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9400" yWindow="500" windowWidth="38400" windowHeight="21100" tabRatio="600" firstSheet="0" activeTab="3" autoFilterDateGrouping="1"/>
  </bookViews>
  <sheets>
    <sheet name="Context" sheetId="1" state="veryHidden" r:id="rId1"/>
    <sheet name="InlineXBRL" sheetId="2" state="veryHidden" r:id="rId2"/>
    <sheet name="GENERAL INFO" sheetId="3" state="visible" r:id="rId3"/>
    <sheet name="BALANCE SHEET" sheetId="4" state="visible" r:id="rId4"/>
    <sheet name="Asset Composition" sheetId="5" state="visible" r:id="rId5"/>
    <sheet name="INCOME STATEMENT" sheetId="6" state="visible" r:id="rId6"/>
    <sheet name="CASH FLOW" sheetId="7" state="visible" r:id="rId7"/>
    <sheet name="ACCOUNTING POLICIES" sheetId="8" state="visible" r:id="rId8"/>
    <sheet name="CREDIT BY SECTOR" sheetId="9" state="visible" r:id="rId9"/>
    <sheet name="GIRO BREAKDOWN" sheetId="10" state="visible" r:id="rId10"/>
    <sheet name="SAVINGS BREAKDOWN" sheetId="11" state="visible" r:id="rId11"/>
    <sheet name="TIME DEPOSITS BREAKDOWN" sheetId="12" state="visible" r:id="rId12"/>
    <sheet name="DEPOSIT INTEREST RATE" sheetId="13" state="visible" r:id="rId13"/>
    <sheet name="hidden" sheetId="14" state="hidden" r:id="rId14"/>
    <sheet name="Token" sheetId="15" state="hidden" r:id="rId15"/>
  </sheets>
  <definedNames/>
  <calcPr calcId="191029" fullCalcOnLoad="1"/>
</workbook>
</file>

<file path=xl/styles.xml><?xml version="1.0" encoding="utf-8"?>
<styleSheet xmlns="http://schemas.openxmlformats.org/spreadsheetml/2006/main">
  <numFmts count="9">
    <numFmt numFmtId="164" formatCode="yyyy\-mm\-dd"/>
    <numFmt numFmtId="165" formatCode="#,##0.00000;\(#,##0.00000\)"/>
    <numFmt numFmtId="166" formatCode="#,##0;\(#,##0\)"/>
    <numFmt numFmtId="167" formatCode="\(#,##0\);#,##0"/>
    <numFmt numFmtId="168" formatCode="0.0%"/>
    <numFmt numFmtId="169" formatCode="#,##0;\(#,##0\);"/>
    <numFmt numFmtId="170" formatCode="\(#,##0\);#,##0;"/>
    <numFmt numFmtId="171" formatCode="0%;;"/>
    <numFmt numFmtId="172" formatCode="dd/mm/yyyy;;"/>
  </numFmts>
  <fonts count="35">
    <font>
      <name val="Calibri"/>
      <charset val="128"/>
      <family val="2"/>
      <color theme="1"/>
      <sz val="9"/>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Arial"/>
      <family val="2"/>
      <b val="1"/>
      <color rgb="FFA52A2A"/>
      <sz val="14"/>
    </font>
    <font>
      <name val="Arial"/>
      <family val="2"/>
      <color theme="1"/>
      <sz val="9"/>
    </font>
    <font>
      <name val="Arial"/>
      <family val="2"/>
      <b val="1"/>
      <color rgb="FFA52A2A"/>
      <sz val="9"/>
    </font>
    <font>
      <name val="Arial"/>
      <family val="2"/>
      <color rgb="FFA52A2A"/>
      <sz val="9"/>
    </font>
    <font>
      <name val="Arial"/>
      <family val="2"/>
      <b val="1"/>
      <color rgb="FF000000"/>
      <sz val="13.5"/>
    </font>
    <font>
      <name val="Arial"/>
      <family val="2"/>
      <color theme="1"/>
      <sz val="10"/>
    </font>
    <font>
      <name val="Arial"/>
      <family val="2"/>
      <color rgb="FF000000"/>
      <sz val="10"/>
    </font>
    <font>
      <name val="Arial"/>
      <family val="2"/>
      <b val="1"/>
      <color theme="1"/>
      <sz val="12"/>
    </font>
    <font>
      <name val="Arial"/>
      <family val="2"/>
      <color rgb="FF000000"/>
      <sz val="12"/>
    </font>
    <font>
      <name val="Arial"/>
      <family val="2"/>
      <b val="1"/>
      <color rgb="FF000000"/>
      <sz val="12"/>
    </font>
    <font>
      <name val="Arial"/>
      <family val="2"/>
      <b val="1"/>
      <color rgb="FF000000"/>
      <sz val="12"/>
      <u val="single"/>
    </font>
    <font>
      <name val="Arial"/>
      <family val="2"/>
      <color theme="1"/>
      <sz val="12"/>
    </font>
    <font>
      <name val="Arial"/>
      <family val="2"/>
      <sz val="12"/>
    </font>
    <font>
      <name val="Arial"/>
      <family val="2"/>
      <b val="1"/>
      <color rgb="FF000000"/>
      <sz val="10"/>
    </font>
    <font>
      <name val="Arial"/>
      <family val="2"/>
      <sz val="9"/>
    </font>
    <font>
      <name val="Arial"/>
      <family val="2"/>
      <color theme="5" tint="-0.249977111117893"/>
      <sz val="12"/>
    </font>
    <font>
      <name val="Calibri"/>
      <family val="2"/>
      <b val="1"/>
      <color theme="0"/>
      <sz val="11"/>
      <scheme val="minor"/>
    </font>
    <font>
      <name val="Calibri"/>
      <family val="2"/>
      <color theme="0"/>
      <sz val="11"/>
      <scheme val="minor"/>
    </font>
    <font>
      <name val="Arial"/>
      <family val="2"/>
      <b val="1"/>
      <color theme="5" tint="-0.249977111117893"/>
      <sz val="12"/>
    </font>
    <font>
      <name val="Arial"/>
      <family val="2"/>
      <b val="1"/>
      <color rgb="FFC65911"/>
      <sz val="12"/>
    </font>
    <font>
      <name val="Arial"/>
      <family val="2"/>
      <b val="1"/>
      <color theme="4" tint="-0.249977111117893"/>
      <sz val="12"/>
    </font>
    <font>
      <name val="Arial"/>
      <family val="2"/>
      <color theme="4" tint="-0.249977111117893"/>
      <sz val="12"/>
    </font>
    <font>
      <name val="Arial"/>
      <family val="2"/>
      <b val="1"/>
      <color theme="9" tint="-0.249977111117893"/>
      <sz val="12"/>
    </font>
    <font>
      <name val="Calibri"/>
      <family val="2"/>
      <b val="1"/>
      <color theme="1"/>
      <sz val="14"/>
      <scheme val="minor"/>
    </font>
  </fonts>
  <fills count="19">
    <fill>
      <patternFill/>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
      </patternFill>
    </fill>
    <fill>
      <patternFill patternType="solid">
        <fgColor rgb="FFB8B8B8"/>
        <bgColor indexed="64"/>
      </patternFill>
    </fill>
    <fill>
      <patternFill patternType="darkGrid">
        <fgColor indexed="41"/>
        <bgColor indexed="13"/>
      </patternFill>
    </fill>
    <fill>
      <patternFill patternType="solid">
        <fgColor rgb="FF00B0F0"/>
        <bgColor theme="6" tint="0.7999816888943144"/>
      </patternFill>
    </fill>
    <fill>
      <patternFill patternType="solid">
        <fgColor rgb="FFB2BEC9"/>
        <bgColor rgb="FF000000"/>
      </patternFill>
    </fill>
    <fill>
      <patternFill patternType="solid">
        <fgColor rgb="FFB8B8B8"/>
        <bgColor rgb="FF000000"/>
      </patternFill>
    </fill>
    <fill>
      <patternFill patternType="solid">
        <fgColor rgb="FFCCFFFF"/>
        <bgColor rgb="FFEDEDED"/>
      </patternFill>
    </fill>
    <fill>
      <patternFill patternType="darkGrid">
        <fgColor rgb="FFCCFFFF"/>
        <bgColor rgb="FFFFFF00"/>
      </patternFill>
    </fill>
    <fill>
      <patternFill patternType="solid">
        <fgColor rgb="FF00B0F0"/>
        <bgColor rgb="FFEDEDED"/>
      </patternFill>
    </fill>
    <fill>
      <patternFill patternType="solid">
        <fgColor theme="0"/>
        <bgColor theme="6" tint="0.7999816888943144"/>
      </patternFill>
    </fill>
    <fill>
      <patternFill patternType="solid">
        <fgColor theme="9" tint="0.5999938962981048"/>
        <bgColor indexed="64"/>
      </patternFill>
    </fill>
    <fill>
      <patternFill patternType="solid">
        <fgColor theme="8" tint="0.5999938962981048"/>
        <bgColor indexed="64"/>
      </patternFill>
    </fill>
    <fill>
      <patternFill patternType="solid">
        <fgColor theme="5" tint="0.5999938962981048"/>
        <bgColor indexed="64"/>
      </patternFill>
    </fill>
    <fill>
      <patternFill patternType="solid">
        <fgColor theme="0"/>
        <bgColor indexed="64"/>
      </patternFill>
    </fill>
  </fills>
  <borders count="7">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style="thick">
        <color rgb="FFFFFFFF"/>
      </right>
      <top/>
      <bottom style="medium">
        <color rgb="FFCCCCCC"/>
      </bottom>
      <diagonal/>
    </border>
    <border>
      <left style="thin">
        <color theme="2" tint="-0.09997863704336681"/>
      </left>
      <right style="thin">
        <color theme="2" tint="-0.09997863704336681"/>
      </right>
      <top style="thin">
        <color theme="2" tint="-0.09997863704336681"/>
      </top>
      <bottom style="thin">
        <color theme="2" tint="-0.09997863704336681"/>
      </bottom>
      <diagonal/>
    </border>
  </borders>
  <cellStyleXfs count="20">
    <xf numFmtId="0" fontId="0" fillId="0" borderId="0" applyAlignment="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cellStyleXfs>
  <cellXfs count="174">
    <xf numFmtId="0" fontId="0" fillId="0" borderId="0" applyAlignment="1" pivotButton="0" quotePrefix="0" xfId="0">
      <alignment vertical="center"/>
    </xf>
    <xf numFmtId="0" fontId="11" fillId="0" borderId="0" applyAlignment="1" pivotButton="0" quotePrefix="0" xfId="0">
      <alignment horizontal="left" vertical="top"/>
    </xf>
    <xf numFmtId="0" fontId="12" fillId="0" borderId="0" applyAlignment="1" pivotButton="0" quotePrefix="0" xfId="0">
      <alignment horizontal="left" vertical="center"/>
    </xf>
    <xf numFmtId="0" fontId="12" fillId="0" borderId="0" applyAlignment="1" pivotButton="0" quotePrefix="0" xfId="0">
      <alignment vertical="center"/>
    </xf>
    <xf numFmtId="0" fontId="13" fillId="0" borderId="1" applyAlignment="1" pivotButton="0" quotePrefix="0" xfId="0">
      <alignment horizontal="left" vertical="top"/>
    </xf>
    <xf numFmtId="0" fontId="12" fillId="0" borderId="1" applyAlignment="1" pivotButton="0" quotePrefix="0" xfId="0">
      <alignment horizontal="left" vertical="top" wrapText="1"/>
    </xf>
    <xf numFmtId="0" fontId="14" fillId="0" borderId="1" applyAlignment="1" pivotButton="0" quotePrefix="0" xfId="0">
      <alignment horizontal="left" vertical="top" wrapText="1" indent="1"/>
    </xf>
    <xf numFmtId="0" fontId="14" fillId="0" borderId="1" applyAlignment="1" pivotButton="0" quotePrefix="0" xfId="0">
      <alignment horizontal="left" vertical="top" wrapText="1" indent="2"/>
    </xf>
    <xf numFmtId="0" fontId="13" fillId="0" borderId="1" applyAlignment="1" pivotButton="0" quotePrefix="0" xfId="0">
      <alignment horizontal="left" vertical="top" wrapText="1"/>
    </xf>
    <xf numFmtId="164" fontId="12" fillId="0" borderId="1" applyAlignment="1" pivotButton="0" quotePrefix="0" xfId="0">
      <alignment horizontal="left" vertical="top" wrapText="1"/>
    </xf>
    <xf numFmtId="0" fontId="14" fillId="0" borderId="1" applyAlignment="1" pivotButton="0" quotePrefix="0" xfId="0">
      <alignment horizontal="left" vertical="top" wrapText="1" indent="3"/>
    </xf>
    <xf numFmtId="49" fontId="12" fillId="2" borderId="2" applyAlignment="1" pivotButton="0" quotePrefix="0" xfId="0">
      <alignment horizontal="center" vertical="center"/>
    </xf>
    <xf numFmtId="49" fontId="12" fillId="0" borderId="2" applyAlignment="1" applyProtection="1" pivotButton="0" quotePrefix="0" xfId="0">
      <alignment vertical="center"/>
      <protection locked="0" hidden="0"/>
    </xf>
    <xf numFmtId="0" fontId="12" fillId="0" borderId="0" applyAlignment="1" applyProtection="1" pivotButton="0" quotePrefix="0" xfId="0">
      <alignment vertical="center"/>
      <protection locked="0" hidden="0"/>
    </xf>
    <xf numFmtId="0" fontId="15" fillId="0" borderId="0" applyAlignment="1" pivotButton="0" quotePrefix="0" xfId="1">
      <alignment horizontal="left" vertical="top"/>
    </xf>
    <xf numFmtId="0" fontId="10" fillId="0" borderId="0" pivotButton="0" quotePrefix="0" xfId="1"/>
    <xf numFmtId="0" fontId="15" fillId="0" borderId="0" applyAlignment="1" pivotButton="0" quotePrefix="0" xfId="1">
      <alignment horizontal="left" vertical="top" wrapText="1"/>
    </xf>
    <xf numFmtId="0" fontId="16" fillId="0" borderId="0" applyAlignment="1" pivotButton="0" quotePrefix="0" xfId="1">
      <alignment wrapText="1"/>
    </xf>
    <xf numFmtId="0" fontId="17" fillId="0" borderId="3" applyAlignment="1" pivotButton="0" quotePrefix="0" xfId="1">
      <alignment horizontal="left" vertical="top" wrapText="1"/>
    </xf>
    <xf numFmtId="0" fontId="17" fillId="0" borderId="3" applyAlignment="1" pivotButton="0" quotePrefix="0" xfId="1">
      <alignment horizontal="left" vertical="top" wrapText="1" indent="1"/>
    </xf>
    <xf numFmtId="0" fontId="15" fillId="0" borderId="0" applyAlignment="1" pivotButton="0" quotePrefix="0" xfId="1">
      <alignment horizontal="right" vertical="top" wrapText="1"/>
    </xf>
    <xf numFmtId="0" fontId="18" fillId="0" borderId="0" applyAlignment="1" pivotButton="0" quotePrefix="0" xfId="1">
      <alignment wrapText="1"/>
    </xf>
    <xf numFmtId="0" fontId="19" fillId="0" borderId="3" applyAlignment="1" pivotButton="0" quotePrefix="0" xfId="1">
      <alignment horizontal="left" vertical="top" wrapText="1" indent="1"/>
    </xf>
    <xf numFmtId="0" fontId="20" fillId="0" borderId="3" applyAlignment="1" pivotButton="0" quotePrefix="0" xfId="1">
      <alignment horizontal="left" vertical="top" wrapText="1"/>
    </xf>
    <xf numFmtId="0" fontId="21" fillId="3" borderId="0" applyAlignment="1" pivotButton="0" quotePrefix="0" xfId="1">
      <alignment horizontal="center" wrapText="1"/>
    </xf>
    <xf numFmtId="0" fontId="22" fillId="4" borderId="4" applyAlignment="1" pivotButton="0" quotePrefix="0" xfId="1">
      <alignment horizontal="center" vertical="top" wrapText="1"/>
    </xf>
    <xf numFmtId="0" fontId="23" fillId="5" borderId="4" applyAlignment="1" applyProtection="1" pivotButton="0" quotePrefix="0" xfId="1">
      <alignment horizontal="center" vertical="top" wrapText="1"/>
      <protection locked="0" hidden="0"/>
    </xf>
    <xf numFmtId="165" fontId="23" fillId="5" borderId="4" applyAlignment="1" applyProtection="1" pivotButton="0" quotePrefix="0" xfId="1">
      <alignment horizontal="center" vertical="top" wrapText="1"/>
      <protection locked="0" hidden="0"/>
    </xf>
    <xf numFmtId="0" fontId="15" fillId="0" borderId="0" applyAlignment="1" pivotButton="0" quotePrefix="0" xfId="11">
      <alignment horizontal="left" vertical="top" wrapText="1"/>
    </xf>
    <xf numFmtId="0" fontId="15" fillId="0" borderId="0" applyAlignment="1" pivotButton="0" quotePrefix="0" xfId="11">
      <alignment horizontal="right" vertical="top" wrapText="1"/>
    </xf>
    <xf numFmtId="0" fontId="1" fillId="0" borderId="0" pivotButton="0" quotePrefix="0" xfId="11"/>
    <xf numFmtId="0" fontId="18" fillId="0" borderId="0" applyAlignment="1" pivotButton="0" quotePrefix="0" xfId="11">
      <alignment wrapText="1"/>
    </xf>
    <xf numFmtId="0" fontId="21" fillId="3" borderId="0" applyAlignment="1" pivotButton="0" quotePrefix="0" xfId="11">
      <alignment horizontal="center" wrapText="1"/>
    </xf>
    <xf numFmtId="0" fontId="20" fillId="0" borderId="3" applyAlignment="1" pivotButton="0" quotePrefix="0" xfId="11">
      <alignment horizontal="left" vertical="top" wrapText="1"/>
    </xf>
    <xf numFmtId="0" fontId="22" fillId="6" borderId="4" applyAlignment="1" pivotButton="0" quotePrefix="0" xfId="11">
      <alignment horizontal="center" vertical="top" wrapText="1"/>
    </xf>
    <xf numFmtId="0" fontId="20" fillId="0" borderId="3" applyAlignment="1" pivotButton="0" quotePrefix="0" xfId="11">
      <alignment horizontal="left" vertical="top" wrapText="1" indent="1"/>
    </xf>
    <xf numFmtId="0" fontId="19" fillId="0" borderId="3" applyAlignment="1" pivotButton="0" quotePrefix="0" xfId="11">
      <alignment horizontal="left" vertical="top" wrapText="1" indent="3"/>
    </xf>
    <xf numFmtId="166" fontId="23" fillId="5"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3"/>
    </xf>
    <xf numFmtId="0" fontId="19" fillId="0" borderId="3" applyAlignment="1" pivotButton="0" quotePrefix="0" xfId="11">
      <alignment horizontal="left" vertical="top" wrapText="1" indent="4"/>
    </xf>
    <xf numFmtId="167" fontId="23" fillId="7" borderId="4" applyAlignment="1" applyProtection="1" pivotButton="0" quotePrefix="0" xfId="11">
      <alignment horizontal="center" vertical="top" wrapText="1"/>
      <protection locked="0" hidden="0"/>
    </xf>
    <xf numFmtId="166" fontId="23" fillId="8"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4"/>
    </xf>
    <xf numFmtId="0" fontId="20" fillId="0" borderId="3" applyAlignment="1" pivotButton="0" quotePrefix="0" xfId="11">
      <alignment horizontal="left" vertical="top" wrapText="1" indent="6"/>
    </xf>
    <xf numFmtId="0" fontId="19" fillId="0" borderId="3" applyAlignment="1" pivotButton="0" quotePrefix="0" xfId="11">
      <alignment horizontal="left" vertical="top" wrapText="1" indent="7"/>
    </xf>
    <xf numFmtId="0" fontId="19" fillId="0" borderId="3" applyAlignment="1" pivotButton="0" quotePrefix="0" xfId="11">
      <alignment horizontal="left" vertical="top" wrapText="1" indent="6"/>
    </xf>
    <xf numFmtId="0" fontId="20" fillId="0" borderId="3" applyAlignment="1" pivotButton="0" quotePrefix="0" xfId="11">
      <alignment horizontal="left" vertical="top" wrapText="1" indent="7"/>
    </xf>
    <xf numFmtId="0" fontId="19" fillId="0" borderId="3" applyAlignment="1" pivotButton="0" quotePrefix="0" xfId="11">
      <alignment horizontal="left" vertical="top" wrapText="1" indent="9"/>
    </xf>
    <xf numFmtId="0" fontId="15" fillId="0" borderId="0" applyAlignment="1" pivotButton="0" quotePrefix="0" xfId="12">
      <alignment horizontal="left" vertical="top" wrapText="1"/>
    </xf>
    <xf numFmtId="0" fontId="15" fillId="0" borderId="0" applyAlignment="1" pivotButton="0" quotePrefix="0" xfId="12">
      <alignment horizontal="right" vertical="top" wrapText="1"/>
    </xf>
    <xf numFmtId="0" fontId="1" fillId="0" borderId="0" pivotButton="0" quotePrefix="0" xfId="12"/>
    <xf numFmtId="0" fontId="21" fillId="3" borderId="0" applyAlignment="1" pivotButton="0" quotePrefix="0" xfId="12">
      <alignment horizontal="center" wrapText="1"/>
    </xf>
    <xf numFmtId="0" fontId="20" fillId="0" borderId="3" applyAlignment="1" pivotButton="0" quotePrefix="0" xfId="12">
      <alignment horizontal="left" vertical="top" wrapText="1"/>
    </xf>
    <xf numFmtId="0" fontId="22" fillId="6" borderId="4" applyAlignment="1" pivotButton="0" quotePrefix="0" xfId="12">
      <alignment horizontal="center" vertical="top" wrapText="1"/>
    </xf>
    <xf numFmtId="0" fontId="20" fillId="0" borderId="3" applyAlignment="1" pivotButton="0" quotePrefix="0" xfId="12">
      <alignment horizontal="left" vertical="top" wrapText="1" indent="1"/>
    </xf>
    <xf numFmtId="0" fontId="19" fillId="0" borderId="3" applyAlignment="1" pivotButton="0" quotePrefix="0" xfId="12">
      <alignment horizontal="left" vertical="top" wrapText="1" indent="3"/>
    </xf>
    <xf numFmtId="166" fontId="23" fillId="5" borderId="4" applyAlignment="1" applyProtection="1" pivotButton="0" quotePrefix="0" xfId="12">
      <alignment horizontal="center" vertical="top" wrapText="1"/>
      <protection locked="0" hidden="0"/>
    </xf>
    <xf numFmtId="167" fontId="23" fillId="7" borderId="4" applyAlignment="1" applyProtection="1" pivotButton="0" quotePrefix="0" xfId="12">
      <alignment horizontal="center" vertical="top" wrapText="1"/>
      <protection locked="0" hidden="0"/>
    </xf>
    <xf numFmtId="0" fontId="20" fillId="0" borderId="3" applyAlignment="1" pivotButton="0" quotePrefix="0" xfId="12">
      <alignment horizontal="left" vertical="top" wrapText="1" indent="3"/>
    </xf>
    <xf numFmtId="0" fontId="19" fillId="0" borderId="3" applyAlignment="1" pivotButton="0" quotePrefix="0" xfId="12">
      <alignment horizontal="left" vertical="top" wrapText="1" indent="4"/>
    </xf>
    <xf numFmtId="0" fontId="20" fillId="0" borderId="3" applyAlignment="1" pivotButton="0" quotePrefix="0" xfId="12">
      <alignment horizontal="left" vertical="top" wrapText="1" indent="4"/>
    </xf>
    <xf numFmtId="166" fontId="23" fillId="8" borderId="4" applyAlignment="1" applyProtection="1" pivotButton="0" quotePrefix="0" xfId="12">
      <alignment horizontal="center" vertical="top" wrapText="1"/>
      <protection locked="0" hidden="0"/>
    </xf>
    <xf numFmtId="0" fontId="19" fillId="0" borderId="3" applyAlignment="1" pivotButton="0" quotePrefix="0" xfId="12">
      <alignment horizontal="left" vertical="top" wrapText="1" indent="1"/>
    </xf>
    <xf numFmtId="0" fontId="24" fillId="0" borderId="3" applyAlignment="1" pivotButton="0" quotePrefix="0" xfId="12">
      <alignment horizontal="left" vertical="top" wrapText="1" indent="1"/>
    </xf>
    <xf numFmtId="0" fontId="24" fillId="0" borderId="3" applyAlignment="1" pivotButton="0" quotePrefix="0" xfId="12">
      <alignment horizontal="left" vertical="top" wrapText="1" indent="3"/>
    </xf>
    <xf numFmtId="0" fontId="17" fillId="0" borderId="3" applyAlignment="1" pivotButton="0" quotePrefix="0" xfId="12">
      <alignment horizontal="left" vertical="top" wrapText="1" indent="4"/>
    </xf>
    <xf numFmtId="0" fontId="17" fillId="0" borderId="3" applyAlignment="1" pivotButton="0" quotePrefix="0" xfId="12">
      <alignment horizontal="left" vertical="top" wrapText="1" indent="3"/>
    </xf>
    <xf numFmtId="0" fontId="17" fillId="0" borderId="3" applyAlignment="1" pivotButton="0" quotePrefix="0" xfId="12">
      <alignment horizontal="left" vertical="top" wrapText="1" indent="1"/>
    </xf>
    <xf numFmtId="167" fontId="25" fillId="7" borderId="4" applyAlignment="1" applyProtection="1" pivotButton="0" quotePrefix="0" xfId="12">
      <alignment horizontal="center" vertical="top" wrapText="1"/>
      <protection locked="0" hidden="0"/>
    </xf>
    <xf numFmtId="165" fontId="23" fillId="5" borderId="4" applyAlignment="1" applyProtection="1" pivotButton="0" quotePrefix="0" xfId="12">
      <alignment horizontal="center" vertical="top" wrapText="1"/>
      <protection locked="0" hidden="0"/>
    </xf>
    <xf numFmtId="0" fontId="1" fillId="0" borderId="0" pivotButton="0" quotePrefix="0" xfId="13"/>
    <xf numFmtId="0" fontId="15" fillId="0" borderId="0" applyAlignment="1" pivotButton="0" quotePrefix="0" xfId="13">
      <alignment horizontal="right" vertical="top" wrapText="1"/>
    </xf>
    <xf numFmtId="0" fontId="18" fillId="0" borderId="0" applyAlignment="1" pivotButton="0" quotePrefix="0" xfId="13">
      <alignment wrapText="1"/>
    </xf>
    <xf numFmtId="0" fontId="21" fillId="3" borderId="0" applyAlignment="1" pivotButton="0" quotePrefix="0" xfId="13">
      <alignment horizontal="center" wrapText="1"/>
    </xf>
    <xf numFmtId="0" fontId="21" fillId="9" borderId="0" applyAlignment="1" pivotButton="0" quotePrefix="0" xfId="0">
      <alignment horizontal="center" wrapText="1"/>
    </xf>
    <xf numFmtId="0" fontId="20" fillId="0" borderId="3" applyAlignment="1" pivotButton="0" quotePrefix="0" xfId="13">
      <alignment horizontal="left" vertical="top" wrapText="1"/>
    </xf>
    <xf numFmtId="0" fontId="22" fillId="6" borderId="4" applyAlignment="1" pivotButton="0" quotePrefix="0" xfId="13">
      <alignment horizontal="center" vertical="top" wrapText="1"/>
    </xf>
    <xf numFmtId="0" fontId="19" fillId="10" borderId="4" applyAlignment="1" pivotButton="0" quotePrefix="0" xfId="0">
      <alignment horizontal="center" vertical="top" wrapText="1"/>
    </xf>
    <xf numFmtId="0" fontId="19" fillId="10" borderId="5" applyAlignment="1" pivotButton="0" quotePrefix="0" xfId="0">
      <alignment horizontal="center" vertical="top" wrapText="1"/>
    </xf>
    <xf numFmtId="0" fontId="20" fillId="0" borderId="3" applyAlignment="1" pivotButton="0" quotePrefix="0" xfId="13">
      <alignment horizontal="left" vertical="top" wrapText="1" indent="1"/>
    </xf>
    <xf numFmtId="0" fontId="20" fillId="0" borderId="3" applyAlignment="1" pivotButton="0" quotePrefix="0" xfId="13">
      <alignment horizontal="left" vertical="top" wrapText="1" indent="3"/>
    </xf>
    <xf numFmtId="0" fontId="19" fillId="0" borderId="3" applyAlignment="1" pivotButton="0" quotePrefix="0" xfId="13">
      <alignment horizontal="left" vertical="top" wrapText="1" indent="4"/>
    </xf>
    <xf numFmtId="166" fontId="23" fillId="5" borderId="4" applyAlignment="1" applyProtection="1" pivotButton="0" quotePrefix="0" xfId="13">
      <alignment horizontal="center" vertical="top" wrapText="1"/>
      <protection locked="0" hidden="0"/>
    </xf>
    <xf numFmtId="166" fontId="23" fillId="11" borderId="4" applyAlignment="1" applyProtection="1" pivotButton="0" quotePrefix="0" xfId="0">
      <alignment horizontal="center" vertical="top" wrapText="1"/>
      <protection locked="0" hidden="0"/>
    </xf>
    <xf numFmtId="166" fontId="23" fillId="11" borderId="5" applyAlignment="1" applyProtection="1" pivotButton="0" quotePrefix="0" xfId="0">
      <alignment horizontal="center" vertical="top" wrapText="1"/>
      <protection locked="0" hidden="0"/>
    </xf>
    <xf numFmtId="167" fontId="23" fillId="7" borderId="4" applyAlignment="1" applyProtection="1" pivotButton="0" quotePrefix="0" xfId="13">
      <alignment horizontal="center" vertical="top" wrapText="1"/>
      <protection locked="0" hidden="0"/>
    </xf>
    <xf numFmtId="167" fontId="23" fillId="12" borderId="4" applyAlignment="1" applyProtection="1" pivotButton="0" quotePrefix="0" xfId="0">
      <alignment horizontal="center" vertical="top" wrapText="1"/>
      <protection locked="0" hidden="0"/>
    </xf>
    <xf numFmtId="167" fontId="23" fillId="12"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4"/>
    </xf>
    <xf numFmtId="0" fontId="19" fillId="0" borderId="3" applyAlignment="1" pivotButton="0" quotePrefix="0" xfId="13">
      <alignment horizontal="left" vertical="top" wrapText="1" indent="6"/>
    </xf>
    <xf numFmtId="166" fontId="23" fillId="8" borderId="4" applyAlignment="1" applyProtection="1" pivotButton="0" quotePrefix="0" xfId="13">
      <alignment horizontal="center" vertical="top" wrapText="1"/>
      <protection locked="0" hidden="0"/>
    </xf>
    <xf numFmtId="166" fontId="23" fillId="13" borderId="4" applyAlignment="1" applyProtection="1" pivotButton="0" quotePrefix="0" xfId="0">
      <alignment horizontal="center" vertical="top" wrapText="1"/>
      <protection locked="0" hidden="0"/>
    </xf>
    <xf numFmtId="166" fontId="23" fillId="13" borderId="5" applyAlignment="1" applyProtection="1" pivotButton="0" quotePrefix="0" xfId="0">
      <alignment horizontal="center" vertical="top" wrapText="1"/>
      <protection locked="0" hidden="0"/>
    </xf>
    <xf numFmtId="0" fontId="19" fillId="0" borderId="3" applyAlignment="1" pivotButton="0" quotePrefix="0" xfId="13">
      <alignment horizontal="left" vertical="top" wrapText="1" indent="3"/>
    </xf>
    <xf numFmtId="0" fontId="19" fillId="0" borderId="3" applyAlignment="1" pivotButton="0" quotePrefix="0" xfId="13">
      <alignment horizontal="left" vertical="top" wrapText="1" indent="1"/>
    </xf>
    <xf numFmtId="168" fontId="26" fillId="14" borderId="4" applyAlignment="1" pivotButton="0" quotePrefix="0" xfId="12">
      <alignment horizontal="center" vertical="top" wrapText="1"/>
    </xf>
    <xf numFmtId="0" fontId="15" fillId="0" borderId="0" applyAlignment="1" pivotButton="0" quotePrefix="0" xfId="14">
      <alignment horizontal="left" vertical="top" wrapText="1"/>
    </xf>
    <xf numFmtId="0" fontId="1" fillId="0" borderId="0" pivotButton="0" quotePrefix="0" xfId="14"/>
    <xf numFmtId="0" fontId="27" fillId="0" borderId="0" pivotButton="0" quotePrefix="0" xfId="14"/>
    <xf numFmtId="0" fontId="18" fillId="0" borderId="0" applyAlignment="1" pivotButton="0" quotePrefix="0" xfId="14">
      <alignment wrapText="1"/>
    </xf>
    <xf numFmtId="0" fontId="16" fillId="0" borderId="0" applyAlignment="1" pivotButton="0" quotePrefix="0" xfId="14">
      <alignment wrapText="1"/>
    </xf>
    <xf numFmtId="0" fontId="21" fillId="3" borderId="0" applyAlignment="1" pivotButton="0" quotePrefix="0" xfId="14">
      <alignment horizontal="center" wrapText="1"/>
    </xf>
    <xf numFmtId="0" fontId="20" fillId="0" borderId="3" applyAlignment="1" pivotButton="0" quotePrefix="0" xfId="14">
      <alignment horizontal="left" vertical="top" wrapText="1"/>
    </xf>
    <xf numFmtId="0" fontId="22" fillId="6" borderId="4" applyAlignment="1" pivotButton="0" quotePrefix="0" xfId="14">
      <alignment horizontal="center" vertical="top" wrapText="1"/>
    </xf>
    <xf numFmtId="0" fontId="19" fillId="0" borderId="3" applyAlignment="1" pivotButton="0" quotePrefix="0" xfId="14">
      <alignment horizontal="left" vertical="top" wrapText="1" indent="1"/>
    </xf>
    <xf numFmtId="0" fontId="23" fillId="5" borderId="4" applyAlignment="1" applyProtection="1" pivotButton="0" quotePrefix="0" xfId="14">
      <alignment horizontal="right" vertical="top" wrapText="1"/>
      <protection locked="0" hidden="0"/>
    </xf>
    <xf numFmtId="0" fontId="1" fillId="0" borderId="0" pivotButton="0" quotePrefix="0" xfId="15"/>
    <xf numFmtId="0" fontId="27" fillId="0" borderId="0" pivotButton="0" quotePrefix="0" xfId="15"/>
    <xf numFmtId="0" fontId="18" fillId="0" borderId="0" pivotButton="0" quotePrefix="0" xfId="15"/>
    <xf numFmtId="0" fontId="22" fillId="0" borderId="0" pivotButton="0" quotePrefix="0" xfId="15"/>
    <xf numFmtId="0" fontId="21" fillId="3" borderId="0" applyAlignment="1" pivotButton="0" quotePrefix="0" xfId="15">
      <alignment horizontal="center" wrapText="1"/>
    </xf>
    <xf numFmtId="0" fontId="20" fillId="0" borderId="3" applyAlignment="1" pivotButton="0" quotePrefix="0" xfId="15">
      <alignment horizontal="left" vertical="top" wrapText="1"/>
    </xf>
    <xf numFmtId="0" fontId="19" fillId="0" borderId="3" applyAlignment="1" pivotButton="0" quotePrefix="0" xfId="15">
      <alignment horizontal="left" vertical="top" wrapText="1"/>
    </xf>
    <xf numFmtId="166" fontId="23" fillId="8" borderId="4" applyAlignment="1" applyProtection="1" pivotButton="0" quotePrefix="0" xfId="16">
      <alignment horizontal="center" vertical="top" wrapText="1"/>
      <protection locked="0" hidden="0"/>
    </xf>
    <xf numFmtId="166" fontId="23" fillId="5" borderId="4" applyAlignment="1" applyProtection="1" pivotButton="0" quotePrefix="0" xfId="16">
      <alignment horizontal="center" vertical="top" wrapText="1"/>
      <protection locked="0" hidden="0"/>
    </xf>
    <xf numFmtId="167" fontId="23" fillId="7" borderId="4" applyAlignment="1" applyProtection="1" pivotButton="0" quotePrefix="0" xfId="18">
      <alignment horizontal="center" vertical="top" wrapText="1"/>
      <protection locked="0" hidden="0"/>
    </xf>
    <xf numFmtId="0" fontId="20" fillId="0" borderId="3" applyAlignment="1" pivotButton="0" quotePrefix="0" xfId="17">
      <alignment horizontal="left" vertical="top" wrapText="1" indent="2"/>
    </xf>
    <xf numFmtId="0" fontId="19" fillId="0" borderId="3" applyAlignment="1" pivotButton="0" quotePrefix="0" xfId="17">
      <alignment horizontal="left" vertical="top" wrapText="1" indent="4"/>
    </xf>
    <xf numFmtId="0" fontId="20" fillId="0" borderId="3" applyAlignment="1" pivotButton="0" quotePrefix="0" xfId="15">
      <alignment horizontal="left" vertical="top" wrapText="1" indent="2"/>
    </xf>
    <xf numFmtId="0" fontId="20" fillId="0" borderId="3" applyAlignment="1" pivotButton="0" quotePrefix="0" xfId="15">
      <alignment horizontal="left" vertical="top" indent="2"/>
    </xf>
    <xf numFmtId="0" fontId="23" fillId="5" borderId="4" applyAlignment="1" applyProtection="1" pivotButton="0" quotePrefix="0" xfId="15">
      <alignment horizontal="center" vertical="top" wrapText="1"/>
      <protection locked="0" hidden="0"/>
    </xf>
    <xf numFmtId="0" fontId="19" fillId="0" borderId="3" applyAlignment="1" pivotButton="0" quotePrefix="0" xfId="15">
      <alignment horizontal="left" vertical="top" wrapText="1" indent="4"/>
    </xf>
    <xf numFmtId="0" fontId="20" fillId="0" borderId="3" applyAlignment="1" pivotButton="0" quotePrefix="0" xfId="13">
      <alignment horizontal="left" vertical="top" wrapText="1" indent="6"/>
    </xf>
    <xf numFmtId="10" fontId="23" fillId="5" borderId="4" applyAlignment="1" applyProtection="1" pivotButton="0" quotePrefix="0" xfId="13">
      <alignment horizontal="center" vertical="top" wrapText="1"/>
      <protection locked="0" hidden="0"/>
    </xf>
    <xf numFmtId="10" fontId="23" fillId="11" borderId="4" applyAlignment="1" applyProtection="1" pivotButton="0" quotePrefix="0" xfId="0">
      <alignment horizontal="center" vertical="top" wrapText="1"/>
      <protection locked="0" hidden="0"/>
    </xf>
    <xf numFmtId="10" fontId="23" fillId="11"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2"/>
    </xf>
    <xf numFmtId="10" fontId="23" fillId="8" borderId="4" applyAlignment="1" applyProtection="1" pivotButton="0" quotePrefix="0" xfId="16">
      <alignment horizontal="center" vertical="top" wrapText="1"/>
      <protection locked="0" hidden="0"/>
    </xf>
    <xf numFmtId="0" fontId="1" fillId="0" borderId="0" pivotButton="0" quotePrefix="0" xfId="19"/>
    <xf numFmtId="0" fontId="28" fillId="0" borderId="0" pivotButton="0" quotePrefix="0" xfId="19"/>
    <xf numFmtId="0" fontId="18" fillId="0" borderId="0" applyAlignment="1" pivotButton="0" quotePrefix="0" xfId="19">
      <alignment wrapText="1"/>
    </xf>
    <xf numFmtId="0" fontId="21" fillId="3" borderId="0" applyAlignment="1" pivotButton="0" quotePrefix="0" xfId="19">
      <alignment horizontal="center" wrapText="1"/>
    </xf>
    <xf numFmtId="0" fontId="20" fillId="0" borderId="3" applyAlignment="1" pivotButton="0" quotePrefix="0" xfId="19">
      <alignment horizontal="left" vertical="top" wrapText="1"/>
    </xf>
    <xf numFmtId="0" fontId="22" fillId="6" borderId="4" applyAlignment="1" pivotButton="0" quotePrefix="0" xfId="19">
      <alignment horizontal="center" vertical="top" wrapText="1"/>
    </xf>
    <xf numFmtId="0" fontId="19" fillId="0" borderId="3" applyAlignment="1" pivotButton="0" quotePrefix="0" xfId="19">
      <alignment horizontal="left" vertical="top" wrapText="1" indent="1"/>
    </xf>
    <xf numFmtId="166" fontId="23" fillId="5" borderId="4" applyAlignment="1" applyProtection="1" pivotButton="0" quotePrefix="0" xfId="19">
      <alignment horizontal="center" vertical="top" wrapText="1"/>
      <protection locked="0" hidden="0"/>
    </xf>
    <xf numFmtId="0" fontId="20" fillId="0" borderId="3" applyAlignment="1" pivotButton="0" quotePrefix="0" xfId="19">
      <alignment horizontal="left" vertical="top" wrapText="1" indent="1"/>
    </xf>
    <xf numFmtId="166" fontId="23" fillId="8" borderId="4" applyAlignment="1" applyProtection="1" pivotButton="0" quotePrefix="0" xfId="19">
      <alignment horizontal="center" vertical="top" wrapText="1"/>
      <protection locked="0" hidden="0"/>
    </xf>
    <xf numFmtId="0" fontId="19" fillId="0" borderId="3" applyAlignment="1" pivotButton="0" quotePrefix="0" xfId="19">
      <alignment horizontal="left" vertical="top" wrapText="1" indent="3"/>
    </xf>
    <xf numFmtId="0" fontId="20" fillId="0" borderId="3" applyAlignment="1" pivotButton="0" quotePrefix="0" xfId="19">
      <alignment horizontal="left" vertical="top" wrapText="1" indent="3"/>
    </xf>
    <xf numFmtId="0" fontId="24" fillId="0" borderId="3" applyAlignment="1" pivotButton="0" quotePrefix="0" xfId="11">
      <alignment horizontal="left" vertical="top" wrapText="1" indent="3"/>
    </xf>
    <xf numFmtId="166" fontId="23" fillId="14" borderId="4" applyAlignment="1" applyProtection="1" pivotButton="0" quotePrefix="0" xfId="11">
      <alignment horizontal="center" vertical="top" wrapText="1"/>
      <protection locked="0" hidden="0"/>
    </xf>
    <xf numFmtId="166" fontId="22" fillId="6" borderId="4" applyAlignment="1" pivotButton="0" quotePrefix="0" xfId="11">
      <alignment horizontal="center" vertical="top" wrapText="1"/>
    </xf>
    <xf numFmtId="0" fontId="29" fillId="0" borderId="3" applyAlignment="1" pivotButton="0" quotePrefix="0" xfId="12">
      <alignment horizontal="left" vertical="top" wrapText="1" indent="5"/>
    </xf>
    <xf numFmtId="0" fontId="29" fillId="0" borderId="3" applyAlignment="1" pivotButton="0" quotePrefix="0" xfId="12">
      <alignment horizontal="left" vertical="top" wrapText="1" indent="3"/>
    </xf>
    <xf numFmtId="0" fontId="29" fillId="0" borderId="3" applyAlignment="1" pivotButton="0" quotePrefix="0" xfId="12">
      <alignment horizontal="left" vertical="top" wrapText="1" indent="2"/>
    </xf>
    <xf numFmtId="0" fontId="30" fillId="0" borderId="3" applyAlignment="1" pivotButton="0" quotePrefix="0" xfId="0">
      <alignment horizontal="left" vertical="top" wrapText="1" indent="5"/>
    </xf>
    <xf numFmtId="0" fontId="31" fillId="0" borderId="3" applyAlignment="1" pivotButton="0" quotePrefix="0" xfId="12">
      <alignment horizontal="left" vertical="top" wrapText="1" indent="5"/>
    </xf>
    <xf numFmtId="0" fontId="22" fillId="0" borderId="3" applyAlignment="1" pivotButton="0" quotePrefix="0" xfId="12">
      <alignment horizontal="left" vertical="top" wrapText="1" indent="5"/>
    </xf>
    <xf numFmtId="169" fontId="23" fillId="14" borderId="4" applyAlignment="1" pivotButton="0" quotePrefix="0" xfId="12">
      <alignment horizontal="center" vertical="top" wrapText="1"/>
    </xf>
    <xf numFmtId="170" fontId="22" fillId="6" borderId="4" applyAlignment="1" pivotButton="0" quotePrefix="0" xfId="12">
      <alignment horizontal="center" vertical="top" wrapText="1"/>
    </xf>
    <xf numFmtId="0" fontId="33" fillId="0" borderId="3" applyAlignment="1" pivotButton="0" quotePrefix="0" xfId="12">
      <alignment horizontal="left" vertical="top" wrapText="1" indent="5"/>
    </xf>
    <xf numFmtId="168" fontId="29" fillId="14" borderId="4" applyAlignment="1" pivotButton="0" quotePrefix="0" xfId="12">
      <alignment horizontal="center" vertical="top" wrapText="1"/>
    </xf>
    <xf numFmtId="0" fontId="33" fillId="0" borderId="3" applyAlignment="1" pivotButton="0" quotePrefix="0" xfId="12">
      <alignment horizontal="left" vertical="top" wrapText="1" indent="3"/>
    </xf>
    <xf numFmtId="0" fontId="33" fillId="0" borderId="3" applyAlignment="1" pivotButton="0" quotePrefix="0" xfId="12">
      <alignment horizontal="left" vertical="top" wrapText="1" indent="7"/>
    </xf>
    <xf numFmtId="169" fontId="22" fillId="6" borderId="4" applyAlignment="1" pivotButton="0" quotePrefix="0" xfId="11">
      <alignment horizontal="center" vertical="top" wrapText="1"/>
    </xf>
    <xf numFmtId="169" fontId="32" fillId="14" borderId="4" applyAlignment="1" pivotButton="0" quotePrefix="0" xfId="12">
      <alignment horizontal="center" vertical="top" wrapText="1"/>
    </xf>
    <xf numFmtId="14" fontId="0" fillId="0" borderId="0" applyAlignment="1" pivotButton="0" quotePrefix="0" xfId="0">
      <alignment vertical="center"/>
    </xf>
    <xf numFmtId="14" fontId="21" fillId="3" borderId="0" applyAlignment="1" pivotButton="0" quotePrefix="0" xfId="11">
      <alignment horizontal="center" wrapText="1"/>
    </xf>
    <xf numFmtId="0" fontId="34" fillId="18" borderId="6" pivotButton="0" quotePrefix="0" xfId="0"/>
    <xf numFmtId="0" fontId="34" fillId="15" borderId="6" applyAlignment="1" pivotButton="0" quotePrefix="0" xfId="0">
      <alignment horizontal="left" indent="4"/>
    </xf>
    <xf numFmtId="0" fontId="34" fillId="16" borderId="6" applyAlignment="1" pivotButton="0" quotePrefix="0" xfId="0">
      <alignment horizontal="left" indent="4"/>
    </xf>
    <xf numFmtId="0" fontId="34" fillId="17" borderId="6" applyAlignment="1" pivotButton="0" quotePrefix="0" xfId="0">
      <alignment horizontal="left" indent="4"/>
    </xf>
    <xf numFmtId="0" fontId="34" fillId="18" borderId="6" applyAlignment="1" pivotButton="0" quotePrefix="0" xfId="0">
      <alignment horizontal="left" indent="2"/>
    </xf>
    <xf numFmtId="171" fontId="26" fillId="14" borderId="2" applyAlignment="1" pivotButton="0" quotePrefix="0" xfId="12">
      <alignment horizontal="center" vertical="top" wrapText="1"/>
    </xf>
    <xf numFmtId="172" fontId="21" fillId="3" borderId="0" applyAlignment="1" pivotButton="0" quotePrefix="0" xfId="11">
      <alignment horizontal="center" wrapText="1"/>
    </xf>
    <xf numFmtId="0" fontId="15" fillId="0" borderId="0" applyAlignment="1" pivotButton="0" quotePrefix="0" xfId="11">
      <alignment horizontal="left" vertical="top" wrapText="1"/>
    </xf>
    <xf numFmtId="0" fontId="15" fillId="0" borderId="0" applyAlignment="1" pivotButton="0" quotePrefix="0" xfId="12">
      <alignment horizontal="left" vertical="top" wrapText="1"/>
    </xf>
    <xf numFmtId="0" fontId="15" fillId="0" borderId="0" applyAlignment="1" pivotButton="0" quotePrefix="0" xfId="13">
      <alignment horizontal="left" vertical="top" wrapText="1"/>
    </xf>
    <xf numFmtId="0" fontId="15" fillId="0" borderId="0" applyAlignment="1" pivotButton="0" quotePrefix="0" xfId="15">
      <alignment horizontal="left" vertical="top" wrapText="1"/>
    </xf>
    <xf numFmtId="0" fontId="1" fillId="0" borderId="0" pivotButton="0" quotePrefix="0" xfId="13"/>
    <xf numFmtId="0" fontId="1" fillId="0" borderId="0" pivotButton="0" quotePrefix="0" xfId="15"/>
    <xf numFmtId="0" fontId="15" fillId="0" borderId="0" applyAlignment="1" pivotButton="0" quotePrefix="0" xfId="19">
      <alignment horizontal="left" vertical="top" wrapText="1"/>
    </xf>
    <xf numFmtId="0" fontId="0" fillId="0" borderId="0" pivotButton="0" quotePrefix="0" xfId="0"/>
  </cellXfs>
  <cellStyles count="20">
    <cellStyle name="Normal" xfId="0" builtinId="0"/>
    <cellStyle name="Normal 2" xfId="1"/>
    <cellStyle name="Normal 2 2" xfId="2"/>
    <cellStyle name="Normal 2 3" xfId="3"/>
    <cellStyle name="Normal 2 4" xfId="4"/>
    <cellStyle name="Normal 2 5" xfId="5"/>
    <cellStyle name="Normal 2 6" xfId="6"/>
    <cellStyle name="Normal 2 7" xfId="7"/>
    <cellStyle name="Normal 2 8" xfId="8"/>
    <cellStyle name="Normal 2 9" xfId="9"/>
    <cellStyle name="Normal 2 10" xfId="10"/>
    <cellStyle name="Normal 2 2 2" xfId="11"/>
    <cellStyle name="Normal 2 3 2" xfId="12"/>
    <cellStyle name="Normal 2 6 2" xfId="13"/>
    <cellStyle name="Normal 2 7 2" xfId="14"/>
    <cellStyle name="Normal 2 11" xfId="15"/>
    <cellStyle name="Normal 2 17" xfId="16"/>
    <cellStyle name="Normal 2 14" xfId="17"/>
    <cellStyle name="Normal 2 13" xfId="18"/>
    <cellStyle name="Normal 2 22" xfId="19"/>
  </cellStyles>
  <dxfs count="36">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styles" Target="styles.xml" Id="rId16" /><Relationship Type="http://schemas.openxmlformats.org/officeDocument/2006/relationships/theme" Target="theme/theme1.xml" Id="rId1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B69"/>
  <sheetViews>
    <sheetView showGridLines="0" workbookViewId="0">
      <selection activeCell="A1" sqref="A1"/>
    </sheetView>
  </sheetViews>
  <sheetFormatPr baseColWidth="10" defaultColWidth="9.3984375" defaultRowHeight="12"/>
  <cols>
    <col collapsed="1" width="29" bestFit="1" customWidth="1" style="3" min="1" max="1"/>
    <col collapsed="1" width="80.796875" customWidth="1" style="2" min="2" max="2"/>
    <col collapsed="1" width="9.3984375" customWidth="1" style="3" min="3" max="16384"/>
  </cols>
  <sheetData>
    <row r="1" ht="18" customHeight="1" s="173">
      <c r="A1" s="1" t="inlineStr">
        <is>
          <t>Context</t>
        </is>
      </c>
    </row>
    <row r="3" ht="13" customHeight="1" s="173" thickBot="1">
      <c r="A3" s="4" t="inlineStr">
        <is>
          <t>entity</t>
        </is>
      </c>
      <c r="B3" s="5" t="n"/>
    </row>
    <row r="4" ht="14" customHeight="1" s="173" thickBot="1">
      <c r="A4" s="6" t="inlineStr">
        <is>
          <t>identifier</t>
        </is>
      </c>
      <c r="B4" s="5" t="inlineStr">
        <is>
          <t>entityCode</t>
        </is>
      </c>
    </row>
    <row r="5" ht="14" customHeight="1" s="173" thickBot="1">
      <c r="A5" s="7" t="inlineStr">
        <is>
          <t>scheme</t>
        </is>
      </c>
      <c r="B5" s="5" t="inlineStr">
        <is>
          <t>http://www.idx.co.id/xbrl</t>
        </is>
      </c>
    </row>
    <row r="7" ht="14" customHeight="1" s="173" thickBot="1">
      <c r="A7" s="8" t="inlineStr">
        <is>
          <t>period</t>
        </is>
      </c>
      <c r="B7" s="5" t="n"/>
    </row>
    <row r="8" ht="14" customHeight="1" s="173" thickBot="1">
      <c r="A8" s="6" t="inlineStr">
        <is>
          <t>startDate</t>
        </is>
      </c>
      <c r="B8" s="9" t="n">
        <v>40544</v>
      </c>
    </row>
    <row r="9" ht="14" customHeight="1" s="173" thickBot="1">
      <c r="A9" s="6" t="inlineStr">
        <is>
          <t>endDate</t>
        </is>
      </c>
      <c r="B9" s="9" t="n">
        <v>40816</v>
      </c>
    </row>
    <row r="10" ht="14" customHeight="1" s="173" thickBot="1">
      <c r="A10" s="6" t="inlineStr">
        <is>
          <t>instant</t>
        </is>
      </c>
      <c r="B10" s="9" t="n">
        <v>40816</v>
      </c>
    </row>
    <row r="11" ht="14" customHeight="1" s="173" thickBot="1">
      <c r="A11" s="6" t="inlineStr">
        <is>
          <t>startDate</t>
        </is>
      </c>
      <c r="B11" s="9" t="n">
        <v>40179</v>
      </c>
    </row>
    <row r="12" ht="14" customHeight="1" s="173" thickBot="1">
      <c r="A12" s="6" t="inlineStr">
        <is>
          <t>endDate</t>
        </is>
      </c>
      <c r="B12" s="9" t="n">
        <v>40543</v>
      </c>
    </row>
    <row r="13" ht="14" customHeight="1" s="173" thickBot="1">
      <c r="A13" s="6" t="inlineStr">
        <is>
          <t>instant</t>
        </is>
      </c>
      <c r="B13" s="9" t="n">
        <v>40543</v>
      </c>
    </row>
    <row r="14" ht="14" customHeight="1" s="173" thickBot="1">
      <c r="A14" s="6" t="inlineStr">
        <is>
          <t>startDate</t>
        </is>
      </c>
      <c r="B14" s="9" t="n">
        <v>40179</v>
      </c>
    </row>
    <row r="15" ht="14" customHeight="1" s="173" thickBot="1">
      <c r="A15" s="6" t="inlineStr">
        <is>
          <t>endDate</t>
        </is>
      </c>
      <c r="B15" s="9" t="n">
        <v>40451</v>
      </c>
    </row>
    <row r="16" ht="14" customHeight="1" s="173" thickBot="1">
      <c r="A16" s="6" t="inlineStr">
        <is>
          <t>instant</t>
        </is>
      </c>
      <c r="B16" s="9" t="n">
        <v>40451</v>
      </c>
    </row>
    <row r="17" ht="14" customHeight="1" s="173" thickBot="1">
      <c r="A17" s="6" t="inlineStr">
        <is>
          <t>instant</t>
        </is>
      </c>
      <c r="B17" s="9" t="n">
        <v>40178</v>
      </c>
    </row>
    <row r="19" ht="13" customHeight="1" s="173" thickBot="1">
      <c r="A19" s="4" t="inlineStr">
        <is>
          <t>CurrentYearDuration</t>
        </is>
      </c>
      <c r="B19" s="5" t="n"/>
    </row>
    <row r="20" ht="14" customHeight="1" s="173" thickBot="1">
      <c r="A20" s="6" t="inlineStr">
        <is>
          <t>entity</t>
        </is>
      </c>
      <c r="B20" s="5" t="n"/>
    </row>
    <row r="21" ht="14" customHeight="1" s="173" thickBot="1">
      <c r="A21" s="7" t="inlineStr">
        <is>
          <t>identifier</t>
        </is>
      </c>
      <c r="B21" s="5" t="inlineStr">
        <is>
          <t>entityCode</t>
        </is>
      </c>
    </row>
    <row r="22" ht="14" customHeight="1" s="173" thickBot="1">
      <c r="A22" s="10" t="inlineStr">
        <is>
          <t>scheme</t>
        </is>
      </c>
      <c r="B22" s="5" t="inlineStr">
        <is>
          <t>http://www.idx.co.id/xbrl</t>
        </is>
      </c>
    </row>
    <row r="23" ht="14" customHeight="1" s="173" thickBot="1">
      <c r="A23" s="6" t="inlineStr">
        <is>
          <t>period</t>
        </is>
      </c>
      <c r="B23" s="5" t="n"/>
    </row>
    <row r="24" ht="14" customHeight="1" s="173" thickBot="1">
      <c r="A24" s="7" t="inlineStr">
        <is>
          <t>startDate</t>
        </is>
      </c>
      <c r="B24" s="9" t="n">
        <v>40544</v>
      </c>
    </row>
    <row r="25" ht="14" customHeight="1" s="173" thickBot="1">
      <c r="A25" s="7" t="inlineStr">
        <is>
          <t>endDate</t>
        </is>
      </c>
      <c r="B25" s="9" t="n">
        <v>40816</v>
      </c>
    </row>
    <row r="27" ht="13" customHeight="1" s="173" thickBot="1">
      <c r="A27" s="4" t="inlineStr">
        <is>
          <t>CurrentYearInstant</t>
        </is>
      </c>
      <c r="B27" s="5" t="n"/>
    </row>
    <row r="28" ht="14" customHeight="1" s="173" thickBot="1">
      <c r="A28" s="6" t="inlineStr">
        <is>
          <t>entity</t>
        </is>
      </c>
      <c r="B28" s="5" t="n"/>
    </row>
    <row r="29" ht="14" customHeight="1" s="173" thickBot="1">
      <c r="A29" s="7" t="inlineStr">
        <is>
          <t>identifier</t>
        </is>
      </c>
      <c r="B29" s="5" t="inlineStr">
        <is>
          <t>entityCode</t>
        </is>
      </c>
    </row>
    <row r="30" ht="14" customHeight="1" s="173" thickBot="1">
      <c r="A30" s="10" t="inlineStr">
        <is>
          <t>scheme</t>
        </is>
      </c>
      <c r="B30" s="5" t="inlineStr">
        <is>
          <t>http://www.idx.co.id/xbrl</t>
        </is>
      </c>
    </row>
    <row r="31" ht="14" customHeight="1" s="173" thickBot="1">
      <c r="A31" s="6" t="inlineStr">
        <is>
          <t>period</t>
        </is>
      </c>
      <c r="B31" s="5" t="n"/>
    </row>
    <row r="32" ht="14" customHeight="1" s="173" thickBot="1">
      <c r="A32" s="7" t="inlineStr">
        <is>
          <t>instant</t>
        </is>
      </c>
      <c r="B32" s="9" t="n">
        <v>40816</v>
      </c>
    </row>
    <row r="34" ht="13" customHeight="1" s="173" thickBot="1">
      <c r="A34" s="4" t="inlineStr">
        <is>
          <t>PriorEndYearDuration</t>
        </is>
      </c>
      <c r="B34" s="5" t="n"/>
    </row>
    <row r="35" ht="14" customHeight="1" s="173" thickBot="1">
      <c r="A35" s="6" t="inlineStr">
        <is>
          <t>entity</t>
        </is>
      </c>
      <c r="B35" s="5" t="n"/>
    </row>
    <row r="36" ht="14" customHeight="1" s="173" thickBot="1">
      <c r="A36" s="7" t="inlineStr">
        <is>
          <t>identifier</t>
        </is>
      </c>
      <c r="B36" s="5" t="inlineStr">
        <is>
          <t>entityCode</t>
        </is>
      </c>
    </row>
    <row r="37" ht="14" customHeight="1" s="173" thickBot="1">
      <c r="A37" s="10" t="inlineStr">
        <is>
          <t>scheme</t>
        </is>
      </c>
      <c r="B37" s="5" t="inlineStr">
        <is>
          <t>http://www.idx.co.id/xbrl</t>
        </is>
      </c>
    </row>
    <row r="38" ht="14" customHeight="1" s="173" thickBot="1">
      <c r="A38" s="6" t="inlineStr">
        <is>
          <t>period</t>
        </is>
      </c>
      <c r="B38" s="5" t="n"/>
    </row>
    <row r="39" ht="14" customHeight="1" s="173" thickBot="1">
      <c r="A39" s="7" t="inlineStr">
        <is>
          <t>startDate</t>
        </is>
      </c>
      <c r="B39" s="9" t="n">
        <v>40179</v>
      </c>
    </row>
    <row r="40" ht="14" customHeight="1" s="173" thickBot="1">
      <c r="A40" s="7" t="inlineStr">
        <is>
          <t>endDate</t>
        </is>
      </c>
      <c r="B40" s="9" t="n">
        <v>40543</v>
      </c>
    </row>
    <row r="42" ht="13" customHeight="1" s="173" thickBot="1">
      <c r="A42" s="4" t="inlineStr">
        <is>
          <t>PriorEndYearInstant</t>
        </is>
      </c>
      <c r="B42" s="5" t="n"/>
    </row>
    <row r="43" ht="14" customHeight="1" s="173" thickBot="1">
      <c r="A43" s="6" t="inlineStr">
        <is>
          <t>entity</t>
        </is>
      </c>
      <c r="B43" s="5" t="n"/>
    </row>
    <row r="44" ht="14" customHeight="1" s="173" thickBot="1">
      <c r="A44" s="7" t="inlineStr">
        <is>
          <t>identifier</t>
        </is>
      </c>
      <c r="B44" s="5" t="inlineStr">
        <is>
          <t>entityCode</t>
        </is>
      </c>
    </row>
    <row r="45" ht="14" customHeight="1" s="173" thickBot="1">
      <c r="A45" s="10" t="inlineStr">
        <is>
          <t>scheme</t>
        </is>
      </c>
      <c r="B45" s="5" t="inlineStr">
        <is>
          <t>http://www.idx.co.id/xbrl</t>
        </is>
      </c>
    </row>
    <row r="46" ht="14" customHeight="1" s="173" thickBot="1">
      <c r="A46" s="6" t="inlineStr">
        <is>
          <t>period</t>
        </is>
      </c>
      <c r="B46" s="5" t="n"/>
    </row>
    <row r="47" ht="14" customHeight="1" s="173" thickBot="1">
      <c r="A47" s="7" t="inlineStr">
        <is>
          <t>instant</t>
        </is>
      </c>
      <c r="B47" s="9" t="n">
        <v>40543</v>
      </c>
    </row>
    <row r="49" ht="13" customHeight="1" s="173" thickBot="1">
      <c r="A49" s="4" t="inlineStr">
        <is>
          <t>PriorYearDuration</t>
        </is>
      </c>
      <c r="B49" s="5" t="n"/>
    </row>
    <row r="50" ht="14" customHeight="1" s="173" thickBot="1">
      <c r="A50" s="6" t="inlineStr">
        <is>
          <t>entity</t>
        </is>
      </c>
      <c r="B50" s="5" t="n"/>
    </row>
    <row r="51" ht="14" customHeight="1" s="173" thickBot="1">
      <c r="A51" s="7" t="inlineStr">
        <is>
          <t>identifier</t>
        </is>
      </c>
      <c r="B51" s="5" t="inlineStr">
        <is>
          <t>entityCode</t>
        </is>
      </c>
    </row>
    <row r="52" ht="14" customHeight="1" s="173" thickBot="1">
      <c r="A52" s="10" t="inlineStr">
        <is>
          <t>scheme</t>
        </is>
      </c>
      <c r="B52" s="5" t="inlineStr">
        <is>
          <t>http://www.idx.co.id/xbrl</t>
        </is>
      </c>
    </row>
    <row r="53" ht="14" customHeight="1" s="173" thickBot="1">
      <c r="A53" s="6" t="inlineStr">
        <is>
          <t>period</t>
        </is>
      </c>
      <c r="B53" s="5" t="n"/>
    </row>
    <row r="54" ht="14" customHeight="1" s="173" thickBot="1">
      <c r="A54" s="7" t="inlineStr">
        <is>
          <t>startDate</t>
        </is>
      </c>
      <c r="B54" s="9" t="n">
        <v>40179</v>
      </c>
    </row>
    <row r="55" ht="14" customHeight="1" s="173" thickBot="1">
      <c r="A55" s="7" t="inlineStr">
        <is>
          <t>endDate</t>
        </is>
      </c>
      <c r="B55" s="9" t="n">
        <v>40451</v>
      </c>
    </row>
    <row r="57" ht="13" customHeight="1" s="173" thickBot="1">
      <c r="A57" s="4" t="inlineStr">
        <is>
          <t>PriorYearInstant</t>
        </is>
      </c>
      <c r="B57" s="5" t="n"/>
    </row>
    <row r="58" ht="14" customHeight="1" s="173" thickBot="1">
      <c r="A58" s="6" t="inlineStr">
        <is>
          <t>entity</t>
        </is>
      </c>
      <c r="B58" s="5" t="n"/>
    </row>
    <row r="59" ht="14" customHeight="1" s="173" thickBot="1">
      <c r="A59" s="7" t="inlineStr">
        <is>
          <t>identifier</t>
        </is>
      </c>
      <c r="B59" s="5" t="inlineStr">
        <is>
          <t>entityCode</t>
        </is>
      </c>
    </row>
    <row r="60" ht="14" customHeight="1" s="173" thickBot="1">
      <c r="A60" s="10" t="inlineStr">
        <is>
          <t>scheme</t>
        </is>
      </c>
      <c r="B60" s="5" t="inlineStr">
        <is>
          <t>http://www.idx.co.id/xbrl</t>
        </is>
      </c>
    </row>
    <row r="61" ht="14" customHeight="1" s="173" thickBot="1">
      <c r="A61" s="6" t="inlineStr">
        <is>
          <t>period</t>
        </is>
      </c>
      <c r="B61" s="5" t="n"/>
    </row>
    <row r="62" ht="14" customHeight="1" s="173" thickBot="1">
      <c r="A62" s="7" t="inlineStr">
        <is>
          <t>instant</t>
        </is>
      </c>
      <c r="B62" s="9" t="n">
        <v>40451</v>
      </c>
    </row>
    <row r="64" ht="13" customHeight="1" s="173" thickBot="1">
      <c r="A64" s="4" t="inlineStr">
        <is>
          <t>Prior2YearsInstant</t>
        </is>
      </c>
      <c r="B64" s="5" t="n"/>
    </row>
    <row r="65" ht="14" customHeight="1" s="173" thickBot="1">
      <c r="A65" s="6" t="inlineStr">
        <is>
          <t>entity</t>
        </is>
      </c>
      <c r="B65" s="5" t="n"/>
    </row>
    <row r="66" ht="14" customHeight="1" s="173" thickBot="1">
      <c r="A66" s="7" t="inlineStr">
        <is>
          <t>identifier</t>
        </is>
      </c>
      <c r="B66" s="5" t="inlineStr">
        <is>
          <t>entityCode</t>
        </is>
      </c>
    </row>
    <row r="67" ht="14" customHeight="1" s="173" thickBot="1">
      <c r="A67" s="10" t="inlineStr">
        <is>
          <t>scheme</t>
        </is>
      </c>
      <c r="B67" s="5" t="inlineStr">
        <is>
          <t>http://www.idx.co.id/xbrl</t>
        </is>
      </c>
    </row>
    <row r="68" ht="14" customHeight="1" s="173" thickBot="1">
      <c r="A68" s="6" t="inlineStr">
        <is>
          <t>period</t>
        </is>
      </c>
      <c r="B68" s="5" t="n"/>
    </row>
    <row r="69" ht="14" customHeight="1" s="173" thickBot="1">
      <c r="A69" s="7" t="inlineStr">
        <is>
          <t>instant</t>
        </is>
      </c>
      <c r="B69" s="9" t="n">
        <v>40178</v>
      </c>
    </row>
  </sheetData>
  <pageMargins left="0.7" right="0.7" top="0.75" bottom="0.75" header="0.3" footer="0.3"/>
  <pageSetup orientation="portrait" paperSize="9"/>
</worksheet>
</file>

<file path=xl/worksheets/sheet10.xml><?xml version="1.0" encoding="utf-8"?>
<worksheet xmlns="http://schemas.openxmlformats.org/spreadsheetml/2006/main">
  <sheetPr>
    <outlinePr summaryBelow="1" summaryRight="1"/>
    <pageSetUpPr/>
  </sheetPr>
  <dimension ref="A1:P18"/>
  <sheetViews>
    <sheetView showGridLines="0" topLeftCell="A1" workbookViewId="0">
      <pane xSplit="2" ySplit="3" topLeftCell="C4" activePane="bottomRight" state="frozen"/>
      <selection pane="topRight"/>
      <selection pane="bottomLeft"/>
      <selection pane="bottomRight" activeCell="A5" sqref="A5:A18"/>
    </sheetView>
  </sheetViews>
  <sheetFormatPr baseColWidth="10" defaultColWidth="9.3984375" defaultRowHeight="15"/>
  <cols>
    <col collapsed="1" width="73.19921875" customWidth="1" style="171" min="1" max="1"/>
    <col width="26" customWidth="1" style="171" min="2" max="2"/>
    <col collapsed="1" width="21" customWidth="1" style="171" min="3" max="16"/>
    <col collapsed="1" width="9.3984375" customWidth="1" style="171" min="17"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row>
    <row r="5" ht="18" customHeight="1" s="173" thickBot="1">
      <c r="A5" s="111" t="inlineStr">
        <is>
          <t>Giro - Total</t>
        </is>
      </c>
      <c r="B5" s="112" t="n"/>
      <c r="C5" s="113" t="n">
        <v>73362.874</v>
      </c>
      <c r="D5" s="113" t="n">
        <v>104900.918</v>
      </c>
      <c r="E5" s="113" t="n">
        <v>129369.291</v>
      </c>
      <c r="F5" s="113" t="n">
        <v>141023.262</v>
      </c>
      <c r="G5" s="113" t="n">
        <v>142298.262</v>
      </c>
      <c r="H5" s="113" t="n"/>
      <c r="I5" s="113" t="n"/>
      <c r="J5" s="113" t="n"/>
      <c r="K5" s="113" t="n"/>
      <c r="L5" s="113" t="n"/>
      <c r="M5" s="113" t="n"/>
      <c r="N5" s="113" t="n"/>
      <c r="O5" s="113" t="n"/>
      <c r="P5" s="113" t="n"/>
    </row>
    <row r="6" ht="18" customHeight="1" s="173" thickBot="1">
      <c r="A6" s="118" t="inlineStr">
        <is>
          <t>Giro - Pihak Berelasi - Total</t>
        </is>
      </c>
      <c r="B6" s="112" t="n"/>
      <c r="C6" s="113" t="n">
        <v>60556.142</v>
      </c>
      <c r="D6" s="113" t="n">
        <v>87264.43700000001</v>
      </c>
      <c r="E6" s="113" t="n">
        <v>108805.644</v>
      </c>
      <c r="F6" s="113" t="n">
        <v>121604.495</v>
      </c>
      <c r="G6" s="113" t="n">
        <v>28817.269</v>
      </c>
      <c r="H6" s="113" t="n"/>
      <c r="I6" s="113" t="n"/>
      <c r="J6" s="113" t="n"/>
      <c r="K6" s="113" t="n"/>
      <c r="L6" s="113" t="n"/>
      <c r="M6" s="113" t="n"/>
      <c r="N6" s="113" t="n"/>
      <c r="O6" s="113" t="n"/>
      <c r="P6" s="113" t="n"/>
    </row>
    <row r="7" ht="18" customHeight="1" s="173" thickBot="1">
      <c r="A7" s="121" t="inlineStr">
        <is>
          <t>Giro - Pihak Berelasi - Rupiah</t>
        </is>
      </c>
      <c r="B7" s="112" t="n"/>
      <c r="C7" s="114" t="n">
        <v>56733.554</v>
      </c>
      <c r="D7" s="114" t="n">
        <v>85463.16899999999</v>
      </c>
      <c r="E7" s="114" t="n">
        <v>89966.283</v>
      </c>
      <c r="F7" s="114" t="n">
        <v>106268.254</v>
      </c>
      <c r="G7" s="114" t="n">
        <v>20031.748</v>
      </c>
      <c r="H7" s="114" t="n"/>
      <c r="I7" s="114" t="n"/>
      <c r="J7" s="114" t="n"/>
      <c r="K7" s="114" t="n"/>
      <c r="L7" s="114" t="n"/>
      <c r="M7" s="114" t="n"/>
      <c r="N7" s="114" t="n"/>
      <c r="O7" s="114" t="n"/>
      <c r="P7" s="114" t="n"/>
    </row>
    <row r="8" ht="18" customHeight="1" s="173" thickBot="1">
      <c r="A8" s="121" t="inlineStr">
        <is>
          <t>Giro - Pihak Berelasi - Mata uang asing</t>
        </is>
      </c>
      <c r="B8" s="112" t="n"/>
      <c r="C8" s="114" t="n">
        <v>3822.588</v>
      </c>
      <c r="D8" s="114" t="n">
        <v>1801.268</v>
      </c>
      <c r="E8" s="114" t="n">
        <v>18445.725</v>
      </c>
      <c r="F8" s="114" t="n">
        <v>15336.241</v>
      </c>
      <c r="G8" s="114" t="n">
        <v>8785.521000000001</v>
      </c>
      <c r="H8" s="114" t="n"/>
      <c r="I8" s="114" t="n"/>
      <c r="J8" s="114" t="n"/>
      <c r="K8" s="114" t="n"/>
      <c r="L8" s="114" t="n"/>
      <c r="M8" s="114" t="n"/>
      <c r="N8" s="114" t="n"/>
      <c r="O8" s="114" t="n"/>
      <c r="P8" s="114" t="n"/>
    </row>
    <row r="9" ht="18" customHeight="1" s="173" thickBot="1">
      <c r="A9" s="118" t="inlineStr">
        <is>
          <t>Giro - Pihak Ketiga - Total</t>
        </is>
      </c>
      <c r="B9" s="112" t="n"/>
      <c r="C9" s="113" t="n">
        <v>12806.732</v>
      </c>
      <c r="D9" s="113" t="n">
        <v>17636.481</v>
      </c>
      <c r="E9" s="113" t="n">
        <v>20957.283</v>
      </c>
      <c r="F9" s="113" t="n">
        <v>19418.767</v>
      </c>
      <c r="G9" s="113" t="n">
        <v>113480.993</v>
      </c>
      <c r="H9" s="113" t="n"/>
      <c r="I9" s="113" t="n"/>
      <c r="J9" s="113" t="n"/>
      <c r="K9" s="113" t="n"/>
      <c r="L9" s="113" t="n"/>
      <c r="M9" s="113" t="n"/>
      <c r="N9" s="113" t="n"/>
      <c r="O9" s="113" t="n"/>
      <c r="P9" s="113" t="n"/>
    </row>
    <row r="10" ht="18" customHeight="1" s="173" thickBot="1">
      <c r="A10" s="121" t="inlineStr">
        <is>
          <t>Giro - Pihak Ketiga - Rupiah</t>
        </is>
      </c>
      <c r="B10" s="112" t="n"/>
      <c r="C10" s="114" t="n">
        <v>12798.857</v>
      </c>
      <c r="D10" s="114" t="n">
        <v>17628.27</v>
      </c>
      <c r="E10" s="114" t="n">
        <v>20551.428</v>
      </c>
      <c r="F10" s="114" t="n">
        <v>19354.039</v>
      </c>
      <c r="G10" s="114" t="n">
        <v>112673.559</v>
      </c>
      <c r="H10" s="114" t="n"/>
      <c r="I10" s="114" t="n"/>
      <c r="J10" s="114" t="n"/>
      <c r="K10" s="114" t="n"/>
      <c r="L10" s="114" t="n"/>
      <c r="M10" s="114" t="n"/>
      <c r="N10" s="114" t="n"/>
      <c r="O10" s="114" t="n"/>
      <c r="P10" s="114" t="n"/>
    </row>
    <row r="11" ht="18" customHeight="1" s="173" thickBot="1">
      <c r="A11" s="121" t="inlineStr">
        <is>
          <t>Giro - Pihak Ketiga - Mata uang asing</t>
        </is>
      </c>
      <c r="B11" s="112" t="n"/>
      <c r="C11" s="114" t="n">
        <v>7.875</v>
      </c>
      <c r="D11" s="114" t="n">
        <v>8.211</v>
      </c>
      <c r="E11" s="114" t="n">
        <v>12.219</v>
      </c>
      <c r="F11" s="114" t="n">
        <v>64.72799999999999</v>
      </c>
      <c r="G11" s="114" t="n">
        <v>807.434</v>
      </c>
      <c r="H11" s="114" t="n"/>
      <c r="I11" s="114" t="n"/>
      <c r="J11" s="114" t="n"/>
      <c r="K11" s="114" t="n"/>
      <c r="L11" s="114" t="n"/>
      <c r="M11" s="114" t="n"/>
      <c r="N11" s="114" t="n"/>
      <c r="O11" s="114" t="n"/>
      <c r="P11" s="114" t="n"/>
    </row>
    <row r="12" ht="18" customHeight="1" s="173" thickBot="1">
      <c r="A12" s="111" t="inlineStr">
        <is>
          <t>Giro wadiah - Total</t>
        </is>
      </c>
      <c r="B12" s="112" t="n"/>
      <c r="C12" s="113" t="n">
        <v>5355.953</v>
      </c>
      <c r="D12" s="113" t="n">
        <v>8624.808999999999</v>
      </c>
      <c r="E12" s="113" t="n">
        <v>13439.465</v>
      </c>
      <c r="F12" s="113" t="n">
        <v>18882.766</v>
      </c>
      <c r="G12" s="113" t="n">
        <v>25147.603</v>
      </c>
      <c r="H12" s="113" t="n"/>
      <c r="I12" s="113" t="n"/>
      <c r="J12" s="113" t="n"/>
      <c r="K12" s="113" t="n"/>
      <c r="L12" s="113" t="n"/>
      <c r="M12" s="113" t="n"/>
      <c r="N12" s="113" t="n"/>
      <c r="O12" s="113" t="n"/>
      <c r="P12" s="113" t="n"/>
    </row>
    <row r="13" ht="18" customHeight="1" s="173" thickBot="1">
      <c r="A13" s="118" t="inlineStr">
        <is>
          <t>Giro wadiah - Pihak Berelasi - Total</t>
        </is>
      </c>
      <c r="B13" s="112" t="n"/>
      <c r="C13" s="113" t="n">
        <v>4179.603</v>
      </c>
      <c r="D13" s="113" t="n">
        <v>6841.675</v>
      </c>
      <c r="E13" s="113" t="n">
        <v>11037.037</v>
      </c>
      <c r="F13" s="113" t="n">
        <v>16627.618</v>
      </c>
      <c r="G13" s="113" t="n">
        <v>1862.072</v>
      </c>
      <c r="H13" s="113" t="n"/>
      <c r="I13" s="113" t="n"/>
      <c r="J13" s="113" t="n"/>
      <c r="K13" s="113" t="n"/>
      <c r="L13" s="113" t="n"/>
      <c r="M13" s="113" t="n"/>
      <c r="N13" s="113" t="n"/>
      <c r="O13" s="113" t="n"/>
      <c r="P13" s="113" t="n"/>
    </row>
    <row r="14" ht="18" customHeight="1" s="173" thickBot="1">
      <c r="A14" s="121" t="inlineStr">
        <is>
          <t>Giro wadiah - Pihak Berelasi - Rupiah</t>
        </is>
      </c>
      <c r="B14" s="112" t="n"/>
      <c r="C14" s="114" t="n">
        <v>4179.603</v>
      </c>
      <c r="D14" s="114" t="n">
        <v>6841.675</v>
      </c>
      <c r="E14" s="114" t="n">
        <v>11037.037</v>
      </c>
      <c r="F14" s="114" t="n">
        <v>3029.417</v>
      </c>
      <c r="G14" s="114" t="n">
        <v>1862.072</v>
      </c>
      <c r="H14" s="114" t="n"/>
      <c r="I14" s="114" t="n"/>
      <c r="J14" s="114" t="n"/>
      <c r="K14" s="114" t="n"/>
      <c r="L14" s="114" t="n"/>
      <c r="M14" s="114" t="n"/>
      <c r="N14" s="114" t="n"/>
      <c r="O14" s="114" t="n"/>
      <c r="P14" s="114" t="n"/>
    </row>
    <row r="15" hidden="1" ht="18" customHeight="1" s="173" thickBot="1">
      <c r="A15" s="121" t="inlineStr">
        <is>
          <t>Giro wadiah - Pihak Berelasi - Mata uang asing</t>
        </is>
      </c>
      <c r="B15" s="112" t="n"/>
      <c r="C15" s="114" t="inlineStr"/>
      <c r="D15" s="114" t="inlineStr"/>
      <c r="E15" s="114" t="inlineStr"/>
      <c r="F15" s="114" t="inlineStr"/>
      <c r="G15" s="114" t="inlineStr"/>
      <c r="H15" s="114" t="n"/>
      <c r="I15" s="114" t="n"/>
      <c r="J15" s="114" t="n"/>
      <c r="K15" s="114" t="n"/>
      <c r="L15" s="114" t="n"/>
      <c r="M15" s="114" t="n"/>
      <c r="N15" s="114" t="n"/>
      <c r="O15" s="114" t="n"/>
      <c r="P15" s="114" t="n"/>
    </row>
    <row r="16" ht="18" customHeight="1" s="173" thickBot="1">
      <c r="A16" s="118" t="inlineStr">
        <is>
          <t>Giro wadiah - Pihak Ketiga - Total</t>
        </is>
      </c>
      <c r="B16" s="112" t="n"/>
      <c r="C16" s="113" t="n">
        <v>1176.35</v>
      </c>
      <c r="D16" s="113" t="n">
        <v>1783.134</v>
      </c>
      <c r="E16" s="113" t="n">
        <v>2414.625</v>
      </c>
      <c r="F16" s="113" t="n">
        <v>15853.349</v>
      </c>
      <c r="G16" s="113" t="n">
        <v>23285.531</v>
      </c>
      <c r="H16" s="113" t="n"/>
      <c r="I16" s="113" t="n"/>
      <c r="J16" s="113" t="n"/>
      <c r="K16" s="113" t="n"/>
      <c r="L16" s="113" t="n"/>
      <c r="M16" s="113" t="n"/>
      <c r="N16" s="113" t="n"/>
      <c r="O16" s="113" t="n"/>
      <c r="P16" s="113" t="n"/>
    </row>
    <row r="17" ht="18" customHeight="1" s="173" thickBot="1">
      <c r="A17" s="121" t="inlineStr">
        <is>
          <t>Giro wadiah - Pihak Ketiga - Rupiah</t>
        </is>
      </c>
      <c r="B17" s="112" t="n"/>
      <c r="C17" s="114" t="n">
        <v>1176.35</v>
      </c>
      <c r="D17" s="114" t="n">
        <v>1783.134</v>
      </c>
      <c r="E17" s="114" t="n">
        <v>2414.625</v>
      </c>
      <c r="F17" s="114" t="n">
        <v>2255.148</v>
      </c>
      <c r="G17" s="114" t="n">
        <v>23285.531</v>
      </c>
      <c r="H17" s="114" t="n"/>
      <c r="I17" s="114" t="n"/>
      <c r="J17" s="114" t="n"/>
      <c r="K17" s="114" t="n"/>
      <c r="L17" s="114" t="n"/>
      <c r="M17" s="114" t="n"/>
      <c r="N17" s="114" t="n"/>
      <c r="O17" s="114" t="n"/>
      <c r="P17" s="114" t="n"/>
    </row>
    <row r="18" hidden="1" ht="18" customHeight="1" s="173" thickBot="1">
      <c r="A18" s="121" t="inlineStr">
        <is>
          <t>Giro wadiah - Pihak Ketiga - Mata uang asing</t>
        </is>
      </c>
      <c r="B18" s="112" t="n"/>
      <c r="C18" s="114" t="inlineStr"/>
      <c r="D18" s="114" t="inlineStr"/>
      <c r="E18" s="114" t="inlineStr"/>
      <c r="F18" s="114" t="inlineStr"/>
      <c r="G18" s="114" t="inlineStr"/>
      <c r="H18" s="114" t="n"/>
      <c r="I18" s="114" t="n"/>
      <c r="J18" s="114" t="n"/>
      <c r="K18" s="114" t="n"/>
      <c r="L18" s="114" t="n"/>
      <c r="M18" s="114" t="n"/>
      <c r="N18" s="114" t="n"/>
      <c r="O18" s="114" t="n"/>
      <c r="P18" s="114" t="n"/>
    </row>
  </sheetData>
  <mergeCells count="1">
    <mergeCell ref="A1:C1"/>
  </mergeCells>
  <dataValidations count="2">
    <dataValidation sqref="C7:P8 C10:P11 C14:P15 C17:P18" showDropDown="0" showInputMessage="0" showErrorMessage="1" allowBlank="1" errorTitle="Invalid Data Type" error="Please input data in Numeric Data Type" type="decimal">
      <formula1>-9.99999999999999E+33</formula1>
      <formula2>9.99999999999999E+33</formula2>
    </dataValidation>
    <dataValidation sqref="C5:P6 C9:P9 C12:P13 C16:P16"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1.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2022-12-31</t>
        </is>
      </c>
      <c r="D3" s="110" t="inlineStr">
        <is>
          <t>2023-12-31</t>
        </is>
      </c>
      <c r="E3" s="110" t="inlineStr">
        <is>
          <t>2024-12-31</t>
        </is>
      </c>
      <c r="F3" s="110" t="inlineStr">
        <is>
          <t>2025-12-31</t>
        </is>
      </c>
      <c r="G3" s="110" t="n"/>
      <c r="H3" s="110" t="n"/>
      <c r="I3" s="110" t="n"/>
      <c r="J3" s="110" t="n"/>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Tabungan - Total</t>
        </is>
      </c>
      <c r="B5" s="112" t="n"/>
      <c r="C5" s="113" t="n">
        <v>36182.329</v>
      </c>
      <c r="D5" s="113" t="n">
        <v>37722.161</v>
      </c>
      <c r="E5" s="113" t="n">
        <v>37700.149</v>
      </c>
      <c r="F5" s="113" t="n">
        <v>35205.257</v>
      </c>
      <c r="G5" s="113" t="n"/>
      <c r="H5" s="113" t="n"/>
      <c r="I5" s="113" t="n"/>
      <c r="J5" s="113" t="n"/>
      <c r="K5" s="113" t="n"/>
      <c r="L5" s="113" t="n"/>
      <c r="M5" s="113" t="n"/>
      <c r="N5" s="113" t="n"/>
      <c r="O5" s="113" t="n"/>
      <c r="P5" s="113" t="n"/>
      <c r="Q5" s="113" t="n"/>
      <c r="R5" s="113" t="n"/>
      <c r="S5" s="113" t="n"/>
      <c r="T5" s="113" t="n"/>
      <c r="U5" s="113" t="n"/>
      <c r="V5" s="113" t="n"/>
    </row>
    <row r="6" ht="18" customHeight="1" s="173" thickBot="1">
      <c r="A6" s="118" t="inlineStr">
        <is>
          <t>Tabungan - Pihak Berelasi - Total</t>
        </is>
      </c>
      <c r="B6" s="112" t="n"/>
      <c r="C6" s="113" t="n">
        <v>525.3390000000001</v>
      </c>
      <c r="D6" s="113" t="n">
        <v>692.162</v>
      </c>
      <c r="E6" s="113" t="n">
        <v>874.9640000000001</v>
      </c>
      <c r="F6" s="113" t="n">
        <v>643.032</v>
      </c>
      <c r="G6" s="113" t="n"/>
      <c r="H6" s="113" t="n"/>
      <c r="I6" s="113" t="n"/>
      <c r="J6" s="113" t="n"/>
      <c r="K6" s="113" t="n"/>
      <c r="L6" s="113" t="n"/>
      <c r="M6" s="113" t="n"/>
      <c r="N6" s="113" t="n"/>
      <c r="O6" s="113" t="n"/>
      <c r="P6" s="113" t="n"/>
      <c r="Q6" s="113" t="n"/>
      <c r="R6" s="113" t="n"/>
      <c r="S6" s="113" t="n"/>
      <c r="T6" s="113" t="n"/>
      <c r="U6" s="113" t="n"/>
      <c r="V6" s="113" t="n"/>
    </row>
    <row r="7" ht="18" customHeight="1" s="173" thickBot="1">
      <c r="A7" s="121" t="inlineStr">
        <is>
          <t>Tabungan - Pihak Berelasi - Rupiah</t>
        </is>
      </c>
      <c r="B7" s="112" t="n"/>
      <c r="C7" s="114" t="n">
        <v>525.3390000000001</v>
      </c>
      <c r="D7" s="114" t="n">
        <v>688.227</v>
      </c>
      <c r="E7" s="114" t="n">
        <v>874.293</v>
      </c>
      <c r="F7" s="114" t="n">
        <v>640.718</v>
      </c>
      <c r="G7" s="114" t="n"/>
      <c r="H7" s="114" t="n"/>
      <c r="I7" s="114" t="n"/>
      <c r="J7" s="114" t="n"/>
      <c r="K7" s="114" t="n"/>
      <c r="L7" s="114" t="n"/>
      <c r="M7" s="114" t="n"/>
      <c r="N7" s="114" t="n"/>
      <c r="O7" s="114" t="n"/>
      <c r="P7" s="114" t="n"/>
      <c r="Q7" s="114" t="n"/>
      <c r="R7" s="114" t="n"/>
      <c r="S7" s="114" t="n"/>
      <c r="T7" s="114" t="n"/>
      <c r="U7" s="114" t="n"/>
      <c r="V7" s="114" t="n"/>
    </row>
    <row r="8" ht="18" customHeight="1" s="173" thickBot="1">
      <c r="A8" s="121" t="inlineStr">
        <is>
          <t>Tabungan - Pihak Berelasi - Mata uang asing</t>
        </is>
      </c>
      <c r="B8" s="112" t="n"/>
      <c r="C8" s="114" t="inlineStr"/>
      <c r="D8" s="114" t="n">
        <v>3.935</v>
      </c>
      <c r="E8" s="114" t="n">
        <v>0.671</v>
      </c>
      <c r="F8" s="114" t="n">
        <v>2.314</v>
      </c>
      <c r="G8" s="114" t="n"/>
      <c r="H8" s="114" t="n"/>
      <c r="I8" s="114" t="n"/>
      <c r="J8" s="114" t="n"/>
      <c r="K8" s="114" t="n"/>
      <c r="L8" s="114" t="n"/>
      <c r="M8" s="114" t="n"/>
      <c r="N8" s="114" t="n"/>
      <c r="O8" s="114" t="n"/>
      <c r="P8" s="114" t="n"/>
      <c r="Q8" s="114" t="n"/>
      <c r="R8" s="114" t="n"/>
      <c r="S8" s="114" t="n"/>
      <c r="T8" s="114" t="n"/>
      <c r="U8" s="114" t="n"/>
      <c r="V8" s="114" t="n"/>
    </row>
    <row r="9" ht="18" customHeight="1" s="173" thickBot="1">
      <c r="A9" s="118" t="inlineStr">
        <is>
          <t>Tabungan - Pihak Ketiga - Total</t>
        </is>
      </c>
      <c r="B9" s="112" t="n"/>
      <c r="C9" s="113" t="n">
        <v>35656.99</v>
      </c>
      <c r="D9" s="113" t="n">
        <v>37029.996</v>
      </c>
      <c r="E9" s="113" t="n">
        <v>36825.185</v>
      </c>
      <c r="F9" s="113" t="n">
        <v>34562.225</v>
      </c>
      <c r="G9" s="113" t="n"/>
      <c r="H9" s="113" t="n"/>
      <c r="I9" s="113" t="n"/>
      <c r="J9" s="113" t="n"/>
      <c r="K9" s="113" t="n"/>
      <c r="L9" s="113" t="n"/>
      <c r="M9" s="113" t="n"/>
      <c r="N9" s="113" t="n"/>
      <c r="O9" s="113" t="n"/>
      <c r="P9" s="113" t="n"/>
      <c r="Q9" s="113" t="n"/>
      <c r="R9" s="113" t="n"/>
      <c r="S9" s="113" t="n"/>
      <c r="T9" s="113" t="n"/>
      <c r="U9" s="113" t="n"/>
      <c r="V9" s="113" t="n"/>
    </row>
    <row r="10" ht="18" customHeight="1" s="173" thickBot="1">
      <c r="A10" s="121" t="inlineStr">
        <is>
          <t>Tabungan - Pihak Ketiga - Rupiah</t>
        </is>
      </c>
      <c r="B10" s="112" t="n"/>
      <c r="C10" s="114" t="n">
        <v>35554.356</v>
      </c>
      <c r="D10" s="114" t="n">
        <v>36868.786</v>
      </c>
      <c r="E10" s="114" t="n">
        <v>36535.707</v>
      </c>
      <c r="F10" s="114" t="n">
        <v>34175.87</v>
      </c>
      <c r="G10" s="114" t="n"/>
      <c r="H10" s="114" t="n"/>
      <c r="I10" s="114" t="n"/>
      <c r="J10" s="114" t="n"/>
      <c r="K10" s="114" t="n"/>
      <c r="L10" s="114" t="n"/>
      <c r="M10" s="114" t="n"/>
      <c r="N10" s="114" t="n"/>
      <c r="O10" s="114" t="n"/>
      <c r="P10" s="114" t="n"/>
      <c r="Q10" s="114" t="n"/>
      <c r="R10" s="114" t="n"/>
      <c r="S10" s="114" t="n"/>
      <c r="T10" s="114" t="n"/>
      <c r="U10" s="114" t="n"/>
      <c r="V10" s="114" t="n"/>
    </row>
    <row r="11" ht="18" customHeight="1" s="173" thickBot="1">
      <c r="A11" s="121" t="inlineStr">
        <is>
          <t>Tabungan - Pihak Ketiga - Mata uang asing</t>
        </is>
      </c>
      <c r="B11" s="112" t="n"/>
      <c r="C11" s="114" t="n">
        <v>102.634</v>
      </c>
      <c r="D11" s="114" t="n">
        <v>161.213</v>
      </c>
      <c r="E11" s="114" t="n">
        <v>289.478</v>
      </c>
      <c r="F11" s="114" t="n">
        <v>386.355</v>
      </c>
      <c r="G11" s="114" t="n"/>
      <c r="H11" s="114" t="n"/>
      <c r="I11" s="114" t="n"/>
      <c r="J11" s="114" t="n"/>
      <c r="K11" s="114" t="n"/>
      <c r="L11" s="114" t="n"/>
      <c r="M11" s="114" t="n"/>
      <c r="N11" s="114" t="n"/>
      <c r="O11" s="114" t="n"/>
      <c r="P11" s="114" t="n"/>
      <c r="Q11" s="114" t="n"/>
      <c r="R11" s="114" t="n"/>
      <c r="S11" s="114" t="n"/>
      <c r="T11" s="114" t="n"/>
      <c r="U11" s="114" t="n"/>
      <c r="V11" s="114" t="n"/>
    </row>
    <row r="12" ht="18" customHeight="1" s="173" thickBot="1">
      <c r="A12" s="111" t="inlineStr">
        <is>
          <t>Tabungan wadiah - Total</t>
        </is>
      </c>
      <c r="B12" s="112" t="n"/>
      <c r="C12" s="113" t="n">
        <v>1193.718</v>
      </c>
      <c r="D12" s="113" t="n">
        <v>1276.592</v>
      </c>
      <c r="E12" s="113" t="n">
        <v>1521.932</v>
      </c>
      <c r="F12" s="113" t="n">
        <v>1727.076</v>
      </c>
      <c r="G12" s="113" t="n"/>
      <c r="H12" s="113" t="n"/>
      <c r="I12" s="113" t="n"/>
      <c r="J12" s="113" t="n"/>
      <c r="K12" s="113" t="n"/>
      <c r="L12" s="113" t="n"/>
      <c r="M12" s="113" t="n"/>
      <c r="N12" s="113" t="n"/>
      <c r="O12" s="113" t="n"/>
      <c r="P12" s="113" t="n"/>
      <c r="Q12" s="113" t="n"/>
      <c r="R12" s="113" t="n"/>
      <c r="S12" s="113" t="n"/>
      <c r="T12" s="113" t="n"/>
      <c r="U12" s="113" t="n"/>
      <c r="V12" s="113" t="n"/>
    </row>
    <row r="13" ht="18" customHeight="1" s="173" thickBot="1">
      <c r="A13" s="118" t="inlineStr">
        <is>
          <t>Tabungan wadiah - Pihak Berelasi - Total</t>
        </is>
      </c>
      <c r="B13" s="112" t="n"/>
      <c r="C13" s="113" t="n">
        <v>0.9429999999999999</v>
      </c>
      <c r="D13" s="113" t="n">
        <v>2.136</v>
      </c>
      <c r="E13" s="113" t="n">
        <v>1.441</v>
      </c>
      <c r="F13" s="113" t="n">
        <v>0.969</v>
      </c>
      <c r="G13" s="113" t="n"/>
      <c r="H13" s="113" t="n"/>
      <c r="I13" s="113" t="n"/>
      <c r="J13" s="113" t="n"/>
      <c r="K13" s="113" t="n"/>
      <c r="L13" s="113" t="n"/>
      <c r="M13" s="113" t="n"/>
      <c r="N13" s="113" t="n"/>
      <c r="O13" s="113" t="n"/>
      <c r="P13" s="113" t="n"/>
      <c r="Q13" s="113" t="n"/>
      <c r="R13" s="113" t="n"/>
      <c r="S13" s="113" t="n"/>
      <c r="T13" s="113" t="n"/>
      <c r="U13" s="113" t="n"/>
      <c r="V13" s="113" t="n"/>
    </row>
    <row r="14" ht="18" customHeight="1" s="173" thickBot="1">
      <c r="A14" s="121" t="inlineStr">
        <is>
          <t>Tabungan wadiah - Pihak Berelasi - Rupiah</t>
        </is>
      </c>
      <c r="B14" s="112" t="n"/>
      <c r="C14" s="114" t="n">
        <v>0.9429999999999999</v>
      </c>
      <c r="D14" s="114" t="n">
        <v>2.136</v>
      </c>
      <c r="E14" s="114" t="n">
        <v>1.442</v>
      </c>
      <c r="F14" s="114" t="n">
        <v>0.969</v>
      </c>
      <c r="G14" s="114" t="n"/>
      <c r="H14" s="114" t="n"/>
      <c r="I14" s="114" t="n"/>
      <c r="J14" s="114" t="n"/>
      <c r="K14" s="114" t="n"/>
      <c r="L14" s="114" t="n"/>
      <c r="M14" s="114" t="n"/>
      <c r="N14" s="114" t="n"/>
      <c r="O14" s="114" t="n"/>
      <c r="P14" s="114" t="n"/>
      <c r="Q14" s="114" t="n"/>
      <c r="R14" s="114" t="n"/>
      <c r="S14" s="114" t="n"/>
      <c r="T14" s="114" t="n"/>
      <c r="U14" s="114" t="n"/>
      <c r="V14" s="114" t="n"/>
    </row>
    <row r="15" hidden="1" ht="18" customHeight="1" s="173" thickBot="1">
      <c r="A15" s="121" t="inlineStr">
        <is>
          <t>Tabungan wadiah - Pihak Berelasi - Mata uang asing</t>
        </is>
      </c>
      <c r="B15" s="112" t="n"/>
      <c r="C15" s="114" t="inlineStr"/>
      <c r="D15" s="114" t="inlineStr"/>
      <c r="E15" s="114" t="inlineStr"/>
      <c r="F15" s="114" t="inlineStr"/>
      <c r="G15" s="114" t="n"/>
      <c r="H15" s="114" t="n"/>
      <c r="I15" s="114" t="n"/>
      <c r="J15" s="114" t="n"/>
      <c r="K15" s="114" t="n"/>
      <c r="L15" s="114" t="n"/>
      <c r="M15" s="114" t="n"/>
      <c r="N15" s="114" t="n"/>
      <c r="O15" s="114" t="n"/>
      <c r="P15" s="114" t="n"/>
      <c r="Q15" s="114" t="n"/>
      <c r="R15" s="114" t="n"/>
      <c r="S15" s="114" t="n"/>
      <c r="T15" s="114" t="n"/>
      <c r="U15" s="114" t="n"/>
      <c r="V15" s="114" t="n"/>
    </row>
    <row r="16" ht="18" customHeight="1" s="173" thickBot="1">
      <c r="A16" s="118" t="inlineStr">
        <is>
          <t>Tabungan wadiah - Pihak Ketiga - Total</t>
        </is>
      </c>
      <c r="B16" s="112" t="n"/>
      <c r="C16" s="113" t="n">
        <v>1192.775</v>
      </c>
      <c r="D16" s="113" t="n">
        <v>1274.456</v>
      </c>
      <c r="E16" s="113" t="n">
        <v>1520.491</v>
      </c>
      <c r="F16" s="113" t="n">
        <v>1726.107</v>
      </c>
      <c r="G16" s="113" t="n"/>
      <c r="H16" s="113" t="n"/>
      <c r="I16" s="113" t="n"/>
      <c r="J16" s="113" t="n"/>
      <c r="K16" s="113" t="n"/>
      <c r="L16" s="113" t="n"/>
      <c r="M16" s="113" t="n"/>
      <c r="N16" s="113" t="n"/>
      <c r="O16" s="113" t="n"/>
      <c r="P16" s="113" t="n"/>
      <c r="Q16" s="113" t="n"/>
      <c r="R16" s="113" t="n"/>
      <c r="S16" s="113" t="n"/>
      <c r="T16" s="113" t="n"/>
      <c r="U16" s="113" t="n"/>
      <c r="V16" s="113" t="n"/>
    </row>
    <row r="17" ht="18" customHeight="1" s="173" thickBot="1">
      <c r="A17" s="121" t="inlineStr">
        <is>
          <t>Tabungan wadiah - Pihak Ketiga - Rupiah</t>
        </is>
      </c>
      <c r="B17" s="112" t="n"/>
      <c r="C17" s="114" t="n">
        <v>1192.775</v>
      </c>
      <c r="D17" s="114" t="n">
        <v>1274.456</v>
      </c>
      <c r="E17" s="114" t="n">
        <v>1520.491</v>
      </c>
      <c r="F17" s="114" t="n">
        <v>1726.107</v>
      </c>
      <c r="G17" s="114" t="n"/>
      <c r="H17" s="114" t="n"/>
      <c r="I17" s="114" t="n"/>
      <c r="J17" s="114" t="n"/>
      <c r="K17" s="114" t="n"/>
      <c r="L17" s="114" t="n"/>
      <c r="M17" s="114" t="n"/>
      <c r="N17" s="114" t="n"/>
      <c r="O17" s="114" t="n"/>
      <c r="P17" s="114" t="n"/>
      <c r="Q17" s="114" t="n"/>
      <c r="R17" s="114" t="n"/>
      <c r="S17" s="114" t="n"/>
      <c r="T17" s="114" t="n"/>
      <c r="U17" s="114" t="n"/>
      <c r="V17" s="114" t="n"/>
    </row>
    <row r="18" hidden="1" ht="18" customHeight="1" s="173" thickBot="1">
      <c r="A18" s="121" t="inlineStr">
        <is>
          <t>Tabungan wadiah - Pihak Ketiga - Mata uang asing</t>
        </is>
      </c>
      <c r="B18" s="112" t="n"/>
      <c r="C18" s="114" t="inlineStr"/>
      <c r="D18" s="114" t="inlineStr"/>
      <c r="E18" s="114" t="inlineStr"/>
      <c r="F18" s="114" t="inlineStr"/>
      <c r="G18" s="114" t="n"/>
      <c r="H18" s="114" t="n"/>
      <c r="I18" s="114" t="n"/>
      <c r="J18" s="114" t="n"/>
      <c r="K18" s="114" t="n"/>
      <c r="L18" s="114" t="n"/>
      <c r="M18" s="114" t="n"/>
      <c r="N18" s="114" t="n"/>
      <c r="O18" s="114" t="n"/>
      <c r="P18" s="114" t="n"/>
      <c r="Q18" s="114" t="n"/>
      <c r="R18" s="114" t="n"/>
      <c r="S18" s="114" t="n"/>
      <c r="T18" s="114" t="n"/>
      <c r="U18" s="114" t="n"/>
      <c r="V18" s="114" t="n"/>
    </row>
  </sheetData>
  <mergeCells count="1">
    <mergeCell ref="A1:C1"/>
  </mergeCells>
  <dataValidations count="2">
    <dataValidation sqref="C5:V6 C9:V9 C12:V13 C16:V16" showDropDown="0" showInputMessage="1" showErrorMessage="1" allowBlank="1" errorTitle="Invalid Data Type" error="Please input data in Numeric Data Type" type="decimal">
      <formula1>-9.99999999999999E+33</formula1>
      <formula2>9.99999999999999E+33</formula2>
    </dataValidation>
    <dataValidation sqref="C7:V8 C10:V11 C14:V15 C17:V1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2.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Deposito berjangka dan deposito wakalah</t>
        </is>
      </c>
    </row>
    <row r="2">
      <c r="A2" s="107" t="n">
        <v>1</v>
      </c>
    </row>
    <row r="3" ht="16" customHeight="1" s="173">
      <c r="A3" s="108" t="inlineStr">
        <is>
          <t>Period</t>
        </is>
      </c>
      <c r="B3" s="109" t="n"/>
      <c r="C3" s="110" t="inlineStr">
        <is>
          <t>2022-12-31</t>
        </is>
      </c>
      <c r="D3" s="110" t="inlineStr">
        <is>
          <t>2023-12-31</t>
        </is>
      </c>
      <c r="E3" s="110" t="inlineStr">
        <is>
          <t>2024-12-31</t>
        </is>
      </c>
      <c r="F3" s="110" t="inlineStr">
        <is>
          <t>2025-12-31</t>
        </is>
      </c>
      <c r="G3" s="110" t="n"/>
      <c r="H3" s="110" t="n"/>
      <c r="I3" s="110" t="n"/>
      <c r="J3" s="110" t="n"/>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Deposito berjangka - Total</t>
        </is>
      </c>
      <c r="B5" s="112" t="n"/>
      <c r="C5" s="113" t="n">
        <v>146198.027</v>
      </c>
      <c r="D5" s="113" t="n">
        <v>140693.639</v>
      </c>
      <c r="E5" s="113" t="n">
        <v>153309.371</v>
      </c>
      <c r="F5" s="113" t="n">
        <v>201121.533</v>
      </c>
      <c r="G5" s="113" t="n"/>
      <c r="H5" s="113" t="n"/>
      <c r="I5" s="113" t="n"/>
      <c r="J5" s="113" t="n"/>
      <c r="K5" s="113" t="n"/>
      <c r="L5" s="113" t="n"/>
      <c r="M5" s="113" t="n"/>
      <c r="N5" s="113" t="n"/>
      <c r="O5" s="113" t="n"/>
      <c r="P5" s="113" t="n"/>
      <c r="Q5" s="113" t="n"/>
      <c r="R5" s="113" t="n"/>
      <c r="S5" s="113" t="n"/>
      <c r="T5" s="113" t="n"/>
      <c r="U5" s="113" t="n"/>
      <c r="V5" s="113" t="n"/>
    </row>
    <row r="6" ht="18" customHeight="1" s="173" thickBot="1">
      <c r="A6" s="118" t="inlineStr">
        <is>
          <t>Deposito berjangka - Pihak Berelasi - Total</t>
        </is>
      </c>
      <c r="B6" s="112" t="n"/>
      <c r="C6" s="113" t="n">
        <v>79389.842</v>
      </c>
      <c r="D6" s="113" t="n">
        <v>76717.583</v>
      </c>
      <c r="E6" s="113" t="n">
        <v>76636.682</v>
      </c>
      <c r="F6" s="113" t="n">
        <v>61291.574</v>
      </c>
      <c r="G6" s="113" t="n"/>
      <c r="H6" s="113" t="n"/>
      <c r="I6" s="113" t="n"/>
      <c r="J6" s="113" t="n"/>
      <c r="K6" s="113" t="n"/>
      <c r="L6" s="113" t="n"/>
      <c r="M6" s="113" t="n"/>
      <c r="N6" s="113" t="n"/>
      <c r="O6" s="113" t="n"/>
      <c r="P6" s="113" t="n"/>
      <c r="Q6" s="113" t="n"/>
      <c r="R6" s="113" t="n"/>
      <c r="S6" s="113" t="n"/>
      <c r="T6" s="113" t="n"/>
      <c r="U6" s="113" t="n"/>
      <c r="V6" s="113" t="n"/>
    </row>
    <row r="7" ht="18" customHeight="1" s="173" thickBot="1">
      <c r="A7" s="121" t="inlineStr">
        <is>
          <t>Deposito berjangka - Pihak Berelasi - Rupiah</t>
        </is>
      </c>
      <c r="B7" s="112" t="n"/>
      <c r="C7" s="114" t="n">
        <v>78665.47199999999</v>
      </c>
      <c r="D7" s="114" t="n">
        <v>69290.189</v>
      </c>
      <c r="E7" s="114" t="n">
        <v>55827.006</v>
      </c>
      <c r="F7" s="114" t="n">
        <v>55601.776</v>
      </c>
      <c r="G7" s="114" t="n"/>
      <c r="H7" s="114" t="n"/>
      <c r="I7" s="114" t="n"/>
      <c r="J7" s="114" t="n"/>
      <c r="K7" s="114" t="n"/>
      <c r="L7" s="114" t="n"/>
      <c r="M7" s="114" t="n"/>
      <c r="N7" s="114" t="n"/>
      <c r="O7" s="114" t="n"/>
      <c r="P7" s="114" t="n"/>
      <c r="Q7" s="114" t="n"/>
      <c r="R7" s="114" t="n"/>
      <c r="S7" s="114" t="n"/>
      <c r="T7" s="114" t="n"/>
      <c r="U7" s="114" t="n"/>
      <c r="V7" s="114" t="n"/>
    </row>
    <row r="8" ht="18" customHeight="1" s="173" thickBot="1">
      <c r="A8" s="121" t="inlineStr">
        <is>
          <t>Deposito berjangka - Pihak Berelasi - Mata uang asing</t>
        </is>
      </c>
      <c r="B8" s="112" t="n"/>
      <c r="C8" s="114" t="n">
        <v>724.37</v>
      </c>
      <c r="D8" s="114" t="n">
        <v>6281.37</v>
      </c>
      <c r="E8" s="114" t="n">
        <v>4522.592</v>
      </c>
      <c r="F8" s="114" t="n">
        <v>5689.798</v>
      </c>
      <c r="G8" s="114" t="n"/>
      <c r="H8" s="114" t="n"/>
      <c r="I8" s="114" t="n"/>
      <c r="J8" s="114" t="n"/>
      <c r="K8" s="114" t="n"/>
      <c r="L8" s="114" t="n"/>
      <c r="M8" s="114" t="n"/>
      <c r="N8" s="114" t="n"/>
      <c r="O8" s="114" t="n"/>
      <c r="P8" s="114" t="n"/>
      <c r="Q8" s="114" t="n"/>
      <c r="R8" s="114" t="n"/>
      <c r="S8" s="114" t="n"/>
      <c r="T8" s="114" t="n"/>
      <c r="U8" s="114" t="n"/>
      <c r="V8" s="114" t="n"/>
    </row>
    <row r="9" ht="18" customHeight="1" s="173" thickBot="1">
      <c r="A9" s="118" t="inlineStr">
        <is>
          <t>Deposito berjangka - Pihak Ketiga - Total</t>
        </is>
      </c>
      <c r="B9" s="112" t="n"/>
      <c r="C9" s="113" t="n">
        <v>66808.185</v>
      </c>
      <c r="D9" s="113" t="n">
        <v>63976.056</v>
      </c>
      <c r="E9" s="113" t="n">
        <v>76672.689</v>
      </c>
      <c r="F9" s="113" t="n">
        <v>139829.959</v>
      </c>
      <c r="G9" s="113" t="n"/>
      <c r="H9" s="113" t="n"/>
      <c r="I9" s="113" t="n"/>
      <c r="J9" s="113" t="n"/>
      <c r="K9" s="113" t="n"/>
      <c r="L9" s="113" t="n"/>
      <c r="M9" s="113" t="n"/>
      <c r="N9" s="113" t="n"/>
      <c r="O9" s="113" t="n"/>
      <c r="P9" s="113" t="n"/>
      <c r="Q9" s="113" t="n"/>
      <c r="R9" s="113" t="n"/>
      <c r="S9" s="113" t="n"/>
      <c r="T9" s="113" t="n"/>
      <c r="U9" s="113" t="n"/>
      <c r="V9" s="113" t="n"/>
    </row>
    <row r="10" ht="18" customHeight="1" s="173" thickBot="1">
      <c r="A10" s="121" t="inlineStr">
        <is>
          <t>Deposito berjangka - Pihak Ketiga - Rupiah</t>
        </is>
      </c>
      <c r="B10" s="112" t="n"/>
      <c r="C10" s="114" t="n">
        <v>66808.185</v>
      </c>
      <c r="D10" s="114" t="n">
        <v>63493.935</v>
      </c>
      <c r="E10" s="114" t="n">
        <v>75223.622</v>
      </c>
      <c r="F10" s="114" t="n">
        <v>137564.875</v>
      </c>
      <c r="G10" s="114" t="n"/>
      <c r="H10" s="114" t="n"/>
      <c r="I10" s="114" t="n"/>
      <c r="J10" s="114" t="n"/>
      <c r="K10" s="114" t="n"/>
      <c r="L10" s="114" t="n"/>
      <c r="M10" s="114" t="n"/>
      <c r="N10" s="114" t="n"/>
      <c r="O10" s="114" t="n"/>
      <c r="P10" s="114" t="n"/>
      <c r="Q10" s="114" t="n"/>
      <c r="R10" s="114" t="n"/>
      <c r="S10" s="114" t="n"/>
      <c r="T10" s="114" t="n"/>
      <c r="U10" s="114" t="n"/>
      <c r="V10" s="114" t="n"/>
    </row>
    <row r="11" ht="18" customHeight="1" s="173" thickBot="1">
      <c r="A11" s="121" t="inlineStr">
        <is>
          <t>Deposito berjangka - Pihak Ketiga - Mata uang asing</t>
        </is>
      </c>
      <c r="B11" s="112" t="n"/>
      <c r="C11" s="114" t="inlineStr"/>
      <c r="D11" s="114" t="inlineStr"/>
      <c r="E11" s="114" t="n">
        <v>1449.067</v>
      </c>
      <c r="F11" s="114" t="n">
        <v>2265.084</v>
      </c>
      <c r="G11" s="114" t="n"/>
      <c r="H11" s="114" t="n"/>
      <c r="I11" s="114" t="n"/>
      <c r="J11" s="114" t="n"/>
      <c r="K11" s="114" t="n"/>
      <c r="L11" s="114" t="n"/>
      <c r="M11" s="114" t="n"/>
      <c r="N11" s="114" t="n"/>
      <c r="O11" s="114" t="n"/>
      <c r="P11" s="114" t="n"/>
      <c r="Q11" s="114" t="n"/>
      <c r="R11" s="114" t="n"/>
      <c r="S11" s="114" t="n"/>
      <c r="T11" s="114" t="n"/>
      <c r="U11" s="114" t="n"/>
      <c r="V11" s="114" t="n"/>
    </row>
    <row r="12" ht="18" customHeight="1" s="173" thickBot="1">
      <c r="A12" s="111" t="inlineStr">
        <is>
          <t>Deposito wakalah - Total</t>
        </is>
      </c>
      <c r="B12" s="112" t="n"/>
      <c r="C12" s="113" t="inlineStr"/>
      <c r="D12" s="113" t="inlineStr"/>
      <c r="E12" s="113" t="inlineStr"/>
      <c r="F12" s="113" t="inlineStr"/>
      <c r="G12" s="113" t="n"/>
      <c r="H12" s="113" t="n"/>
      <c r="I12" s="113" t="n"/>
      <c r="J12" s="113" t="n"/>
      <c r="K12" s="113" t="n"/>
      <c r="L12" s="113" t="n"/>
      <c r="M12" s="113" t="n"/>
      <c r="N12" s="113" t="n"/>
      <c r="O12" s="113" t="n"/>
      <c r="P12" s="113" t="n"/>
      <c r="Q12" s="113" t="n"/>
      <c r="R12" s="113" t="n"/>
      <c r="S12" s="113" t="n"/>
      <c r="T12" s="113" t="n"/>
      <c r="U12" s="113" t="n"/>
      <c r="V12" s="113" t="n"/>
    </row>
    <row r="13" ht="18" customHeight="1" s="173" thickBot="1">
      <c r="A13" s="118" t="inlineStr">
        <is>
          <t>Deposito wakalah - Pihak Berelasi - Total</t>
        </is>
      </c>
      <c r="B13" s="112" t="n"/>
      <c r="C13" s="113" t="inlineStr"/>
      <c r="D13" s="113" t="inlineStr"/>
      <c r="E13" s="113" t="inlineStr"/>
      <c r="F13" s="113" t="inlineStr"/>
      <c r="G13" s="113" t="n"/>
      <c r="H13" s="113" t="n"/>
      <c r="I13" s="113" t="n"/>
      <c r="J13" s="113" t="n"/>
      <c r="K13" s="113" t="n"/>
      <c r="L13" s="113" t="n"/>
      <c r="M13" s="113" t="n"/>
      <c r="N13" s="113" t="n"/>
      <c r="O13" s="113" t="n"/>
      <c r="P13" s="113" t="n"/>
      <c r="Q13" s="113" t="n"/>
      <c r="R13" s="113" t="n"/>
      <c r="S13" s="113" t="n"/>
      <c r="T13" s="113" t="n"/>
      <c r="U13" s="113" t="n"/>
      <c r="V13" s="113" t="n"/>
    </row>
    <row r="14" hidden="1" ht="18" customHeight="1" s="173" thickBot="1">
      <c r="A14" s="121" t="inlineStr">
        <is>
          <t>Deposito wakalah - Pihak Berelasi - Rupiah</t>
        </is>
      </c>
      <c r="B14" s="112" t="n"/>
      <c r="C14" s="114" t="inlineStr"/>
      <c r="D14" s="114" t="inlineStr"/>
      <c r="E14" s="114" t="inlineStr"/>
      <c r="F14" s="114" t="inlineStr"/>
      <c r="G14" s="114" t="n"/>
      <c r="H14" s="114" t="n"/>
      <c r="I14" s="114" t="n"/>
      <c r="J14" s="114" t="n"/>
      <c r="K14" s="114" t="n"/>
      <c r="L14" s="114" t="n"/>
      <c r="M14" s="114" t="n"/>
      <c r="N14" s="114" t="n"/>
      <c r="O14" s="114" t="n"/>
      <c r="P14" s="114" t="n"/>
      <c r="Q14" s="114" t="n"/>
      <c r="R14" s="114" t="n"/>
      <c r="S14" s="114" t="n"/>
      <c r="T14" s="114" t="n"/>
      <c r="U14" s="114" t="n"/>
      <c r="V14" s="114" t="n"/>
    </row>
    <row r="15" hidden="1" ht="18" customHeight="1" s="173" thickBot="1">
      <c r="A15" s="121" t="inlineStr">
        <is>
          <t>Deposito wakalah - Pihak Berelasi - Mata uang asing</t>
        </is>
      </c>
      <c r="B15" s="112" t="n"/>
      <c r="C15" s="114" t="inlineStr"/>
      <c r="D15" s="114" t="inlineStr"/>
      <c r="E15" s="114" t="inlineStr"/>
      <c r="F15" s="114" t="inlineStr"/>
      <c r="G15" s="114" t="n"/>
      <c r="H15" s="114" t="n"/>
      <c r="I15" s="114" t="n"/>
      <c r="J15" s="114" t="n"/>
      <c r="K15" s="114" t="n"/>
      <c r="L15" s="114" t="n"/>
      <c r="M15" s="114" t="n"/>
      <c r="N15" s="114" t="n"/>
      <c r="O15" s="114" t="n"/>
      <c r="P15" s="114" t="n"/>
      <c r="Q15" s="114" t="n"/>
      <c r="R15" s="114" t="n"/>
      <c r="S15" s="114" t="n"/>
      <c r="T15" s="114" t="n"/>
      <c r="U15" s="114" t="n"/>
      <c r="V15" s="114" t="n"/>
    </row>
    <row r="16" ht="18" customHeight="1" s="173" thickBot="1">
      <c r="A16" s="118" t="inlineStr">
        <is>
          <t>Deposito wakalah - Pihak Ketiga - Total</t>
        </is>
      </c>
      <c r="B16" s="112" t="n"/>
      <c r="C16" s="113" t="inlineStr"/>
      <c r="D16" s="113" t="inlineStr"/>
      <c r="E16" s="113" t="inlineStr"/>
      <c r="F16" s="113" t="inlineStr"/>
      <c r="G16" s="113" t="n"/>
      <c r="H16" s="113" t="n"/>
      <c r="I16" s="113" t="n"/>
      <c r="J16" s="113" t="n"/>
      <c r="K16" s="113" t="n"/>
      <c r="L16" s="113" t="n"/>
      <c r="M16" s="113" t="n"/>
      <c r="N16" s="113" t="n"/>
      <c r="O16" s="113" t="n"/>
      <c r="P16" s="113" t="n"/>
      <c r="Q16" s="113" t="n"/>
      <c r="R16" s="113" t="n"/>
      <c r="S16" s="113" t="n"/>
      <c r="T16" s="113" t="n"/>
      <c r="U16" s="113" t="n"/>
      <c r="V16" s="113" t="n"/>
    </row>
    <row r="17" hidden="1" ht="18" customHeight="1" s="173" thickBot="1">
      <c r="A17" s="121" t="inlineStr">
        <is>
          <t>Deposito wakalah - Pihak Ketiga - Rupiah</t>
        </is>
      </c>
      <c r="B17" s="112" t="n"/>
      <c r="C17" s="114" t="inlineStr"/>
      <c r="D17" s="114" t="inlineStr"/>
      <c r="E17" s="114" t="inlineStr"/>
      <c r="F17" s="114" t="inlineStr"/>
      <c r="G17" s="114" t="n"/>
      <c r="H17" s="114" t="n"/>
      <c r="I17" s="114" t="n"/>
      <c r="J17" s="114" t="n"/>
      <c r="K17" s="114" t="n"/>
      <c r="L17" s="114" t="n"/>
      <c r="M17" s="114" t="n"/>
      <c r="N17" s="114" t="n"/>
      <c r="O17" s="114" t="n"/>
      <c r="P17" s="114" t="n"/>
      <c r="Q17" s="114" t="n"/>
      <c r="R17" s="114" t="n"/>
      <c r="S17" s="114" t="n"/>
      <c r="T17" s="114" t="n"/>
      <c r="U17" s="114" t="n"/>
      <c r="V17" s="114" t="n"/>
    </row>
    <row r="18" hidden="1" ht="18" customHeight="1" s="173" thickBot="1">
      <c r="A18" s="121" t="inlineStr">
        <is>
          <t>Deposito wakalah - Pihak Ketiga - Mata uang asing</t>
        </is>
      </c>
      <c r="B18" s="112" t="n"/>
      <c r="C18" s="114" t="inlineStr"/>
      <c r="D18" s="114" t="inlineStr"/>
      <c r="E18" s="114" t="inlineStr"/>
      <c r="F18" s="114" t="inlineStr"/>
      <c r="G18" s="114" t="n"/>
      <c r="H18" s="114" t="n"/>
      <c r="I18" s="114" t="n"/>
      <c r="J18" s="114" t="n"/>
      <c r="K18" s="114" t="n"/>
      <c r="L18" s="114" t="n"/>
      <c r="M18" s="114" t="n"/>
      <c r="N18" s="114" t="n"/>
      <c r="O18" s="114" t="n"/>
      <c r="P18" s="114" t="n"/>
      <c r="Q18" s="114" t="n"/>
      <c r="R18" s="114" t="n"/>
      <c r="S18" s="114" t="n"/>
      <c r="T18" s="114" t="n"/>
      <c r="U18" s="114" t="n"/>
      <c r="V18" s="114" t="n"/>
    </row>
  </sheetData>
  <mergeCells count="1">
    <mergeCell ref="A1:C1"/>
  </mergeCells>
  <dataValidations disablePrompts="1" count="1">
    <dataValidation sqref="C5:V18"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3.xml><?xml version="1.0" encoding="utf-8"?>
<worksheet xmlns="http://schemas.openxmlformats.org/spreadsheetml/2006/main">
  <sheetPr>
    <outlinePr summaryBelow="1" summaryRight="1"/>
    <pageSetUpPr/>
  </sheetPr>
  <dimension ref="A1:AP21"/>
  <sheetViews>
    <sheetView showGridLines="0" topLeftCell="A1" workbookViewId="0">
      <pane xSplit="2" ySplit="3" topLeftCell="C4" activePane="bottomRight" state="frozen"/>
      <selection pane="topRight"/>
      <selection pane="bottomLeft"/>
      <selection pane="bottomRight" activeCell="E4" sqref="E4"/>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43"/>
    <col collapsed="1" width="9.3984375" customWidth="1" style="170" min="44" max="16384"/>
  </cols>
  <sheetData>
    <row r="1" ht="18" customHeight="1" s="173">
      <c r="A1" s="168" t="inlineStr">
        <is>
          <t>Tingkat bunga rata-rata per tahun dana pihak ketiga</t>
        </is>
      </c>
    </row>
    <row r="2" ht="17.25" customHeight="1" s="173">
      <c r="A2" s="168" t="n"/>
      <c r="D2" s="71" t="n"/>
    </row>
    <row r="3" ht="17" customHeight="1" s="173">
      <c r="A3" s="72" t="inlineStr">
        <is>
          <t>Period</t>
        </is>
      </c>
      <c r="B3" s="72" t="n"/>
      <c r="C3" s="73" t="inlineStr">
        <is>
          <t>2022-12-31</t>
        </is>
      </c>
      <c r="D3" s="73" t="inlineStr">
        <is>
          <t>2023-12-31</t>
        </is>
      </c>
      <c r="E3" s="73" t="inlineStr">
        <is>
          <t>2024-12-31</t>
        </is>
      </c>
      <c r="F3" s="73" t="inlineStr">
        <is>
          <t>2025-12-31</t>
        </is>
      </c>
      <c r="G3" s="73" t="n"/>
      <c r="H3" s="73" t="n"/>
      <c r="I3" s="73" t="n"/>
      <c r="J3" s="73" t="n"/>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35" customHeight="1" s="173" thickBot="1">
      <c r="A4" s="126" t="inlineStr">
        <is>
          <t>Tingkat bunga giro</t>
        </is>
      </c>
      <c r="B4" s="80" t="n"/>
      <c r="C4" s="127" t="inlineStr"/>
      <c r="D4" s="127" t="inlineStr"/>
      <c r="E4" s="127" t="inlineStr"/>
      <c r="F4" s="127" t="inlineStr"/>
      <c r="G4" s="127" t="n"/>
      <c r="H4" s="127" t="n"/>
      <c r="I4" s="127" t="n"/>
      <c r="J4" s="127" t="n"/>
      <c r="K4" s="127" t="n"/>
      <c r="L4" s="127" t="n"/>
      <c r="M4" s="127" t="n"/>
      <c r="N4" s="127" t="n"/>
      <c r="O4" s="127" t="n"/>
      <c r="P4" s="127" t="n"/>
      <c r="Q4" s="127" t="n"/>
      <c r="R4" s="127" t="n"/>
      <c r="S4" s="127" t="n"/>
      <c r="T4" s="127" t="n"/>
      <c r="U4" s="127" t="n"/>
      <c r="V4" s="127" t="n"/>
      <c r="W4" s="127" t="n"/>
      <c r="X4" s="127" t="n"/>
      <c r="Y4" s="127" t="n"/>
      <c r="Z4" s="127" t="n"/>
      <c r="AA4" s="127" t="n"/>
      <c r="AB4" s="127" t="n"/>
      <c r="AC4" s="127" t="n"/>
      <c r="AD4" s="127" t="n"/>
      <c r="AE4" s="127" t="n"/>
      <c r="AF4" s="127" t="n"/>
      <c r="AG4" s="127" t="n"/>
      <c r="AH4" s="127" t="n"/>
      <c r="AI4" s="127" t="n"/>
      <c r="AJ4" s="127" t="n"/>
      <c r="AK4" s="127" t="n"/>
      <c r="AL4" s="127" t="n"/>
      <c r="AM4" s="127" t="n"/>
      <c r="AN4" s="127" t="n"/>
      <c r="AO4" s="127" t="n"/>
      <c r="AP4" s="127" t="n"/>
    </row>
    <row r="5" ht="35" customHeight="1" s="173" thickBot="1">
      <c r="A5" s="81" t="inlineStr">
        <is>
          <t>Tingkat bunga giro - Rupiah</t>
        </is>
      </c>
      <c r="B5" s="81" t="n"/>
      <c r="C5" s="123" t="inlineStr">
        <is>
          <t>1,59%</t>
        </is>
      </c>
      <c r="D5" s="123" t="inlineStr">
        <is>
          <t>2,21%</t>
        </is>
      </c>
      <c r="E5" s="123" t="n">
        <v>0.0186</v>
      </c>
      <c r="F5" s="123" t="n">
        <v>0.0169</v>
      </c>
      <c r="G5" s="123" t="n"/>
      <c r="H5" s="123" t="n"/>
      <c r="I5" s="123" t="n"/>
      <c r="J5" s="123" t="n"/>
      <c r="K5" s="124" t="n"/>
      <c r="L5" s="125" t="n"/>
      <c r="M5" s="123" t="n"/>
      <c r="N5" s="123" t="n"/>
      <c r="O5" s="123" t="n"/>
      <c r="P5" s="123" t="n"/>
      <c r="Q5" s="123" t="n"/>
      <c r="R5" s="123" t="n"/>
      <c r="S5" s="123" t="n"/>
      <c r="T5" s="123" t="n"/>
      <c r="U5" s="124" t="n"/>
      <c r="V5" s="125" t="n"/>
      <c r="W5" s="123" t="n"/>
      <c r="X5" s="123" t="n"/>
      <c r="Y5" s="123" t="n"/>
      <c r="Z5" s="123" t="n"/>
      <c r="AA5" s="123" t="n"/>
      <c r="AB5" s="123" t="n"/>
      <c r="AC5" s="123" t="n"/>
      <c r="AD5" s="123" t="n"/>
      <c r="AE5" s="124" t="n"/>
      <c r="AF5" s="125" t="n"/>
      <c r="AG5" s="123" t="n"/>
      <c r="AH5" s="123" t="n"/>
      <c r="AI5" s="123" t="n"/>
      <c r="AJ5" s="123" t="n"/>
      <c r="AK5" s="123" t="n"/>
      <c r="AL5" s="123" t="n"/>
      <c r="AM5" s="123" t="n"/>
      <c r="AN5" s="123" t="n"/>
      <c r="AO5" s="124" t="n"/>
      <c r="AP5" s="125" t="n"/>
    </row>
    <row r="6" ht="35" customHeight="1" s="173" thickBot="1">
      <c r="A6" s="81" t="inlineStr">
        <is>
          <t>Tingkat bunga giro - Mata uang asing</t>
        </is>
      </c>
      <c r="B6" s="81" t="n"/>
      <c r="C6" s="123" t="inlineStr">
        <is>
          <t>1,03%</t>
        </is>
      </c>
      <c r="D6" s="123" t="inlineStr">
        <is>
          <t>4,51%</t>
        </is>
      </c>
      <c r="E6" s="123" t="inlineStr">
        <is>
          <t>6,13%</t>
        </is>
      </c>
      <c r="F6" s="123" t="n">
        <v>0.06</v>
      </c>
      <c r="G6" s="123" t="n"/>
      <c r="H6" s="123" t="n"/>
      <c r="I6" s="123" t="n"/>
      <c r="J6" s="123" t="n"/>
      <c r="K6" s="123" t="n"/>
      <c r="L6" s="123" t="n"/>
      <c r="M6" s="123" t="n"/>
      <c r="N6" s="123" t="n"/>
      <c r="O6" s="123" t="n"/>
      <c r="P6" s="123" t="n"/>
      <c r="Q6" s="123" t="n"/>
      <c r="R6" s="123" t="n"/>
      <c r="S6" s="123" t="n"/>
      <c r="T6" s="123" t="n"/>
      <c r="U6" s="123" t="n"/>
      <c r="V6" s="123" t="n"/>
      <c r="W6" s="123" t="n"/>
      <c r="X6" s="123" t="n"/>
      <c r="Y6" s="123" t="n"/>
      <c r="Z6" s="123" t="n"/>
      <c r="AA6" s="123" t="n"/>
      <c r="AB6" s="123" t="n"/>
      <c r="AC6" s="123" t="n"/>
      <c r="AD6" s="123" t="n"/>
      <c r="AE6" s="123" t="n"/>
      <c r="AF6" s="123" t="n"/>
      <c r="AG6" s="123" t="n"/>
      <c r="AH6" s="123" t="n"/>
      <c r="AI6" s="123" t="n"/>
      <c r="AJ6" s="123" t="n"/>
      <c r="AK6" s="123" t="n"/>
      <c r="AL6" s="123" t="n"/>
      <c r="AM6" s="123" t="n"/>
      <c r="AN6" s="123" t="n"/>
      <c r="AO6" s="123" t="n"/>
      <c r="AP6" s="123" t="n"/>
    </row>
    <row r="7" ht="35" customHeight="1" s="173" thickBot="1">
      <c r="A7" s="126" t="inlineStr">
        <is>
          <t>Imbal hasil giro wadiah</t>
        </is>
      </c>
      <c r="B7" s="80" t="n"/>
      <c r="C7" s="127" t="inlineStr"/>
      <c r="D7" s="127" t="inlineStr"/>
      <c r="E7" s="127" t="inlineStr"/>
      <c r="F7" s="127" t="inlineStr"/>
      <c r="G7" s="127" t="n"/>
      <c r="H7" s="127" t="n"/>
      <c r="I7" s="127" t="n"/>
      <c r="J7" s="127" t="n"/>
      <c r="K7" s="127" t="n"/>
      <c r="L7" s="127" t="n"/>
      <c r="M7" s="127" t="n"/>
      <c r="N7" s="127" t="n"/>
      <c r="O7" s="127" t="n"/>
      <c r="P7" s="127" t="n"/>
      <c r="Q7" s="127" t="n"/>
      <c r="R7" s="127" t="n"/>
      <c r="S7" s="127" t="n"/>
      <c r="T7" s="127" t="n"/>
      <c r="U7" s="127" t="n"/>
      <c r="V7" s="127" t="n"/>
      <c r="W7" s="127" t="n"/>
      <c r="X7" s="127" t="n"/>
      <c r="Y7" s="127" t="n"/>
      <c r="Z7" s="127" t="n"/>
      <c r="AA7" s="127" t="n"/>
      <c r="AB7" s="127" t="n"/>
      <c r="AC7" s="127" t="n"/>
      <c r="AD7" s="127" t="n"/>
      <c r="AE7" s="127" t="n"/>
      <c r="AF7" s="127" t="n"/>
      <c r="AG7" s="127" t="n"/>
      <c r="AH7" s="127" t="n"/>
      <c r="AI7" s="127" t="n"/>
      <c r="AJ7" s="127" t="n"/>
      <c r="AK7" s="127" t="n"/>
      <c r="AL7" s="127" t="n"/>
      <c r="AM7" s="127" t="n"/>
      <c r="AN7" s="127" t="n"/>
      <c r="AO7" s="127" t="n"/>
      <c r="AP7" s="127" t="n"/>
    </row>
    <row r="8" hidden="1" ht="35" customHeight="1" s="173" thickBot="1">
      <c r="A8" s="81" t="inlineStr">
        <is>
          <t>Imbal hasil giro wadiah - Rupiah</t>
        </is>
      </c>
      <c r="B8" s="81" t="n"/>
      <c r="C8" s="123" t="inlineStr"/>
      <c r="D8" s="123" t="inlineStr"/>
      <c r="E8" s="123" t="inlineStr"/>
      <c r="F8" s="123" t="inlineStr"/>
      <c r="G8" s="123" t="n"/>
      <c r="H8" s="123" t="n"/>
      <c r="I8" s="123" t="n"/>
      <c r="J8" s="123" t="n"/>
      <c r="K8" s="124" t="n"/>
      <c r="L8" s="125" t="n"/>
      <c r="M8" s="123" t="n"/>
      <c r="N8" s="123" t="n"/>
      <c r="O8" s="123" t="n"/>
      <c r="P8" s="123" t="n"/>
      <c r="Q8" s="123" t="n"/>
      <c r="R8" s="123" t="n"/>
      <c r="S8" s="123" t="n"/>
      <c r="T8" s="123" t="n"/>
      <c r="U8" s="124" t="n"/>
      <c r="V8" s="125" t="n"/>
      <c r="W8" s="123" t="n"/>
      <c r="X8" s="123" t="n"/>
      <c r="Y8" s="123" t="n"/>
      <c r="Z8" s="123" t="n"/>
      <c r="AA8" s="123" t="n"/>
      <c r="AB8" s="123" t="n"/>
      <c r="AC8" s="123" t="n"/>
      <c r="AD8" s="123" t="n"/>
      <c r="AE8" s="124" t="n"/>
      <c r="AF8" s="125" t="n"/>
      <c r="AG8" s="123" t="n"/>
      <c r="AH8" s="123" t="n"/>
      <c r="AI8" s="123" t="n"/>
      <c r="AJ8" s="123" t="n"/>
      <c r="AK8" s="123" t="n"/>
      <c r="AL8" s="123" t="n"/>
      <c r="AM8" s="123" t="n"/>
      <c r="AN8" s="123" t="n"/>
      <c r="AO8" s="124" t="n"/>
      <c r="AP8" s="125" t="n"/>
    </row>
    <row r="9" hidden="1" ht="35" customHeight="1" s="173" thickBot="1">
      <c r="A9" s="81" t="inlineStr">
        <is>
          <t>Imbal hasil giro wadiah - Mata uang asing</t>
        </is>
      </c>
      <c r="B9" s="81" t="n"/>
      <c r="C9" s="123" t="inlineStr"/>
      <c r="D9" s="123" t="inlineStr"/>
      <c r="E9" s="123" t="inlineStr"/>
      <c r="F9" s="123" t="inlineStr"/>
      <c r="G9" s="123" t="n"/>
      <c r="H9" s="123" t="n"/>
      <c r="I9" s="123" t="n"/>
      <c r="J9" s="123" t="n"/>
      <c r="K9" s="123" t="n"/>
      <c r="L9" s="123" t="n"/>
      <c r="M9" s="123" t="n"/>
      <c r="N9" s="123" t="n"/>
      <c r="O9" s="123" t="n"/>
      <c r="P9" s="123" t="n"/>
      <c r="Q9" s="123" t="n"/>
      <c r="R9" s="123" t="n"/>
      <c r="S9" s="123" t="n"/>
      <c r="T9" s="123" t="n"/>
      <c r="U9" s="123" t="n"/>
      <c r="V9" s="123" t="n"/>
      <c r="W9" s="123" t="n"/>
      <c r="X9" s="123" t="n"/>
      <c r="Y9" s="123" t="n"/>
      <c r="Z9" s="123" t="n"/>
      <c r="AA9" s="123" t="n"/>
      <c r="AB9" s="123" t="n"/>
      <c r="AC9" s="123" t="n"/>
      <c r="AD9" s="123" t="n"/>
      <c r="AE9" s="123" t="n"/>
      <c r="AF9" s="123" t="n"/>
      <c r="AG9" s="123" t="n"/>
      <c r="AH9" s="123" t="n"/>
      <c r="AI9" s="123" t="n"/>
      <c r="AJ9" s="123" t="n"/>
      <c r="AK9" s="123" t="n"/>
      <c r="AL9" s="123" t="n"/>
      <c r="AM9" s="123" t="n"/>
      <c r="AN9" s="123" t="n"/>
      <c r="AO9" s="123" t="n"/>
      <c r="AP9" s="123" t="n"/>
    </row>
    <row r="10" ht="35" customHeight="1" s="173" thickBot="1">
      <c r="A10" s="126" t="inlineStr">
        <is>
          <t>Tingkat bunga tabungan</t>
        </is>
      </c>
      <c r="B10" s="80" t="n"/>
      <c r="C10" s="127" t="inlineStr"/>
      <c r="D10" s="127" t="inlineStr"/>
      <c r="E10" s="127" t="inlineStr"/>
      <c r="F10" s="127" t="inlineStr"/>
      <c r="G10" s="127" t="n"/>
      <c r="H10" s="127" t="n"/>
      <c r="I10" s="127" t="n"/>
      <c r="J10" s="127" t="n"/>
      <c r="K10" s="127" t="n"/>
      <c r="L10" s="127" t="n"/>
      <c r="M10" s="127" t="n"/>
      <c r="N10" s="127" t="n"/>
      <c r="O10" s="127" t="n"/>
      <c r="P10" s="127" t="n"/>
      <c r="Q10" s="127" t="n"/>
      <c r="R10" s="127" t="n"/>
      <c r="S10" s="127" t="n"/>
      <c r="T10" s="127" t="n"/>
      <c r="U10" s="127" t="n"/>
      <c r="V10" s="127" t="n"/>
      <c r="W10" s="127" t="n"/>
      <c r="X10" s="127" t="n"/>
      <c r="Y10" s="127" t="n"/>
      <c r="Z10" s="127" t="n"/>
      <c r="AA10" s="127" t="n"/>
      <c r="AB10" s="127" t="n"/>
      <c r="AC10" s="127" t="n"/>
      <c r="AD10" s="127" t="n"/>
      <c r="AE10" s="127" t="n"/>
      <c r="AF10" s="127" t="n"/>
      <c r="AG10" s="127" t="n"/>
      <c r="AH10" s="127" t="n"/>
      <c r="AI10" s="127" t="n"/>
      <c r="AJ10" s="127" t="n"/>
      <c r="AK10" s="127" t="n"/>
      <c r="AL10" s="127" t="n"/>
      <c r="AM10" s="127" t="n"/>
      <c r="AN10" s="127" t="n"/>
      <c r="AO10" s="127" t="n"/>
      <c r="AP10" s="127" t="n"/>
    </row>
    <row r="11" ht="35" customHeight="1" s="173" thickBot="1">
      <c r="A11" s="81" t="inlineStr">
        <is>
          <t>Tingkat bunga tabungan - Rupiah</t>
        </is>
      </c>
      <c r="B11" s="81" t="n"/>
      <c r="C11" s="123" t="inlineStr">
        <is>
          <t>1,44%</t>
        </is>
      </c>
      <c r="D11" s="123" t="inlineStr">
        <is>
          <t>1,53%</t>
        </is>
      </c>
      <c r="E11" s="123" t="inlineStr">
        <is>
          <t>1,57%</t>
        </is>
      </c>
      <c r="F11" s="123" t="n">
        <v>0.0166</v>
      </c>
      <c r="G11" s="123" t="n"/>
      <c r="H11" s="123" t="n"/>
      <c r="I11" s="123" t="n"/>
      <c r="J11" s="123" t="n"/>
      <c r="K11" s="124" t="n"/>
      <c r="L11" s="125" t="n"/>
      <c r="M11" s="123" t="n"/>
      <c r="N11" s="123" t="n"/>
      <c r="O11" s="123" t="n"/>
      <c r="P11" s="123" t="n"/>
      <c r="Q11" s="123" t="n"/>
      <c r="R11" s="123" t="n"/>
      <c r="S11" s="123" t="n"/>
      <c r="T11" s="123" t="n"/>
      <c r="U11" s="124" t="n"/>
      <c r="V11" s="125" t="n"/>
      <c r="W11" s="123" t="n"/>
      <c r="X11" s="123" t="n"/>
      <c r="Y11" s="123" t="n"/>
      <c r="Z11" s="123" t="n"/>
      <c r="AA11" s="123" t="n"/>
      <c r="AB11" s="123" t="n"/>
      <c r="AC11" s="123" t="n"/>
      <c r="AD11" s="123" t="n"/>
      <c r="AE11" s="124" t="n"/>
      <c r="AF11" s="125" t="n"/>
      <c r="AG11" s="123" t="n"/>
      <c r="AH11" s="123" t="n"/>
      <c r="AI11" s="123" t="n"/>
      <c r="AJ11" s="123" t="n"/>
      <c r="AK11" s="123" t="n"/>
      <c r="AL11" s="123" t="n"/>
      <c r="AM11" s="123" t="n"/>
      <c r="AN11" s="123" t="n"/>
      <c r="AO11" s="124" t="n"/>
      <c r="AP11" s="125" t="n"/>
    </row>
    <row r="12" ht="35" customHeight="1" s="173" thickBot="1">
      <c r="A12" s="81" t="inlineStr">
        <is>
          <t>Tingkat bunga tabungan - Mata uang asing</t>
        </is>
      </c>
      <c r="B12" s="81" t="n"/>
      <c r="C12" s="123" t="inlineStr">
        <is>
          <t>0,16%</t>
        </is>
      </c>
      <c r="D12" s="123" t="inlineStr">
        <is>
          <t>0,21%</t>
        </is>
      </c>
      <c r="E12" s="123" t="n">
        <v>0.0027</v>
      </c>
      <c r="F12" s="123" t="n">
        <v>0.0047</v>
      </c>
      <c r="G12" s="123" t="n"/>
      <c r="H12" s="123" t="n"/>
      <c r="I12" s="123" t="n"/>
      <c r="J12" s="123" t="n"/>
      <c r="K12" s="123" t="n"/>
      <c r="L12" s="123" t="n"/>
      <c r="M12" s="123" t="n"/>
      <c r="N12" s="123" t="n"/>
      <c r="O12" s="123" t="n"/>
      <c r="P12" s="123" t="n"/>
      <c r="Q12" s="123" t="n"/>
      <c r="R12" s="123" t="n"/>
      <c r="S12" s="123" t="n"/>
      <c r="T12" s="123" t="n"/>
      <c r="U12" s="123" t="n"/>
      <c r="V12" s="123" t="n"/>
      <c r="W12" s="123" t="n"/>
      <c r="X12" s="123" t="n"/>
      <c r="Y12" s="123" t="n"/>
      <c r="Z12" s="123" t="n"/>
      <c r="AA12" s="123" t="n"/>
      <c r="AB12" s="123" t="n"/>
      <c r="AC12" s="123" t="n"/>
      <c r="AD12" s="123" t="n"/>
      <c r="AE12" s="123" t="n"/>
      <c r="AF12" s="123" t="n"/>
      <c r="AG12" s="123" t="n"/>
      <c r="AH12" s="123" t="n"/>
      <c r="AI12" s="123" t="n"/>
      <c r="AJ12" s="123" t="n"/>
      <c r="AK12" s="123" t="n"/>
      <c r="AL12" s="123" t="n"/>
      <c r="AM12" s="123" t="n"/>
      <c r="AN12" s="123" t="n"/>
      <c r="AO12" s="123" t="n"/>
      <c r="AP12" s="123" t="n"/>
    </row>
    <row r="13" ht="35" customHeight="1" s="173" thickBot="1">
      <c r="A13" s="126" t="inlineStr">
        <is>
          <t>Imbal hasil tabungan wadiah</t>
        </is>
      </c>
      <c r="B13" s="80" t="n"/>
      <c r="C13" s="127" t="inlineStr"/>
      <c r="D13" s="127" t="inlineStr"/>
      <c r="E13" s="127" t="inlineStr"/>
      <c r="F13" s="127" t="inlineStr"/>
      <c r="G13" s="127" t="n"/>
      <c r="H13" s="127" t="n"/>
      <c r="I13" s="127" t="n"/>
      <c r="J13" s="127" t="n"/>
      <c r="K13" s="127" t="n"/>
      <c r="L13" s="127" t="n"/>
      <c r="M13" s="127" t="n"/>
      <c r="N13" s="127" t="n"/>
      <c r="O13" s="127" t="n"/>
      <c r="P13" s="127" t="n"/>
      <c r="Q13" s="127" t="n"/>
      <c r="R13" s="127" t="n"/>
      <c r="S13" s="127" t="n"/>
      <c r="T13" s="127" t="n"/>
      <c r="U13" s="127" t="n"/>
      <c r="V13" s="127" t="n"/>
      <c r="W13" s="127" t="n"/>
      <c r="X13" s="127" t="n"/>
      <c r="Y13" s="127" t="n"/>
      <c r="Z13" s="127" t="n"/>
      <c r="AA13" s="127" t="n"/>
      <c r="AB13" s="127" t="n"/>
      <c r="AC13" s="127" t="n"/>
      <c r="AD13" s="127" t="n"/>
      <c r="AE13" s="127" t="n"/>
      <c r="AF13" s="127" t="n"/>
      <c r="AG13" s="127" t="n"/>
      <c r="AH13" s="127" t="n"/>
      <c r="AI13" s="127" t="n"/>
      <c r="AJ13" s="127" t="n"/>
      <c r="AK13" s="127" t="n"/>
      <c r="AL13" s="127" t="n"/>
      <c r="AM13" s="127" t="n"/>
      <c r="AN13" s="127" t="n"/>
      <c r="AO13" s="127" t="n"/>
      <c r="AP13" s="127" t="n"/>
    </row>
    <row r="14" hidden="1" ht="35" customHeight="1" s="173" thickBot="1">
      <c r="A14" s="81" t="inlineStr">
        <is>
          <t>Imbal hasil tabungan wadiah - Rupiah</t>
        </is>
      </c>
      <c r="B14" s="81" t="n"/>
      <c r="C14" s="123" t="inlineStr"/>
      <c r="D14" s="123" t="inlineStr"/>
      <c r="E14" s="123" t="inlineStr"/>
      <c r="F14" s="123" t="inlineStr"/>
      <c r="G14" s="123" t="n"/>
      <c r="H14" s="123" t="n"/>
      <c r="I14" s="123" t="n"/>
      <c r="J14" s="123" t="n"/>
      <c r="K14" s="124" t="n"/>
      <c r="L14" s="125" t="n"/>
      <c r="M14" s="123" t="n"/>
      <c r="N14" s="123" t="n"/>
      <c r="O14" s="123" t="n"/>
      <c r="P14" s="123" t="n"/>
      <c r="Q14" s="123" t="n"/>
      <c r="R14" s="123" t="n"/>
      <c r="S14" s="123" t="n"/>
      <c r="T14" s="123" t="n"/>
      <c r="U14" s="124" t="n"/>
      <c r="V14" s="125" t="n"/>
      <c r="W14" s="123" t="n"/>
      <c r="X14" s="123" t="n"/>
      <c r="Y14" s="123" t="n"/>
      <c r="Z14" s="123" t="n"/>
      <c r="AA14" s="123" t="n"/>
      <c r="AB14" s="123" t="n"/>
      <c r="AC14" s="123" t="n"/>
      <c r="AD14" s="123" t="n"/>
      <c r="AE14" s="124" t="n"/>
      <c r="AF14" s="125" t="n"/>
      <c r="AG14" s="123" t="n"/>
      <c r="AH14" s="123" t="n"/>
      <c r="AI14" s="123" t="n"/>
      <c r="AJ14" s="123" t="n"/>
      <c r="AK14" s="123" t="n"/>
      <c r="AL14" s="123" t="n"/>
      <c r="AM14" s="123" t="n"/>
      <c r="AN14" s="123" t="n"/>
      <c r="AO14" s="124" t="n"/>
      <c r="AP14" s="125" t="n"/>
    </row>
    <row r="15" hidden="1" ht="35" customHeight="1" s="173" thickBot="1">
      <c r="A15" s="81" t="inlineStr">
        <is>
          <t>Imbal hasil tabungan wadiah - Mata uang asing</t>
        </is>
      </c>
      <c r="B15" s="81" t="n"/>
      <c r="C15" s="123" t="inlineStr"/>
      <c r="D15" s="123" t="inlineStr"/>
      <c r="E15" s="123" t="inlineStr"/>
      <c r="F15" s="123" t="inlineStr"/>
      <c r="G15" s="123" t="n"/>
      <c r="H15" s="123" t="n"/>
      <c r="I15" s="123" t="n"/>
      <c r="J15" s="123" t="n"/>
      <c r="K15" s="123" t="n"/>
      <c r="L15" s="123" t="n"/>
      <c r="M15" s="123" t="n"/>
      <c r="N15" s="123" t="n"/>
      <c r="O15" s="123" t="n"/>
      <c r="P15" s="123" t="n"/>
      <c r="Q15" s="123" t="n"/>
      <c r="R15" s="123" t="n"/>
      <c r="S15" s="123" t="n"/>
      <c r="T15" s="123" t="n"/>
      <c r="U15" s="123" t="n"/>
      <c r="V15" s="123" t="n"/>
      <c r="W15" s="123" t="n"/>
      <c r="X15" s="123" t="n"/>
      <c r="Y15" s="123" t="n"/>
      <c r="Z15" s="123" t="n"/>
      <c r="AA15" s="123" t="n"/>
      <c r="AB15" s="123" t="n"/>
      <c r="AC15" s="123" t="n"/>
      <c r="AD15" s="123" t="n"/>
      <c r="AE15" s="123" t="n"/>
      <c r="AF15" s="123" t="n"/>
      <c r="AG15" s="123" t="n"/>
      <c r="AH15" s="123" t="n"/>
      <c r="AI15" s="123" t="n"/>
      <c r="AJ15" s="123" t="n"/>
      <c r="AK15" s="123" t="n"/>
      <c r="AL15" s="123" t="n"/>
      <c r="AM15" s="123" t="n"/>
      <c r="AN15" s="123" t="n"/>
      <c r="AO15" s="123" t="n"/>
      <c r="AP15" s="123" t="n"/>
    </row>
    <row r="16" ht="35" customHeight="1" s="173" thickBot="1">
      <c r="A16" s="126" t="inlineStr">
        <is>
          <t>Tingkat bunga deposito berjangka</t>
        </is>
      </c>
      <c r="B16" s="80" t="n"/>
      <c r="C16" s="127" t="inlineStr"/>
      <c r="D16" s="127" t="inlineStr"/>
      <c r="E16" s="127" t="inlineStr"/>
      <c r="F16" s="127" t="inlineStr"/>
      <c r="G16" s="127" t="n"/>
      <c r="H16" s="127" t="n"/>
      <c r="I16" s="127" t="n"/>
      <c r="J16" s="127" t="n"/>
      <c r="K16" s="127" t="n"/>
      <c r="L16" s="127" t="n"/>
      <c r="M16" s="127" t="n"/>
      <c r="N16" s="127" t="n"/>
      <c r="O16" s="127" t="n"/>
      <c r="P16" s="127" t="n"/>
      <c r="Q16" s="127" t="n"/>
      <c r="R16" s="127" t="n"/>
      <c r="S16" s="127" t="n"/>
      <c r="T16" s="127" t="n"/>
      <c r="U16" s="127" t="n"/>
      <c r="V16" s="127" t="n"/>
      <c r="W16" s="127" t="n"/>
      <c r="X16" s="127" t="n"/>
      <c r="Y16" s="127" t="n"/>
      <c r="Z16" s="127" t="n"/>
      <c r="AA16" s="127" t="n"/>
      <c r="AB16" s="127" t="n"/>
      <c r="AC16" s="127" t="n"/>
      <c r="AD16" s="127" t="n"/>
      <c r="AE16" s="127" t="n"/>
      <c r="AF16" s="127" t="n"/>
      <c r="AG16" s="127" t="n"/>
      <c r="AH16" s="127" t="n"/>
      <c r="AI16" s="127" t="n"/>
      <c r="AJ16" s="127" t="n"/>
      <c r="AK16" s="127" t="n"/>
      <c r="AL16" s="127" t="n"/>
      <c r="AM16" s="127" t="n"/>
      <c r="AN16" s="127" t="n"/>
      <c r="AO16" s="127" t="n"/>
      <c r="AP16" s="127" t="n"/>
    </row>
    <row r="17" ht="35" customHeight="1" s="173" thickBot="1">
      <c r="A17" s="81" t="inlineStr">
        <is>
          <t>Tingkat bunga deposito berjangka - Rupiah</t>
        </is>
      </c>
      <c r="B17" s="81" t="n"/>
      <c r="C17" s="123" t="inlineStr">
        <is>
          <t>3,49%</t>
        </is>
      </c>
      <c r="D17" s="123" t="inlineStr">
        <is>
          <t>5,34%</t>
        </is>
      </c>
      <c r="E17" s="123" t="n">
        <v>0.0617</v>
      </c>
      <c r="F17" s="123" t="n">
        <v>0.0583</v>
      </c>
      <c r="G17" s="123" t="n"/>
      <c r="H17" s="123" t="n"/>
      <c r="I17" s="123" t="n"/>
      <c r="J17" s="123" t="n"/>
      <c r="K17" s="124" t="n"/>
      <c r="L17" s="125" t="n"/>
      <c r="M17" s="123" t="n"/>
      <c r="N17" s="123" t="n"/>
      <c r="O17" s="123" t="n"/>
      <c r="P17" s="123" t="n"/>
      <c r="Q17" s="123" t="n"/>
      <c r="R17" s="123" t="n"/>
      <c r="S17" s="123" t="n"/>
      <c r="T17" s="123" t="n"/>
      <c r="U17" s="124" t="n"/>
      <c r="V17" s="125" t="n"/>
      <c r="W17" s="123" t="n"/>
      <c r="X17" s="123" t="n"/>
      <c r="Y17" s="123" t="n"/>
      <c r="Z17" s="123" t="n"/>
      <c r="AA17" s="123" t="n"/>
      <c r="AB17" s="123" t="n"/>
      <c r="AC17" s="123" t="n"/>
      <c r="AD17" s="123" t="n"/>
      <c r="AE17" s="124" t="n"/>
      <c r="AF17" s="125" t="n"/>
      <c r="AG17" s="123" t="n"/>
      <c r="AH17" s="123" t="n"/>
      <c r="AI17" s="123" t="n"/>
      <c r="AJ17" s="123" t="n"/>
      <c r="AK17" s="123" t="n"/>
      <c r="AL17" s="123" t="n"/>
      <c r="AM17" s="123" t="n"/>
      <c r="AN17" s="123" t="n"/>
      <c r="AO17" s="124" t="n"/>
      <c r="AP17" s="125" t="n"/>
    </row>
    <row r="18" ht="35" customHeight="1" s="173" thickBot="1">
      <c r="A18" s="81" t="inlineStr">
        <is>
          <t>Tingkat bunga deposito berjangka - Mata uang asing</t>
        </is>
      </c>
      <c r="B18" s="81" t="n"/>
      <c r="C18" s="123" t="inlineStr">
        <is>
          <t>0,36%</t>
        </is>
      </c>
      <c r="D18" s="123" t="inlineStr">
        <is>
          <t>4,25%</t>
        </is>
      </c>
      <c r="E18" s="123" t="n">
        <v>0.0576</v>
      </c>
      <c r="F18" s="123" t="n">
        <v>0.0517</v>
      </c>
      <c r="G18" s="123" t="n"/>
      <c r="H18" s="123" t="n"/>
      <c r="I18" s="123" t="n"/>
      <c r="J18" s="123" t="n"/>
      <c r="K18" s="123" t="n"/>
      <c r="L18" s="123" t="n"/>
      <c r="M18" s="123" t="n"/>
      <c r="N18" s="123" t="n"/>
      <c r="O18" s="123" t="n"/>
      <c r="P18" s="123" t="n"/>
      <c r="Q18" s="123" t="n"/>
      <c r="R18" s="123" t="n"/>
      <c r="S18" s="123" t="n"/>
      <c r="T18" s="123" t="n"/>
      <c r="U18" s="123" t="n"/>
      <c r="V18" s="123" t="n"/>
      <c r="W18" s="123" t="n"/>
      <c r="X18" s="123" t="n"/>
      <c r="Y18" s="123" t="n"/>
      <c r="Z18" s="123" t="n"/>
      <c r="AA18" s="123" t="n"/>
      <c r="AB18" s="123" t="n"/>
      <c r="AC18" s="123" t="n"/>
      <c r="AD18" s="123" t="n"/>
      <c r="AE18" s="123" t="n"/>
      <c r="AF18" s="123" t="n"/>
      <c r="AG18" s="123" t="n"/>
      <c r="AH18" s="123" t="n"/>
      <c r="AI18" s="123" t="n"/>
      <c r="AJ18" s="123" t="n"/>
      <c r="AK18" s="123" t="n"/>
      <c r="AL18" s="123" t="n"/>
      <c r="AM18" s="123" t="n"/>
      <c r="AN18" s="123" t="n"/>
      <c r="AO18" s="123" t="n"/>
      <c r="AP18" s="123" t="n"/>
    </row>
    <row r="19" ht="35" customHeight="1" s="173" thickBot="1">
      <c r="A19" s="126" t="inlineStr">
        <is>
          <t>Imbal hasil deposito wakalah</t>
        </is>
      </c>
      <c r="B19" s="80" t="n"/>
      <c r="C19" s="127" t="inlineStr"/>
      <c r="D19" s="127" t="inlineStr"/>
      <c r="E19" s="127" t="inlineStr"/>
      <c r="F19" s="127" t="inlineStr"/>
      <c r="G19" s="127" t="n"/>
      <c r="H19" s="127" t="n"/>
      <c r="I19" s="127" t="n"/>
      <c r="J19" s="127" t="n"/>
      <c r="K19" s="127" t="n"/>
      <c r="L19" s="127" t="n"/>
      <c r="M19" s="127" t="n"/>
      <c r="N19" s="127" t="n"/>
      <c r="O19" s="127" t="n"/>
      <c r="P19" s="127" t="n"/>
      <c r="Q19" s="127" t="n"/>
      <c r="R19" s="127" t="n"/>
      <c r="S19" s="127" t="n"/>
      <c r="T19" s="127" t="n"/>
      <c r="U19" s="127" t="n"/>
      <c r="V19" s="127" t="n"/>
      <c r="W19" s="127" t="n"/>
      <c r="X19" s="127" t="n"/>
      <c r="Y19" s="127" t="n"/>
      <c r="Z19" s="127" t="n"/>
      <c r="AA19" s="127" t="n"/>
      <c r="AB19" s="127" t="n"/>
      <c r="AC19" s="127" t="n"/>
      <c r="AD19" s="127" t="n"/>
      <c r="AE19" s="127" t="n"/>
      <c r="AF19" s="127" t="n"/>
      <c r="AG19" s="127" t="n"/>
      <c r="AH19" s="127" t="n"/>
      <c r="AI19" s="127" t="n"/>
      <c r="AJ19" s="127" t="n"/>
      <c r="AK19" s="127" t="n"/>
      <c r="AL19" s="127" t="n"/>
      <c r="AM19" s="127" t="n"/>
      <c r="AN19" s="127" t="n"/>
      <c r="AO19" s="127" t="n"/>
      <c r="AP19" s="127" t="n"/>
    </row>
    <row r="20" hidden="1" ht="35" customHeight="1" s="173" thickBot="1">
      <c r="A20" s="81" t="inlineStr">
        <is>
          <t>Imbal hasil deposito wakalah - Rupiah</t>
        </is>
      </c>
      <c r="B20" s="81" t="n"/>
      <c r="C20" s="123" t="inlineStr"/>
      <c r="D20" s="123" t="inlineStr"/>
      <c r="E20" s="123" t="inlineStr"/>
      <c r="F20" s="123" t="inlineStr"/>
      <c r="G20" s="123" t="n"/>
      <c r="H20" s="123" t="n"/>
      <c r="I20" s="123" t="n"/>
      <c r="J20" s="123" t="n"/>
      <c r="K20" s="124" t="n"/>
      <c r="L20" s="125" t="n"/>
      <c r="M20" s="123" t="n"/>
      <c r="N20" s="123" t="n"/>
      <c r="O20" s="123" t="n"/>
      <c r="P20" s="123" t="n"/>
      <c r="Q20" s="123" t="n"/>
      <c r="R20" s="123" t="n"/>
      <c r="S20" s="123" t="n"/>
      <c r="T20" s="123" t="n"/>
      <c r="U20" s="124" t="n"/>
      <c r="V20" s="125" t="n"/>
      <c r="W20" s="123" t="n"/>
      <c r="X20" s="123" t="n"/>
      <c r="Y20" s="123" t="n"/>
      <c r="Z20" s="123" t="n"/>
      <c r="AA20" s="123" t="n"/>
      <c r="AB20" s="123" t="n"/>
      <c r="AC20" s="123" t="n"/>
      <c r="AD20" s="123" t="n"/>
      <c r="AE20" s="124" t="n"/>
      <c r="AF20" s="125" t="n"/>
      <c r="AG20" s="123" t="n"/>
      <c r="AH20" s="123" t="n"/>
      <c r="AI20" s="123" t="n"/>
      <c r="AJ20" s="123" t="n"/>
      <c r="AK20" s="123" t="n"/>
      <c r="AL20" s="123" t="n"/>
      <c r="AM20" s="123" t="n"/>
      <c r="AN20" s="123" t="n"/>
      <c r="AO20" s="124" t="n"/>
      <c r="AP20" s="125" t="n"/>
    </row>
    <row r="21" hidden="1" ht="35" customHeight="1" s="173" thickBot="1">
      <c r="A21" s="81" t="inlineStr">
        <is>
          <t>Imbal hasil deposito wakalah - Mata uang asing</t>
        </is>
      </c>
      <c r="B21" s="81" t="n"/>
      <c r="C21" s="123" t="inlineStr"/>
      <c r="D21" s="123" t="inlineStr"/>
      <c r="E21" s="123" t="inlineStr"/>
      <c r="F21" s="123" t="inlineStr"/>
      <c r="G21" s="123" t="n"/>
      <c r="H21" s="123" t="n"/>
      <c r="I21" s="123" t="n"/>
      <c r="J21" s="123" t="n"/>
      <c r="K21" s="123" t="n"/>
      <c r="L21" s="123" t="n"/>
      <c r="M21" s="123" t="n"/>
      <c r="N21" s="123" t="n"/>
      <c r="O21" s="123" t="n"/>
      <c r="P21" s="123" t="n"/>
      <c r="Q21" s="123" t="n"/>
      <c r="R21" s="123" t="n"/>
      <c r="S21" s="123" t="n"/>
      <c r="T21" s="123" t="n"/>
      <c r="U21" s="123" t="n"/>
      <c r="V21" s="123" t="n"/>
      <c r="W21" s="123" t="n"/>
      <c r="X21" s="123" t="n"/>
      <c r="Y21" s="123" t="n"/>
      <c r="Z21" s="123" t="n"/>
      <c r="AA21" s="123" t="n"/>
      <c r="AB21" s="123" t="n"/>
      <c r="AC21" s="123" t="n"/>
      <c r="AD21" s="123" t="n"/>
      <c r="AE21" s="123" t="n"/>
      <c r="AF21" s="123" t="n"/>
      <c r="AG21" s="123" t="n"/>
      <c r="AH21" s="123" t="n"/>
      <c r="AI21" s="123" t="n"/>
      <c r="AJ21" s="123" t="n"/>
      <c r="AK21" s="123" t="n"/>
      <c r="AL21" s="123" t="n"/>
      <c r="AM21" s="123" t="n"/>
      <c r="AN21" s="123" t="n"/>
      <c r="AO21" s="123" t="n"/>
      <c r="AP21" s="123" t="n"/>
    </row>
  </sheetData>
  <mergeCells count="2">
    <mergeCell ref="A1:C1"/>
    <mergeCell ref="A2:C2"/>
  </mergeCells>
  <dataValidations count="1">
    <dataValidation sqref="C4:AP4 C5:J5 C6:AP7 C8:J8 C9:AP10 C11:J11 C12:AP13 C14:J14 C15:AP16 C17:J17 C18:AP19 C20:J20 C21:AP21 M5:T5 M8:T8 M11:T11 M14:T14 M17:T17 M20:T20 W5:AD5 W8:AD8 W11:AD11 W14:AD14 W17:AD17 W20:AD20 AG5:AN5 AG8:AN8 AG11:AN11 AG14:AN14 AG17:AN17 AG20:AN20"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4.xml><?xml version="1.0" encoding="utf-8"?>
<worksheet xmlns="http://schemas.openxmlformats.org/spreadsheetml/2006/main">
  <sheetPr>
    <outlinePr summaryBelow="1" summaryRight="1"/>
    <pageSetUpPr/>
  </sheetPr>
  <dimension ref="A1:T129"/>
  <sheetViews>
    <sheetView workbookViewId="0">
      <selection activeCell="A1" sqref="A1"/>
    </sheetView>
  </sheetViews>
  <sheetFormatPr baseColWidth="10" defaultColWidth="9" defaultRowHeight="12"/>
  <sheetData>
    <row r="1">
      <c r="A1" s="0" t="inlineStr">
        <is>
          <t>Entitas tunggal / Single entity</t>
        </is>
      </c>
      <c r="B1" s="0" t="inlineStr">
        <is>
          <t>Ya / Yes</t>
        </is>
      </c>
      <c r="C1" s="0" t="inlineStr">
        <is>
          <t>Ya / Yes</t>
        </is>
      </c>
      <c r="D1" s="0" t="inlineStr">
        <is>
          <t>Tidak Diaudit / Unaudit</t>
        </is>
      </c>
      <c r="E1" s="0" t="inlineStr">
        <is>
          <t>Saham / Stock</t>
        </is>
      </c>
      <c r="F1" s="0" t="inlineStr">
        <is>
          <t>Local Company - Indonesia Jurisdiction</t>
        </is>
      </c>
      <c r="G1" s="0" t="inlineStr">
        <is>
          <t>Utama / Main</t>
        </is>
      </c>
      <c r="H1" s="0" t="inlineStr">
        <is>
          <t>Wajar Tanpa Modifikasian / Unqualified</t>
        </is>
      </c>
      <c r="I1" s="0" t="inlineStr">
        <is>
          <t>PSAK</t>
        </is>
      </c>
      <c r="J1" s="0" t="inlineStr">
        <is>
          <t>1</t>
        </is>
      </c>
      <c r="K1" s="0" t="inlineStr">
        <is>
          <t>A111. Oil &amp; Gas Production &amp; Refinery</t>
        </is>
      </c>
      <c r="L1" s="0" t="inlineStr">
        <is>
          <t>A11. Oil &amp; Gas</t>
        </is>
      </c>
      <c r="M1" s="0" t="inlineStr">
        <is>
          <t>A1. Oil, Gas &amp; Coal</t>
        </is>
      </c>
      <c r="N1" s="0" t="inlineStr">
        <is>
          <t>A. Energy</t>
        </is>
      </c>
      <c r="O1" s="0" t="inlineStr">
        <is>
          <t>Kuartal I / First Quarter</t>
        </is>
      </c>
      <c r="P1" s="0" t="inlineStr">
        <is>
          <t>Ya / Yes</t>
        </is>
      </c>
      <c r="Q1" s="0" t="inlineStr">
        <is>
          <t>Satuan Penuh / Full Amount</t>
        </is>
      </c>
      <c r="R1" s="0" t="inlineStr">
        <is>
          <t>Asuransi / Insurance</t>
        </is>
      </c>
      <c r="S1" s="0" t="inlineStr">
        <is>
          <t>Rupiah / IDR</t>
        </is>
      </c>
      <c r="T1" s="0" t="inlineStr">
        <is>
          <t>Indonesian Government</t>
        </is>
      </c>
    </row>
    <row r="2">
      <c r="A2" s="0" t="inlineStr">
        <is>
          <t>Entitas grup / Group entity</t>
        </is>
      </c>
      <c r="B2" s="0" t="inlineStr">
        <is>
          <t>Tidak / No</t>
        </is>
      </c>
      <c r="C2" s="0" t="inlineStr">
        <is>
          <t>Tidak / No</t>
        </is>
      </c>
      <c r="D2" s="0" t="inlineStr">
        <is>
          <t>Ditelaah secara Terbatas / Limited Review</t>
        </is>
      </c>
      <c r="E2" s="0" t="inlineStr">
        <is>
          <t>Obligasi / Bond</t>
        </is>
      </c>
      <c r="F2" s="0" t="inlineStr">
        <is>
          <t>Joint Venture - Indonesia Jurisdiction</t>
        </is>
      </c>
      <c r="G2" s="0" t="inlineStr">
        <is>
          <t>Pengembangan / Development</t>
        </is>
      </c>
      <c r="H2" s="0" t="inlineStr">
        <is>
          <t>Wajar Dengan Pengecualian / Qualified</t>
        </is>
      </c>
      <c r="I2" s="0" t="inlineStr">
        <is>
          <t>ETAP</t>
        </is>
      </c>
      <c r="J2" s="0" t="inlineStr">
        <is>
          <t>2</t>
        </is>
      </c>
      <c r="K2" s="0" t="inlineStr">
        <is>
          <t>A112. Oil &amp; Gas Storage &amp; Distribution</t>
        </is>
      </c>
      <c r="L2" s="0" t="inlineStr">
        <is>
          <t>A12. Coal</t>
        </is>
      </c>
      <c r="M2" s="0" t="inlineStr">
        <is>
          <t>A2. Alternative Energy</t>
        </is>
      </c>
      <c r="N2" s="0" t="inlineStr">
        <is>
          <t>B. Basic Materials</t>
        </is>
      </c>
      <c r="O2" s="0" t="inlineStr">
        <is>
          <t>Kuartal II / Second Quarter</t>
        </is>
      </c>
      <c r="P2" s="0" t="inlineStr">
        <is>
          <t>Tidak / No</t>
        </is>
      </c>
      <c r="Q2" s="0" t="inlineStr">
        <is>
          <t>Ribuan / In Thousand</t>
        </is>
      </c>
      <c r="R2" s="0" t="inlineStr">
        <is>
          <t>Infrastruktur / Infrastructure</t>
        </is>
      </c>
      <c r="S2" s="0" t="inlineStr">
        <is>
          <t>Dollar Amerika / USD</t>
        </is>
      </c>
      <c r="T2" s="0" t="inlineStr">
        <is>
          <t>Individual WNI</t>
        </is>
      </c>
    </row>
    <row r="3">
      <c r="D3" s="0" t="inlineStr">
        <is>
          <t>Diaudit / Audited</t>
        </is>
      </c>
      <c r="E3" s="0" t="inlineStr">
        <is>
          <t>Saham dan Obligasi / Stock and Bond</t>
        </is>
      </c>
      <c r="F3" s="0" t="inlineStr">
        <is>
          <t>Joint Venture - Non-Indonesia Jurisdiction</t>
        </is>
      </c>
      <c r="G3" s="0" t="inlineStr">
        <is>
          <t>Akselerasi / Acceleration</t>
        </is>
      </c>
      <c r="H3" s="0" t="inlineStr">
        <is>
          <t>Tidak Wajar / Adverse</t>
        </is>
      </c>
      <c r="J3" s="0" t="inlineStr">
        <is>
          <t>3</t>
        </is>
      </c>
      <c r="K3" s="0" t="inlineStr">
        <is>
          <t>A121. Coal Production</t>
        </is>
      </c>
      <c r="L3" s="0" t="inlineStr">
        <is>
          <t>A13. Oil, Gas &amp; Coal Supports</t>
        </is>
      </c>
      <c r="M3" s="0" t="inlineStr">
        <is>
          <t>B1. Basic Materials</t>
        </is>
      </c>
      <c r="N3" s="0" t="inlineStr">
        <is>
          <t>C. Industrials</t>
        </is>
      </c>
      <c r="O3" s="0" t="inlineStr">
        <is>
          <t>Kuartal III / Third Quarter</t>
        </is>
      </c>
      <c r="Q3" s="0" t="inlineStr">
        <is>
          <t>Jutaan / In Million</t>
        </is>
      </c>
      <c r="R3" s="0" t="inlineStr">
        <is>
          <t>Keuangan dan Syariah / Financial and Sharia</t>
        </is>
      </c>
      <c r="T3" s="0" t="inlineStr">
        <is>
          <t>Individual Foreign, Residential</t>
        </is>
      </c>
    </row>
    <row r="4">
      <c r="E4" s="0" t="inlineStr">
        <is>
          <t>Sertifikat Penitipan Efek Indonesia / Indonesian Depository Receipt</t>
        </is>
      </c>
      <c r="F4" s="0" t="inlineStr">
        <is>
          <t>Foreign Company</t>
        </is>
      </c>
      <c r="G4" s="0" t="inlineStr">
        <is>
          <t>Ekonomi Baru / New Economy</t>
        </is>
      </c>
      <c r="H4" s="0" t="inlineStr">
        <is>
          <t>Tidak Memberikan Pendapat / Disclaimer</t>
        </is>
      </c>
      <c r="J4" s="0" t="inlineStr">
        <is>
          <t>4</t>
        </is>
      </c>
      <c r="K4" s="0" t="inlineStr">
        <is>
          <t>A122. Coal Distribution</t>
        </is>
      </c>
      <c r="L4" s="0" t="inlineStr">
        <is>
          <t>A21. Alternative Energy Equipment</t>
        </is>
      </c>
      <c r="M4" s="0" t="inlineStr">
        <is>
          <t>C1. Industrial Goods</t>
        </is>
      </c>
      <c r="N4" s="0" t="inlineStr">
        <is>
          <t>D. Consumer Non-Cyclicals</t>
        </is>
      </c>
      <c r="O4" s="0" t="inlineStr">
        <is>
          <t>Tahunan / Annual</t>
        </is>
      </c>
      <c r="Q4" s="0" t="inlineStr">
        <is>
          <t>Miliaran / In Billion</t>
        </is>
      </c>
      <c r="R4" s="0" t="inlineStr">
        <is>
          <t>Kontrak Investasi Kolektif / Collective</t>
        </is>
      </c>
      <c r="T4" s="0" t="inlineStr">
        <is>
          <t>Individual Foreign, Non-Residential</t>
        </is>
      </c>
    </row>
    <row r="5">
      <c r="E5" s="0" t="inlineStr">
        <is>
          <t>Efek Beragun Aset / Asset-Backed Securities</t>
        </is>
      </c>
      <c r="G5" s="0" t="inlineStr">
        <is>
          <t>Pemantauan Khusus / Watchlist</t>
        </is>
      </c>
      <c r="J5" s="0" t="inlineStr">
        <is>
          <t>5</t>
        </is>
      </c>
      <c r="K5" s="0" t="inlineStr">
        <is>
          <t>A131. Oil &amp; Gas Drilling Service</t>
        </is>
      </c>
      <c r="L5" s="0" t="inlineStr">
        <is>
          <t>A22. Alternative Fuels</t>
        </is>
      </c>
      <c r="M5" s="0" t="inlineStr">
        <is>
          <t>C2. Industrial Services</t>
        </is>
      </c>
      <c r="N5" s="0" t="inlineStr">
        <is>
          <t>E. Consumer Cyclicals</t>
        </is>
      </c>
      <c r="R5" s="0" t="inlineStr">
        <is>
          <t>Pembiayaan / Financing</t>
        </is>
      </c>
      <c r="T5" s="0" t="inlineStr">
        <is>
          <t>National Corporation</t>
        </is>
      </c>
    </row>
    <row r="6">
      <c r="E6" s="0" t="inlineStr">
        <is>
          <t>Kontrak Investasi Kolektif / Collective Investment Contract</t>
        </is>
      </c>
      <c r="G6" s="0" t="inlineStr">
        <is>
          <t>Lain-lain / Other</t>
        </is>
      </c>
      <c r="K6" s="0" t="inlineStr">
        <is>
          <t>A132. Oil, Gas &amp; Coal Equipment &amp; Services</t>
        </is>
      </c>
      <c r="L6" s="0" t="inlineStr">
        <is>
          <t>B11. Chemicals</t>
        </is>
      </c>
      <c r="M6" s="0" t="inlineStr">
        <is>
          <t>C3. Multi-sector Holdings</t>
        </is>
      </c>
      <c r="N6" s="0" t="inlineStr">
        <is>
          <t>F. Healthcare</t>
        </is>
      </c>
      <c r="R6" s="0" t="inlineStr">
        <is>
          <t>Properti / Property</t>
        </is>
      </c>
      <c r="T6" s="0" t="inlineStr">
        <is>
          <t>Foreign Corporation</t>
        </is>
      </c>
    </row>
    <row r="7">
      <c r="K7" s="0" t="inlineStr">
        <is>
          <t>A211. Alternative Energy Equipment</t>
        </is>
      </c>
      <c r="L7" s="0" t="inlineStr">
        <is>
          <t>B12. Construction Materials</t>
        </is>
      </c>
      <c r="M7" s="0" t="inlineStr">
        <is>
          <t>D1. Food &amp; Staples Retailing</t>
        </is>
      </c>
      <c r="N7" s="0" t="inlineStr">
        <is>
          <t>G. Financials</t>
        </is>
      </c>
      <c r="R7" s="0" t="inlineStr">
        <is>
          <t>Sekuritas / Securities</t>
        </is>
      </c>
      <c r="T7" s="0" t="inlineStr">
        <is>
          <t>National and Foreign Corporation</t>
        </is>
      </c>
    </row>
    <row r="8">
      <c r="K8" s="0" t="inlineStr">
        <is>
          <t>A221. Alternative Fuels</t>
        </is>
      </c>
      <c r="L8" s="0" t="inlineStr">
        <is>
          <t>B13. Containers &amp; Packaging</t>
        </is>
      </c>
      <c r="M8" s="0" t="inlineStr">
        <is>
          <t>D2. Food &amp; Beverage</t>
        </is>
      </c>
      <c r="N8" s="0" t="inlineStr">
        <is>
          <t>H. Properties &amp; Real Estate</t>
        </is>
      </c>
      <c r="R8" s="0" t="inlineStr">
        <is>
          <t>Umum / General</t>
        </is>
      </c>
      <c r="T8" s="0" t="inlineStr">
        <is>
          <t>No Controlling Shareholder</t>
        </is>
      </c>
    </row>
    <row r="9">
      <c r="K9" s="0" t="inlineStr">
        <is>
          <t>B111. Basic Chemicals</t>
        </is>
      </c>
      <c r="L9" s="0" t="inlineStr">
        <is>
          <t>B14. Metals &amp; Minerals</t>
        </is>
      </c>
      <c r="M9" s="0" t="inlineStr">
        <is>
          <t>D3. Tobacco</t>
        </is>
      </c>
      <c r="N9" s="0" t="inlineStr">
        <is>
          <t>I. Technology</t>
        </is>
      </c>
    </row>
    <row r="10">
      <c r="K10" s="0" t="inlineStr">
        <is>
          <t>B112. Agricultural Chemicals</t>
        </is>
      </c>
      <c r="L10" s="0" t="inlineStr">
        <is>
          <t>B15. Forestry &amp; Paper</t>
        </is>
      </c>
      <c r="M10" s="0" t="inlineStr">
        <is>
          <t>D4. Nondurable Household Products</t>
        </is>
      </c>
      <c r="N10" s="0" t="inlineStr">
        <is>
          <t>J. Infrastructures</t>
        </is>
      </c>
    </row>
    <row r="11">
      <c r="K11" s="0" t="inlineStr">
        <is>
          <t>B113. Specialty Chemicals</t>
        </is>
      </c>
      <c r="L11" s="0" t="inlineStr">
        <is>
          <t>C11. Aerospace &amp; Defense</t>
        </is>
      </c>
      <c r="M11" s="0" t="inlineStr">
        <is>
          <t>E1. Automobiles &amp; Components</t>
        </is>
      </c>
      <c r="N11" s="0" t="inlineStr">
        <is>
          <t>K. Transportation &amp; Logistic</t>
        </is>
      </c>
    </row>
    <row r="12">
      <c r="K12" s="0" t="inlineStr">
        <is>
          <t>B121. Construction Materials</t>
        </is>
      </c>
      <c r="L12" s="0" t="inlineStr">
        <is>
          <t>C12. Building Products &amp; Fixtures</t>
        </is>
      </c>
      <c r="M12" s="0" t="inlineStr">
        <is>
          <t>E2. Household Goods</t>
        </is>
      </c>
      <c r="N12" s="0" t="inlineStr">
        <is>
          <t>Z. Listed Investment Product</t>
        </is>
      </c>
    </row>
    <row r="13">
      <c r="K13" s="0" t="inlineStr">
        <is>
          <t>B131. Containers &amp; Packaging</t>
        </is>
      </c>
      <c r="L13" s="0" t="inlineStr">
        <is>
          <t>C13. Electrical</t>
        </is>
      </c>
      <c r="M13" s="0" t="inlineStr">
        <is>
          <t>E3. Leisure Goods</t>
        </is>
      </c>
    </row>
    <row r="14">
      <c r="K14" s="0" t="inlineStr">
        <is>
          <t>B141. Aluminum</t>
        </is>
      </c>
      <c r="L14" s="0" t="inlineStr">
        <is>
          <t>C14. Machinery</t>
        </is>
      </c>
      <c r="M14" s="0" t="inlineStr">
        <is>
          <t>E4. Apparel &amp; Luxury Goods</t>
        </is>
      </c>
    </row>
    <row r="15">
      <c r="K15" s="0" t="inlineStr">
        <is>
          <t>B142. Cooper</t>
        </is>
      </c>
      <c r="L15" s="0" t="inlineStr">
        <is>
          <t>C21. Diversified Industrial Trading</t>
        </is>
      </c>
      <c r="M15" s="0" t="inlineStr">
        <is>
          <t>E5. Consumer Services</t>
        </is>
      </c>
    </row>
    <row r="16">
      <c r="K16" s="0" t="inlineStr">
        <is>
          <t>B143. Gold</t>
        </is>
      </c>
      <c r="L16" s="0" t="inlineStr">
        <is>
          <t>C22. Commercial Services</t>
        </is>
      </c>
      <c r="M16" s="0" t="inlineStr">
        <is>
          <t>E6. Media &amp; Entertainment</t>
        </is>
      </c>
    </row>
    <row r="17">
      <c r="K17" s="0" t="inlineStr">
        <is>
          <t>B144. Iron &amp; Steel</t>
        </is>
      </c>
      <c r="L17" s="0" t="inlineStr">
        <is>
          <t>C23. Professional Services</t>
        </is>
      </c>
      <c r="M17" s="0" t="inlineStr">
        <is>
          <t>E7. Retailing</t>
        </is>
      </c>
    </row>
    <row r="18">
      <c r="K18" s="0" t="inlineStr">
        <is>
          <t>B145. Precious Metals &amp; Minerals</t>
        </is>
      </c>
      <c r="L18" s="0" t="inlineStr">
        <is>
          <t>C31. Multi-sector Holdings</t>
        </is>
      </c>
      <c r="M18" s="0" t="inlineStr">
        <is>
          <t>F1. Healthcare Equipment &amp; Providers</t>
        </is>
      </c>
    </row>
    <row r="19">
      <c r="K19" s="0" t="inlineStr">
        <is>
          <t>B146. Diversified Metals &amp; Minerals</t>
        </is>
      </c>
      <c r="L19" s="0" t="inlineStr">
        <is>
          <t>D11. Food &amp; Staples Retailing</t>
        </is>
      </c>
      <c r="M19" s="0" t="inlineStr">
        <is>
          <t>F2. Pharmaceuticals &amp; Health Care Research</t>
        </is>
      </c>
    </row>
    <row r="20">
      <c r="K20" s="0" t="inlineStr">
        <is>
          <t>B147. Mining Equipment &amp; Services</t>
        </is>
      </c>
      <c r="L20" s="0" t="inlineStr">
        <is>
          <t>D21. Beverages</t>
        </is>
      </c>
      <c r="M20" s="0" t="inlineStr">
        <is>
          <t>G1. Banks</t>
        </is>
      </c>
    </row>
    <row r="21">
      <c r="K21" s="0" t="inlineStr">
        <is>
          <t>B151. Timber</t>
        </is>
      </c>
      <c r="L21" s="0" t="inlineStr">
        <is>
          <t>D22. Processed Foods</t>
        </is>
      </c>
      <c r="M21" s="0" t="inlineStr">
        <is>
          <t>G2. Financing Service</t>
        </is>
      </c>
    </row>
    <row r="22">
      <c r="K22" s="0" t="inlineStr">
        <is>
          <t>B152. Paper</t>
        </is>
      </c>
      <c r="L22" s="0" t="inlineStr">
        <is>
          <t>D23. Agricultural Products</t>
        </is>
      </c>
      <c r="M22" s="0" t="inlineStr">
        <is>
          <t>G3. Investment Service</t>
        </is>
      </c>
    </row>
    <row r="23">
      <c r="K23" s="0" t="inlineStr">
        <is>
          <t>B153. Diversified Forest</t>
        </is>
      </c>
      <c r="L23" s="0" t="inlineStr">
        <is>
          <t>D31. Tobacco</t>
        </is>
      </c>
      <c r="M23" s="0" t="inlineStr">
        <is>
          <t>G4. Insurance</t>
        </is>
      </c>
    </row>
    <row r="24">
      <c r="K24" s="0" t="inlineStr">
        <is>
          <t>C111. Aerospace &amp; Defense</t>
        </is>
      </c>
      <c r="L24" s="0" t="inlineStr">
        <is>
          <t>D41. Household Products</t>
        </is>
      </c>
      <c r="M24" s="0" t="inlineStr">
        <is>
          <t>G5. Holding &amp; Investment Companies</t>
        </is>
      </c>
    </row>
    <row r="25">
      <c r="K25" s="0" t="inlineStr">
        <is>
          <t>C121. Building Products &amp; Fixtures</t>
        </is>
      </c>
      <c r="L25" s="0" t="inlineStr">
        <is>
          <t>D42. Personal Care Products</t>
        </is>
      </c>
      <c r="M25" s="0" t="inlineStr">
        <is>
          <t>H1. Properties &amp; Real Estate</t>
        </is>
      </c>
    </row>
    <row r="26">
      <c r="K26" s="0" t="inlineStr">
        <is>
          <t>C131. Electrical Components &amp; Equipment</t>
        </is>
      </c>
      <c r="L26" s="0" t="inlineStr">
        <is>
          <t>E11. Auto Components</t>
        </is>
      </c>
      <c r="M26" s="0" t="inlineStr">
        <is>
          <t>I1. Software &amp; IT Services</t>
        </is>
      </c>
    </row>
    <row r="27">
      <c r="K27" s="0" t="inlineStr">
        <is>
          <t>C132. Heavy Electrical Equipment</t>
        </is>
      </c>
      <c r="L27" s="0" t="inlineStr">
        <is>
          <t>E12. Automobiles</t>
        </is>
      </c>
      <c r="M27" s="0" t="inlineStr">
        <is>
          <t>I2. Technology Hardware &amp; Equipment</t>
        </is>
      </c>
    </row>
    <row r="28">
      <c r="K28" s="0" t="inlineStr">
        <is>
          <t>C141. Construction Machinery &amp; Heavy Vehicles</t>
        </is>
      </c>
      <c r="L28" s="0" t="inlineStr">
        <is>
          <t>E21. Household Goods</t>
        </is>
      </c>
      <c r="M28" s="0" t="inlineStr">
        <is>
          <t>J1. Transportation Infrastructure</t>
        </is>
      </c>
    </row>
    <row r="29">
      <c r="K29" s="0" t="inlineStr">
        <is>
          <t>C142. Agricultural &amp; Farm Machinery</t>
        </is>
      </c>
      <c r="L29" s="0" t="inlineStr">
        <is>
          <t>E31. Consumer Electronics</t>
        </is>
      </c>
      <c r="M29" s="0" t="inlineStr">
        <is>
          <t>J2. Heavy Constructions &amp; Civil Engineering</t>
        </is>
      </c>
    </row>
    <row r="30">
      <c r="K30" s="0" t="inlineStr">
        <is>
          <t>C143. Industrial Machinery &amp; Components</t>
        </is>
      </c>
      <c r="L30" s="0" t="inlineStr">
        <is>
          <t>E32. Sport Equipment &amp; Hobbies Goods</t>
        </is>
      </c>
      <c r="M30" s="0" t="inlineStr">
        <is>
          <t>J3. Telecommunication</t>
        </is>
      </c>
    </row>
    <row r="31">
      <c r="K31" s="0" t="inlineStr">
        <is>
          <t>C211. Diversified Industrial Trading</t>
        </is>
      </c>
      <c r="L31" s="0" t="inlineStr">
        <is>
          <t>E41. Apparel &amp; Luxury Goods</t>
        </is>
      </c>
      <c r="M31" s="0" t="inlineStr">
        <is>
          <t>J4. Utilities</t>
        </is>
      </c>
    </row>
    <row r="32">
      <c r="K32" s="0" t="inlineStr">
        <is>
          <t>C221. Commercial Printing</t>
        </is>
      </c>
      <c r="L32" s="0" t="inlineStr">
        <is>
          <t>E51. Tourism &amp; Recreation</t>
        </is>
      </c>
      <c r="M32" s="0" t="inlineStr">
        <is>
          <t>K1. Transportation</t>
        </is>
      </c>
    </row>
    <row r="33">
      <c r="K33" s="0" t="inlineStr">
        <is>
          <t>C222. Environmental &amp; Facilities Services</t>
        </is>
      </c>
      <c r="L33" s="0" t="inlineStr">
        <is>
          <t>E52. Education &amp; Support Services</t>
        </is>
      </c>
      <c r="M33" s="0" t="inlineStr">
        <is>
          <t>K2. Logistics &amp; Deliveries</t>
        </is>
      </c>
    </row>
    <row r="34">
      <c r="K34" s="0" t="inlineStr">
        <is>
          <t>C223. Office Supplies</t>
        </is>
      </c>
      <c r="L34" s="0" t="inlineStr">
        <is>
          <t>E61. Media</t>
        </is>
      </c>
      <c r="M34" s="0" t="inlineStr">
        <is>
          <t>Z1. Investment Trusts</t>
        </is>
      </c>
    </row>
    <row r="35">
      <c r="K35" s="0" t="inlineStr">
        <is>
          <t>C224. Business Support Services</t>
        </is>
      </c>
      <c r="L35" s="0" t="inlineStr">
        <is>
          <t>E62. Entertainment &amp; Movie Production</t>
        </is>
      </c>
      <c r="M35" s="0" t="inlineStr">
        <is>
          <t>Z2. Bonds</t>
        </is>
      </c>
    </row>
    <row r="36">
      <c r="K36" s="0" t="inlineStr">
        <is>
          <t>C231. Human Resource &amp; Employment Services</t>
        </is>
      </c>
      <c r="L36" s="0" t="inlineStr">
        <is>
          <t>E71. Consumer Distributors</t>
        </is>
      </c>
    </row>
    <row r="37">
      <c r="K37" s="0" t="inlineStr">
        <is>
          <t>C232. Research &amp; Consulting Services</t>
        </is>
      </c>
      <c r="L37" s="0" t="inlineStr">
        <is>
          <t>E72. Internet &amp; Homeshop Retail</t>
        </is>
      </c>
    </row>
    <row r="38">
      <c r="K38" s="0" t="inlineStr">
        <is>
          <t>C311. Multi-sector Holdings</t>
        </is>
      </c>
      <c r="L38" s="0" t="inlineStr">
        <is>
          <t>E73. Department Stores</t>
        </is>
      </c>
    </row>
    <row r="39">
      <c r="K39" s="0" t="inlineStr">
        <is>
          <t>D111. Drug Retail &amp; Distributors</t>
        </is>
      </c>
      <c r="L39" s="0" t="inlineStr">
        <is>
          <t>E74. Specialty Retail</t>
        </is>
      </c>
    </row>
    <row r="40">
      <c r="K40" s="0" t="inlineStr">
        <is>
          <t>D112. Food Retail &amp; Distributors</t>
        </is>
      </c>
      <c r="L40" s="0" t="inlineStr">
        <is>
          <t>F11. Healthcare Equipment &amp; Supplies</t>
        </is>
      </c>
    </row>
    <row r="41">
      <c r="K41" s="0" t="inlineStr">
        <is>
          <t>D113. Supermarkets &amp; Convenience Store</t>
        </is>
      </c>
      <c r="L41" s="0" t="inlineStr">
        <is>
          <t>F12. Healthcare Providers</t>
        </is>
      </c>
    </row>
    <row r="42">
      <c r="K42" s="0" t="inlineStr">
        <is>
          <t>D211. Liquors</t>
        </is>
      </c>
      <c r="L42" s="0" t="inlineStr">
        <is>
          <t>F21. Pharmaceuticals</t>
        </is>
      </c>
    </row>
    <row r="43">
      <c r="K43" s="0" t="inlineStr">
        <is>
          <t>D212. Soft Drinks</t>
        </is>
      </c>
      <c r="L43" s="0" t="inlineStr">
        <is>
          <t>F22. Healthcare Research</t>
        </is>
      </c>
    </row>
    <row r="44">
      <c r="K44" s="0" t="inlineStr">
        <is>
          <t>D221. Dairy Products</t>
        </is>
      </c>
      <c r="L44" s="0" t="inlineStr">
        <is>
          <t>G11. Banks</t>
        </is>
      </c>
    </row>
    <row r="45">
      <c r="K45" s="0" t="inlineStr">
        <is>
          <t>D222. Processed Foods</t>
        </is>
      </c>
      <c r="L45" s="0" t="inlineStr">
        <is>
          <t>G21. Consumer Financing</t>
        </is>
      </c>
    </row>
    <row r="46">
      <c r="K46" s="0" t="inlineStr">
        <is>
          <t>D231. Fish, Meat, &amp; Poultry</t>
        </is>
      </c>
      <c r="L46" s="0" t="inlineStr">
        <is>
          <t>G22. Business Financing</t>
        </is>
      </c>
    </row>
    <row r="47">
      <c r="K47" s="0" t="inlineStr">
        <is>
          <t>D232. Plantations &amp; Crops</t>
        </is>
      </c>
      <c r="L47" s="0" t="inlineStr">
        <is>
          <t>G31. Investment Services</t>
        </is>
      </c>
    </row>
    <row r="48">
      <c r="K48" s="0" t="inlineStr">
        <is>
          <t>D311. Tobacco</t>
        </is>
      </c>
      <c r="L48" s="0" t="inlineStr">
        <is>
          <t>G41. Insurance</t>
        </is>
      </c>
    </row>
    <row r="49">
      <c r="K49" s="0" t="inlineStr">
        <is>
          <t>D411. Household Products</t>
        </is>
      </c>
      <c r="L49" s="0" t="inlineStr">
        <is>
          <t>G51. Holding &amp; Investment Companies</t>
        </is>
      </c>
    </row>
    <row r="50">
      <c r="K50" s="0" t="inlineStr">
        <is>
          <t>D421. Personal Care Products</t>
        </is>
      </c>
      <c r="L50" s="0" t="inlineStr">
        <is>
          <t>H11. Real Estate Management &amp; Development</t>
        </is>
      </c>
    </row>
    <row r="51">
      <c r="K51" s="0" t="inlineStr">
        <is>
          <t>E111. Auto Parts &amp; Equipment</t>
        </is>
      </c>
      <c r="L51" s="0" t="inlineStr">
        <is>
          <t>I11. Online Applications &amp; Services</t>
        </is>
      </c>
    </row>
    <row r="52">
      <c r="K52" s="0" t="inlineStr">
        <is>
          <t>E112. Tires</t>
        </is>
      </c>
      <c r="L52" s="0" t="inlineStr">
        <is>
          <t>I12. IT Services &amp; Consulting</t>
        </is>
      </c>
    </row>
    <row r="53">
      <c r="K53" s="0" t="inlineStr">
        <is>
          <t>E121. Car Manufacturers</t>
        </is>
      </c>
      <c r="L53" s="0" t="inlineStr">
        <is>
          <t>I13. Software</t>
        </is>
      </c>
    </row>
    <row r="54">
      <c r="K54" s="0" t="inlineStr">
        <is>
          <t>E122. Motorcycle Manufacturers</t>
        </is>
      </c>
      <c r="L54" s="0" t="inlineStr">
        <is>
          <t>I21. Networking Equipment</t>
        </is>
      </c>
    </row>
    <row r="55">
      <c r="K55" s="0" t="inlineStr">
        <is>
          <t>E211. Home Furnishings</t>
        </is>
      </c>
      <c r="L55" s="0" t="inlineStr">
        <is>
          <t>I22. Computer Hardware</t>
        </is>
      </c>
    </row>
    <row r="56">
      <c r="K56" s="0" t="inlineStr">
        <is>
          <t>E212. Household Appliances</t>
        </is>
      </c>
      <c r="L56" s="0" t="inlineStr">
        <is>
          <t>I23. Electronic Equipment, Instruments &amp; Components</t>
        </is>
      </c>
    </row>
    <row r="57">
      <c r="K57" s="0" t="inlineStr">
        <is>
          <t>E213. Housewares &amp; Specialties</t>
        </is>
      </c>
      <c r="L57" s="0" t="inlineStr">
        <is>
          <t>J11. Transport Infrastructure Operator</t>
        </is>
      </c>
    </row>
    <row r="58">
      <c r="K58" s="0" t="inlineStr">
        <is>
          <t>E311. Consumer Electronics</t>
        </is>
      </c>
      <c r="L58" s="0" t="inlineStr">
        <is>
          <t>J21. Heavy Constructions &amp; Civil Engineering</t>
        </is>
      </c>
    </row>
    <row r="59">
      <c r="K59" s="0" t="inlineStr">
        <is>
          <t>E321. Sport Equipment &amp; Hobbies Goods</t>
        </is>
      </c>
      <c r="L59" s="0" t="inlineStr">
        <is>
          <t>J31. Telecommunication Service</t>
        </is>
      </c>
    </row>
    <row r="60">
      <c r="K60" s="0" t="inlineStr">
        <is>
          <t>E411. Clothing, Accessories &amp; Bags</t>
        </is>
      </c>
      <c r="L60" s="0" t="inlineStr">
        <is>
          <t>J32. Wireless Telecommunication Services</t>
        </is>
      </c>
    </row>
    <row r="61">
      <c r="K61" s="0" t="inlineStr">
        <is>
          <t>E412. Footwear</t>
        </is>
      </c>
      <c r="L61" s="0" t="inlineStr">
        <is>
          <t>J41. Electric Utilities</t>
        </is>
      </c>
    </row>
    <row r="62">
      <c r="K62" s="0" t="inlineStr">
        <is>
          <t>E413. Textiles</t>
        </is>
      </c>
      <c r="L62" s="0" t="inlineStr">
        <is>
          <t>J42. Gas Utilities</t>
        </is>
      </c>
    </row>
    <row r="63">
      <c r="K63" s="0" t="inlineStr">
        <is>
          <t>E511. Gaming Venue</t>
        </is>
      </c>
      <c r="L63" s="0" t="inlineStr">
        <is>
          <t>J43. Water Utilities</t>
        </is>
      </c>
    </row>
    <row r="64">
      <c r="K64" s="0" t="inlineStr">
        <is>
          <t>E512. Hotels, Resorts &amp; Cruise Lines</t>
        </is>
      </c>
      <c r="L64" s="0" t="inlineStr">
        <is>
          <t>K11. Airlines</t>
        </is>
      </c>
    </row>
    <row r="65">
      <c r="K65" s="0" t="inlineStr">
        <is>
          <t>E513. Travel Agencies</t>
        </is>
      </c>
      <c r="L65" s="0" t="inlineStr">
        <is>
          <t>K12. Passenger Marine Transportation</t>
        </is>
      </c>
    </row>
    <row r="66">
      <c r="K66" s="0" t="inlineStr">
        <is>
          <t>E514. Recreational &amp; Sports Facilities</t>
        </is>
      </c>
      <c r="L66" s="0" t="inlineStr">
        <is>
          <t>K13. Passenger Land Transportation</t>
        </is>
      </c>
    </row>
    <row r="67">
      <c r="K67" s="0" t="inlineStr">
        <is>
          <t>E515. Restaurants</t>
        </is>
      </c>
      <c r="L67" s="0" t="inlineStr">
        <is>
          <t>K21. Logistics &amp; Deliveries</t>
        </is>
      </c>
    </row>
    <row r="68">
      <c r="K68" s="0" t="inlineStr">
        <is>
          <t>E521. Education Services</t>
        </is>
      </c>
      <c r="L68" s="0" t="inlineStr">
        <is>
          <t>Z11. Investment Trusts</t>
        </is>
      </c>
    </row>
    <row r="69">
      <c r="K69" s="0" t="inlineStr">
        <is>
          <t>E522. Consumer Support Services</t>
        </is>
      </c>
      <c r="L69" s="0" t="inlineStr">
        <is>
          <t>Z21. Bonds</t>
        </is>
      </c>
    </row>
    <row r="70">
      <c r="K70" s="0" t="inlineStr">
        <is>
          <t>E611. Advertising</t>
        </is>
      </c>
    </row>
    <row r="71">
      <c r="K71" s="0" t="inlineStr">
        <is>
          <t>E612. Broadcasting</t>
        </is>
      </c>
    </row>
    <row r="72">
      <c r="K72" s="0" t="inlineStr">
        <is>
          <t>E613. Cable &amp; Satellite</t>
        </is>
      </c>
    </row>
    <row r="73">
      <c r="K73" s="0" t="inlineStr">
        <is>
          <t>E614. Consumer Publishing</t>
        </is>
      </c>
    </row>
    <row r="74">
      <c r="K74" s="0" t="inlineStr">
        <is>
          <t>E621. Entertainment &amp; Movie Production</t>
        </is>
      </c>
    </row>
    <row r="75">
      <c r="K75" s="0" t="inlineStr">
        <is>
          <t>E711. Consumer Distributors</t>
        </is>
      </c>
    </row>
    <row r="76">
      <c r="K76" s="0" t="inlineStr">
        <is>
          <t>E721. Internet &amp; Homeshop Retail</t>
        </is>
      </c>
    </row>
    <row r="77">
      <c r="K77" s="0" t="inlineStr">
        <is>
          <t>E731. Department Stores</t>
        </is>
      </c>
    </row>
    <row r="78">
      <c r="K78" s="0" t="inlineStr">
        <is>
          <t>E741. Apparel &amp; Textile Retail</t>
        </is>
      </c>
    </row>
    <row r="79">
      <c r="K79" s="0" t="inlineStr">
        <is>
          <t>E742. Electronics Retail</t>
        </is>
      </c>
    </row>
    <row r="80">
      <c r="K80" s="0" t="inlineStr">
        <is>
          <t>E743. Home Improvement Retail</t>
        </is>
      </c>
    </row>
    <row r="81">
      <c r="K81" s="0" t="inlineStr">
        <is>
          <t>E744. Specialty Stores</t>
        </is>
      </c>
    </row>
    <row r="82">
      <c r="K82" s="0" t="inlineStr">
        <is>
          <t>E745. Automotive Retail</t>
        </is>
      </c>
    </row>
    <row r="83">
      <c r="K83" s="0" t="inlineStr">
        <is>
          <t>F111. Healthcare Equipment</t>
        </is>
      </c>
    </row>
    <row r="84">
      <c r="K84" s="0" t="inlineStr">
        <is>
          <t>F112. Healthcare Supplies &amp; Distributions</t>
        </is>
      </c>
    </row>
    <row r="85">
      <c r="K85" s="0" t="inlineStr">
        <is>
          <t>F121. Healthcare Providers</t>
        </is>
      </c>
    </row>
    <row r="86">
      <c r="K86" s="0" t="inlineStr">
        <is>
          <t>F211. Pharmaceuticals</t>
        </is>
      </c>
    </row>
    <row r="87">
      <c r="K87" s="0" t="inlineStr">
        <is>
          <t>F221. Healthcare Research</t>
        </is>
      </c>
    </row>
    <row r="88">
      <c r="K88" s="0" t="inlineStr">
        <is>
          <t>G111. Banks</t>
        </is>
      </c>
    </row>
    <row r="89">
      <c r="K89" s="0" t="inlineStr">
        <is>
          <t>G211. Consumer Financing</t>
        </is>
      </c>
    </row>
    <row r="90">
      <c r="K90" s="0" t="inlineStr">
        <is>
          <t>G221. Venture Capital</t>
        </is>
      </c>
    </row>
    <row r="91">
      <c r="K91" s="0" t="inlineStr">
        <is>
          <t>G222. Specialize Business Financing</t>
        </is>
      </c>
    </row>
    <row r="92">
      <c r="K92" s="0" t="inlineStr">
        <is>
          <t>G311. Investment Management</t>
        </is>
      </c>
    </row>
    <row r="93">
      <c r="K93" s="0" t="inlineStr">
        <is>
          <t>G312. Investment Banking &amp; Brokerage Services</t>
        </is>
      </c>
    </row>
    <row r="94">
      <c r="K94" s="0" t="inlineStr">
        <is>
          <t>G313. Market Operators</t>
        </is>
      </c>
    </row>
    <row r="95">
      <c r="K95" s="0" t="inlineStr">
        <is>
          <t>G314. Investment Service Support</t>
        </is>
      </c>
    </row>
    <row r="96">
      <c r="K96" s="0" t="inlineStr">
        <is>
          <t>G411. Insurance Brokers</t>
        </is>
      </c>
    </row>
    <row r="97">
      <c r="K97" s="0" t="inlineStr">
        <is>
          <t>G412. General Insurance</t>
        </is>
      </c>
    </row>
    <row r="98">
      <c r="K98" s="0" t="inlineStr">
        <is>
          <t>G413. Life Insurance</t>
        </is>
      </c>
    </row>
    <row r="99">
      <c r="K99" s="0" t="inlineStr">
        <is>
          <t>G414. Reinsurance</t>
        </is>
      </c>
    </row>
    <row r="100">
      <c r="K100" s="0" t="inlineStr">
        <is>
          <t>G511. Financial Holdings</t>
        </is>
      </c>
    </row>
    <row r="101">
      <c r="K101" s="0" t="inlineStr">
        <is>
          <t>G512. Investment Companies</t>
        </is>
      </c>
    </row>
    <row r="102">
      <c r="K102" s="0" t="inlineStr">
        <is>
          <t>H111. Real Estate Development &amp; Management</t>
        </is>
      </c>
    </row>
    <row r="103">
      <c r="K103" s="0" t="inlineStr">
        <is>
          <t>H112. Real Estate Services</t>
        </is>
      </c>
    </row>
    <row r="104">
      <c r="K104" s="0" t="inlineStr">
        <is>
          <t>I111. Online Applications &amp; Services</t>
        </is>
      </c>
    </row>
    <row r="105">
      <c r="K105" s="0" t="inlineStr">
        <is>
          <t>I121. IT Services &amp; Consulting</t>
        </is>
      </c>
    </row>
    <row r="106">
      <c r="K106" s="0" t="inlineStr">
        <is>
          <t>I131. Software</t>
        </is>
      </c>
    </row>
    <row r="107">
      <c r="K107" s="0" t="inlineStr">
        <is>
          <t>I211. Networking Equipment</t>
        </is>
      </c>
    </row>
    <row r="108">
      <c r="K108" s="0" t="inlineStr">
        <is>
          <t>I221. Computer Hardware</t>
        </is>
      </c>
    </row>
    <row r="109">
      <c r="K109" s="0" t="inlineStr">
        <is>
          <t>I231. Electronic Equipment &amp; Instruments</t>
        </is>
      </c>
    </row>
    <row r="110">
      <c r="K110" s="0" t="inlineStr">
        <is>
          <t>I232. Electronic Components &amp; Semiconductors</t>
        </is>
      </c>
    </row>
    <row r="111">
      <c r="K111" s="0" t="inlineStr">
        <is>
          <t>J111. Airport Operators</t>
        </is>
      </c>
    </row>
    <row r="112">
      <c r="K112" s="0" t="inlineStr">
        <is>
          <t>J112. Highways &amp; Railtracks</t>
        </is>
      </c>
    </row>
    <row r="113">
      <c r="K113" s="0" t="inlineStr">
        <is>
          <t>J113. Marine Ports &amp; Services</t>
        </is>
      </c>
    </row>
    <row r="114">
      <c r="K114" s="0" t="inlineStr">
        <is>
          <t>J211. Heavy Constructions &amp; Civil Engineering</t>
        </is>
      </c>
    </row>
    <row r="115">
      <c r="K115" s="0" t="inlineStr">
        <is>
          <t>J311. Wired Telecommunication Service</t>
        </is>
      </c>
    </row>
    <row r="116">
      <c r="K116" s="0" t="inlineStr">
        <is>
          <t>J312. Integrated Telecommunication Service</t>
        </is>
      </c>
    </row>
    <row r="117">
      <c r="K117" s="0" t="inlineStr">
        <is>
          <t>J321. Wireless Telecommunication Services</t>
        </is>
      </c>
    </row>
    <row r="118">
      <c r="K118" s="0" t="inlineStr">
        <is>
          <t>J411. Electric Utilities</t>
        </is>
      </c>
    </row>
    <row r="119">
      <c r="K119" s="0" t="inlineStr">
        <is>
          <t>J421. Gas Utilities</t>
        </is>
      </c>
    </row>
    <row r="120">
      <c r="K120" s="0" t="inlineStr">
        <is>
          <t>J431. Water Utilities</t>
        </is>
      </c>
    </row>
    <row r="121">
      <c r="K121" s="0" t="inlineStr">
        <is>
          <t>K111. Airlines</t>
        </is>
      </c>
    </row>
    <row r="122">
      <c r="K122" s="0" t="inlineStr">
        <is>
          <t>K121. Passenger Marine Transportation</t>
        </is>
      </c>
    </row>
    <row r="123">
      <c r="K123" s="0" t="inlineStr">
        <is>
          <t>K131. Rail</t>
        </is>
      </c>
    </row>
    <row r="124">
      <c r="K124" s="0" t="inlineStr">
        <is>
          <t>K132. Road Transportation</t>
        </is>
      </c>
    </row>
    <row r="125">
      <c r="K125" s="0" t="inlineStr">
        <is>
          <t>K211. Logistics &amp; Deliveries</t>
        </is>
      </c>
    </row>
    <row r="126">
      <c r="K126" s="0" t="inlineStr">
        <is>
          <t>Z111. Mutual Fund / ETFs</t>
        </is>
      </c>
    </row>
    <row r="127">
      <c r="K127" s="0" t="inlineStr">
        <is>
          <t>Z112. Real Estate Investment Trusts</t>
        </is>
      </c>
    </row>
    <row r="128">
      <c r="K128" s="0" t="inlineStr">
        <is>
          <t>Z113. Infrastructure Investment Trusts</t>
        </is>
      </c>
    </row>
    <row r="129">
      <c r="K129" s="0" t="inlineStr">
        <is>
          <t>Z211. Government Bonds</t>
        </is>
      </c>
    </row>
  </sheetData>
  <pageMargins left="0.7" right="0.7" top="0.75" bottom="0.75" header="0.3" footer="0.3"/>
</worksheet>
</file>

<file path=xl/worksheets/sheet15.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10" defaultColWidth="9" defaultRowHeight="12"/>
  <sheetData>
    <row r="1">
      <c r="A1" s="0" t="inlineStr">
        <is>
          <t>1234567890ABCD</t>
        </is>
      </c>
    </row>
  </sheetData>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B2"/>
  <sheetViews>
    <sheetView workbookViewId="0">
      <selection activeCell="B2" sqref="B2"/>
    </sheetView>
  </sheetViews>
  <sheetFormatPr baseColWidth="10" defaultColWidth="9.3984375" defaultRowHeight="12"/>
  <cols>
    <col collapsed="1" width="100.796875" customWidth="1" style="12" min="1" max="1"/>
    <col collapsed="1" width="50.796875" customWidth="1" style="12" min="2" max="2"/>
    <col collapsed="1" width="9.3984375" customWidth="1" style="13" min="3" max="16384"/>
  </cols>
  <sheetData>
    <row r="1" customFormat="1" s="3">
      <c r="A1" s="11" t="inlineStr">
        <is>
          <t>Inline XBRL file names</t>
        </is>
      </c>
      <c r="B1" s="11" t="inlineStr">
        <is>
          <t>Worksheet names</t>
        </is>
      </c>
    </row>
    <row r="2">
      <c r="A2" s="12" t="inlineStr">
        <is>
          <t>1000000.html</t>
        </is>
      </c>
      <c r="B2" s="12" t="inlineStr">
        <is>
          <t>1000000</t>
        </is>
      </c>
    </row>
  </sheetData>
  <pageMargins left="0.7" right="0.7" top="0.75" bottom="0.75" header="0.3" footer="0.3"/>
</worksheet>
</file>

<file path=xl/worksheets/sheet3.xml><?xml version="1.0" encoding="utf-8"?>
<worksheet xmlns="http://schemas.openxmlformats.org/spreadsheetml/2006/main">
  <sheetPr>
    <outlinePr summaryBelow="1" summaryRight="1"/>
    <pageSetUpPr/>
  </sheetPr>
  <dimension ref="A1:AP45"/>
  <sheetViews>
    <sheetView showGridLines="0" topLeftCell="A1" workbookViewId="0">
      <pane xSplit="2" ySplit="3" topLeftCell="C4" activePane="bottomRight" state="frozen"/>
      <selection pane="topRight"/>
      <selection pane="bottomLeft"/>
      <selection pane="bottomRight" activeCell="A5" sqref="A5"/>
    </sheetView>
  </sheetViews>
  <sheetFormatPr baseColWidth="10" defaultColWidth="9.3984375" defaultRowHeight="15"/>
  <cols>
    <col collapsed="1" width="42.59765625" bestFit="1" customWidth="1" style="15" min="1" max="1"/>
    <col width="21" customWidth="1" style="15" min="2" max="2"/>
    <col collapsed="1" width="21" customWidth="1" style="15" min="3" max="4"/>
    <col width="21" customWidth="1" style="15" min="5" max="5"/>
    <col collapsed="1" width="21" customWidth="1" style="15" min="6" max="11"/>
    <col collapsed="1" width="26" customWidth="1" style="15" min="12" max="12"/>
    <col collapsed="1" width="21" customWidth="1" style="15" min="13" max="42"/>
    <col collapsed="1" width="9.3984375" customWidth="1" style="15" min="43" max="16384"/>
  </cols>
  <sheetData>
    <row r="1" ht="19" customHeight="1" s="173">
      <c r="A1" s="16" t="inlineStr">
        <is>
          <t>Informasi umum</t>
        </is>
      </c>
      <c r="B1" s="14" t="n"/>
    </row>
    <row r="2" ht="17.25" customHeight="1" s="173">
      <c r="A2" s="16" t="n"/>
      <c r="B2" s="16" t="n"/>
      <c r="C2" s="20" t="n"/>
    </row>
    <row r="3" ht="17" customHeight="1" s="173">
      <c r="A3" s="21" t="inlineStr">
        <is>
          <t>Period</t>
        </is>
      </c>
      <c r="B3" s="17" t="n"/>
      <c r="C3" s="24" t="inlineStr">
        <is>
          <t>2019-12-31</t>
        </is>
      </c>
      <c r="D3" s="24" t="inlineStr">
        <is>
          <t>2020-12-31</t>
        </is>
      </c>
      <c r="E3" s="24" t="inlineStr">
        <is>
          <t>2021-12-31</t>
        </is>
      </c>
      <c r="F3" s="24" t="inlineStr">
        <is>
          <t>2022-12-31</t>
        </is>
      </c>
      <c r="G3" s="24" t="inlineStr">
        <is>
          <t>2023-12-31</t>
        </is>
      </c>
      <c r="H3" s="24" t="inlineStr">
        <is>
          <t>2024-12-31</t>
        </is>
      </c>
      <c r="I3" s="24" t="inlineStr">
        <is>
          <t>2025-12-31</t>
        </is>
      </c>
      <c r="J3" s="24" t="n"/>
      <c r="K3" s="24" t="n"/>
      <c r="L3" s="24" t="n"/>
      <c r="M3" s="24" t="n"/>
      <c r="N3" s="24" t="n"/>
      <c r="O3" s="24" t="n"/>
      <c r="P3" s="24" t="n"/>
      <c r="Q3" s="24" t="n"/>
      <c r="R3" s="24" t="n"/>
      <c r="S3" s="24" t="n"/>
      <c r="T3" s="24" t="n"/>
      <c r="U3" s="24" t="n"/>
      <c r="V3" s="24" t="n"/>
      <c r="W3" s="24" t="n"/>
      <c r="X3" s="24" t="n"/>
      <c r="Y3" s="24" t="n"/>
      <c r="Z3" s="24" t="n"/>
      <c r="AA3" s="24" t="n"/>
      <c r="AB3" s="24" t="n"/>
      <c r="AC3" s="24" t="n"/>
      <c r="AD3" s="24" t="n"/>
      <c r="AE3" s="24" t="n"/>
      <c r="AF3" s="24" t="n"/>
      <c r="AG3" s="24" t="n"/>
      <c r="AH3" s="24" t="n"/>
      <c r="AI3" s="24" t="n"/>
      <c r="AJ3" s="24" t="n"/>
      <c r="AK3" s="24" t="n"/>
      <c r="AL3" s="24" t="n"/>
      <c r="AM3" s="24" t="n"/>
      <c r="AN3" s="24" t="n"/>
      <c r="AO3" s="24" t="n"/>
      <c r="AP3" s="24" t="n"/>
    </row>
    <row r="4" ht="18" customHeight="1" s="173" thickBot="1">
      <c r="A4" s="23" t="inlineStr">
        <is>
          <t>Informasi umum</t>
        </is>
      </c>
      <c r="B4" s="18" t="n"/>
      <c r="C4" s="25" t="n"/>
      <c r="D4" s="25" t="n"/>
      <c r="E4" s="25" t="n"/>
      <c r="F4" s="25" t="n"/>
      <c r="G4" s="25" t="n"/>
      <c r="H4" s="25" t="n"/>
      <c r="I4" s="25" t="n"/>
      <c r="J4" s="25" t="n"/>
      <c r="K4" s="25" t="n"/>
      <c r="L4" s="25" t="n"/>
      <c r="M4" s="25" t="n"/>
      <c r="N4" s="25" t="n"/>
      <c r="O4" s="25" t="n"/>
      <c r="P4" s="25" t="n"/>
      <c r="Q4" s="25" t="n"/>
      <c r="R4" s="25" t="n"/>
      <c r="S4" s="25" t="n"/>
      <c r="T4" s="25" t="n"/>
      <c r="U4" s="25" t="n"/>
      <c r="V4" s="25" t="n"/>
      <c r="W4" s="25" t="n"/>
      <c r="X4" s="25" t="n"/>
      <c r="Y4" s="25" t="n"/>
      <c r="Z4" s="25" t="n"/>
      <c r="AA4" s="25" t="n"/>
      <c r="AB4" s="25" t="n"/>
      <c r="AC4" s="25" t="n"/>
      <c r="AD4" s="25" t="n"/>
      <c r="AE4" s="25" t="n"/>
      <c r="AF4" s="25" t="n"/>
      <c r="AG4" s="25" t="n"/>
      <c r="AH4" s="25" t="n"/>
      <c r="AI4" s="25" t="n"/>
      <c r="AJ4" s="25" t="n"/>
      <c r="AK4" s="25" t="n"/>
      <c r="AL4" s="25" t="n"/>
      <c r="AM4" s="25" t="n"/>
      <c r="AN4" s="25" t="n"/>
      <c r="AO4" s="25" t="n"/>
      <c r="AP4" s="25" t="n"/>
    </row>
    <row r="5" ht="54" customHeight="1" s="173" thickBot="1">
      <c r="A5" s="22" t="inlineStr">
        <is>
          <t>Nama entitas</t>
        </is>
      </c>
      <c r="B5" s="19" t="n"/>
      <c r="C5" s="26" t="inlineStr">
        <is>
          <t>PT Bank Tabungan Negara (Persero) Tbk</t>
        </is>
      </c>
      <c r="D5" s="26" t="inlineStr">
        <is>
          <t>PT Bank Tabungan Negara (Persero) Tbk</t>
        </is>
      </c>
      <c r="E5" s="26" t="inlineStr">
        <is>
          <t>PT Bank Tabungan Negara (Persero) Tbk</t>
        </is>
      </c>
      <c r="F5" s="26" t="inlineStr">
        <is>
          <t>PT Bank Tabungan Negara (Persero) Tbk</t>
        </is>
      </c>
      <c r="G5" s="26" t="inlineStr">
        <is>
          <t>PT Bank Tabungan Negara (Persero) Tbk</t>
        </is>
      </c>
      <c r="H5" s="26" t="inlineStr">
        <is>
          <t>PT Bank Tabungan Negara (Persero) Tbk</t>
        </is>
      </c>
      <c r="I5" s="26" t="inlineStr">
        <is>
          <t>PT Bank Tabungan Negara (Persero) Tbk</t>
        </is>
      </c>
      <c r="J5" s="26" t="n"/>
      <c r="K5" s="26" t="n"/>
      <c r="L5" s="26" t="n"/>
      <c r="M5" s="26" t="n"/>
      <c r="N5" s="26" t="n"/>
      <c r="O5" s="26" t="n"/>
      <c r="P5" s="26" t="n"/>
      <c r="Q5" s="26" t="n"/>
      <c r="R5" s="26" t="n"/>
      <c r="S5" s="26" t="n"/>
      <c r="T5" s="26" t="n"/>
      <c r="U5" s="26" t="n"/>
      <c r="V5" s="26" t="n"/>
      <c r="W5" s="26" t="n"/>
      <c r="X5" s="26" t="n"/>
      <c r="Y5" s="26" t="n"/>
      <c r="Z5" s="26" t="n"/>
      <c r="AA5" s="26" t="n"/>
      <c r="AB5" s="26" t="n"/>
      <c r="AC5" s="26" t="n"/>
      <c r="AD5" s="26" t="n"/>
      <c r="AE5" s="26" t="n"/>
      <c r="AF5" s="26" t="n"/>
      <c r="AG5" s="26" t="n"/>
      <c r="AH5" s="26" t="n"/>
      <c r="AI5" s="26" t="n"/>
      <c r="AJ5" s="26" t="n"/>
      <c r="AK5" s="26" t="n"/>
      <c r="AL5" s="26" t="n"/>
      <c r="AM5" s="26" t="n"/>
      <c r="AN5" s="26" t="n"/>
      <c r="AO5" s="26" t="n"/>
      <c r="AP5" s="26" t="n"/>
    </row>
    <row r="6" hidden="1" ht="35" customHeight="1" s="173" thickBot="1">
      <c r="A6" s="22" t="inlineStr">
        <is>
          <t>Penjelasan perubahan nama dari akhir periode laporan sebelumnya</t>
        </is>
      </c>
      <c r="B6" s="19" t="n"/>
      <c r="C6" s="26" t="inlineStr"/>
      <c r="D6" s="26" t="inlineStr"/>
      <c r="E6" s="26" t="inlineStr"/>
      <c r="F6" s="26" t="inlineStr"/>
      <c r="G6" s="26" t="inlineStr"/>
      <c r="H6" s="26" t="inlineStr"/>
      <c r="I6" s="26" t="inlineStr"/>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6" t="n"/>
      <c r="AM6" s="26" t="n"/>
      <c r="AN6" s="26" t="n"/>
      <c r="AO6" s="26" t="n"/>
      <c r="AP6" s="26" t="n"/>
    </row>
    <row r="7" ht="18" customHeight="1" s="173" thickBot="1">
      <c r="A7" s="22" t="inlineStr">
        <is>
          <t>Kode entitas</t>
        </is>
      </c>
      <c r="B7" s="19" t="n"/>
      <c r="C7" s="26" t="inlineStr">
        <is>
          <t>BBTN</t>
        </is>
      </c>
      <c r="D7" s="26" t="inlineStr">
        <is>
          <t>BBTN</t>
        </is>
      </c>
      <c r="E7" s="26" t="inlineStr">
        <is>
          <t>BBTN</t>
        </is>
      </c>
      <c r="F7" s="26" t="inlineStr">
        <is>
          <t>BBTN</t>
        </is>
      </c>
      <c r="G7" s="26" t="inlineStr">
        <is>
          <t>BBTN</t>
        </is>
      </c>
      <c r="H7" s="26" t="inlineStr">
        <is>
          <t>BBTN</t>
        </is>
      </c>
      <c r="I7" s="26" t="inlineStr">
        <is>
          <t>BBTN</t>
        </is>
      </c>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6" t="n"/>
      <c r="AM7" s="26" t="n"/>
      <c r="AN7" s="26" t="n"/>
      <c r="AO7" s="26" t="n"/>
      <c r="AP7" s="26" t="n"/>
    </row>
    <row r="8" ht="18" customHeight="1" s="173" thickBot="1">
      <c r="A8" s="22" t="inlineStr">
        <is>
          <t>Nomor identifikasi entitas</t>
        </is>
      </c>
      <c r="B8" s="19" t="n"/>
      <c r="C8" s="26" t="inlineStr">
        <is>
          <t>AA541</t>
        </is>
      </c>
      <c r="D8" s="26" t="inlineStr">
        <is>
          <t>AA541</t>
        </is>
      </c>
      <c r="E8" s="26" t="inlineStr">
        <is>
          <t>AA541</t>
        </is>
      </c>
      <c r="F8" s="26" t="inlineStr">
        <is>
          <t>AA541</t>
        </is>
      </c>
      <c r="G8" s="26" t="inlineStr">
        <is>
          <t>AA541</t>
        </is>
      </c>
      <c r="H8" s="26" t="inlineStr">
        <is>
          <t>AA541</t>
        </is>
      </c>
      <c r="I8" s="26" t="inlineStr">
        <is>
          <t>AA541</t>
        </is>
      </c>
      <c r="J8" s="26" t="n"/>
      <c r="K8" s="26" t="n"/>
      <c r="L8" s="26" t="n"/>
      <c r="M8" s="26" t="n"/>
      <c r="N8" s="26" t="n"/>
      <c r="O8" s="26" t="n"/>
      <c r="P8" s="26" t="n"/>
      <c r="Q8" s="26" t="n"/>
      <c r="R8" s="26" t="n"/>
      <c r="S8" s="26" t="n"/>
      <c r="T8" s="26" t="n"/>
      <c r="U8" s="26" t="n"/>
      <c r="V8" s="26" t="n"/>
      <c r="W8" s="26" t="n"/>
      <c r="X8" s="26" t="n"/>
      <c r="Y8" s="26" t="n"/>
      <c r="Z8" s="26" t="n"/>
      <c r="AA8" s="26" t="n"/>
      <c r="AB8" s="26" t="n"/>
      <c r="AC8" s="26" t="n"/>
      <c r="AD8" s="26" t="n"/>
      <c r="AE8" s="26" t="n"/>
      <c r="AF8" s="26" t="n"/>
      <c r="AG8" s="26" t="n"/>
      <c r="AH8" s="26" t="n"/>
      <c r="AI8" s="26" t="n"/>
      <c r="AJ8" s="26" t="n"/>
      <c r="AK8" s="26" t="n"/>
      <c r="AL8" s="26" t="n"/>
      <c r="AM8" s="26" t="n"/>
      <c r="AN8" s="26" t="n"/>
      <c r="AO8" s="26" t="n"/>
      <c r="AP8" s="26" t="n"/>
    </row>
    <row r="9" ht="47" customHeight="1" s="173" thickBot="1">
      <c r="A9" s="22" t="inlineStr">
        <is>
          <t>Industri utama entitas</t>
        </is>
      </c>
      <c r="B9" s="19" t="n"/>
      <c r="C9" s="26" t="inlineStr">
        <is>
          <t>Keuangan dan Syariah / Financial and Sharia</t>
        </is>
      </c>
      <c r="D9" s="26" t="inlineStr">
        <is>
          <t>Keuangan dan Syariah / Financial and Sharia</t>
        </is>
      </c>
      <c r="E9" s="26" t="inlineStr">
        <is>
          <t>Keuangan dan Syariah / Financial and Sharia</t>
        </is>
      </c>
      <c r="F9" s="26" t="inlineStr">
        <is>
          <t>Keuangan dan Syariah / Financial and Sharia</t>
        </is>
      </c>
      <c r="G9" s="26" t="inlineStr">
        <is>
          <t>Keuangan dan Syariah / Financial and Sharia</t>
        </is>
      </c>
      <c r="H9" s="26" t="inlineStr">
        <is>
          <t>Keuangan dan Syariah / Financial and Sharia</t>
        </is>
      </c>
      <c r="I9" s="26" t="inlineStr">
        <is>
          <t>Keuangan dan Syariah / Financial and Sharia</t>
        </is>
      </c>
      <c r="J9" s="26" t="n"/>
      <c r="K9" s="26" t="n"/>
      <c r="L9" s="26" t="n"/>
      <c r="M9" s="26" t="n"/>
      <c r="N9" s="26" t="n"/>
      <c r="O9" s="26" t="n"/>
      <c r="P9" s="26" t="n"/>
      <c r="Q9" s="26" t="n"/>
      <c r="R9" s="26" t="n"/>
      <c r="S9" s="26" t="n"/>
      <c r="T9" s="26" t="n"/>
      <c r="U9" s="26" t="n"/>
      <c r="V9" s="26" t="n"/>
      <c r="W9" s="26" t="n"/>
      <c r="X9" s="26" t="n"/>
      <c r="Y9" s="26" t="n"/>
      <c r="Z9" s="26" t="n"/>
      <c r="AA9" s="26" t="n"/>
      <c r="AB9" s="26" t="n"/>
      <c r="AC9" s="26" t="n"/>
      <c r="AD9" s="26" t="n"/>
      <c r="AE9" s="26" t="n"/>
      <c r="AF9" s="26" t="n"/>
      <c r="AG9" s="26" t="n"/>
      <c r="AH9" s="26" t="n"/>
      <c r="AI9" s="26" t="n"/>
      <c r="AJ9" s="26" t="n"/>
      <c r="AK9" s="26" t="n"/>
      <c r="AL9" s="26" t="n"/>
      <c r="AM9" s="26" t="n"/>
      <c r="AN9" s="26" t="n"/>
      <c r="AO9" s="26" t="n"/>
      <c r="AP9" s="26" t="n"/>
    </row>
    <row r="10" ht="18" customHeight="1" s="173" thickBot="1">
      <c r="A10" s="22" t="inlineStr">
        <is>
          <t>Standar akutansi yang dipilih</t>
        </is>
      </c>
      <c r="B10" s="19" t="n"/>
      <c r="C10" s="26" t="n">
        <v/>
      </c>
      <c r="D10" s="26" t="n">
        <v/>
      </c>
      <c r="E10" s="26" t="n">
        <v/>
      </c>
      <c r="F10" s="26" t="inlineStr">
        <is>
          <t>PSAK</t>
        </is>
      </c>
      <c r="G10" s="26" t="inlineStr">
        <is>
          <t>PSAK</t>
        </is>
      </c>
      <c r="H10" s="26" t="inlineStr">
        <is>
          <t>PSAK</t>
        </is>
      </c>
      <c r="I10" s="26" t="inlineStr">
        <is>
          <t>PSAK</t>
        </is>
      </c>
      <c r="J10" s="26" t="n"/>
      <c r="K10" s="26" t="n"/>
      <c r="L10" s="26" t="n"/>
      <c r="M10" s="26" t="n"/>
      <c r="N10" s="26" t="n"/>
      <c r="O10" s="26" t="n"/>
      <c r="P10" s="26" t="n"/>
      <c r="Q10" s="26" t="n"/>
      <c r="R10" s="26" t="n"/>
      <c r="S10" s="26" t="n"/>
      <c r="T10" s="26" t="n"/>
      <c r="U10" s="26" t="n"/>
      <c r="V10" s="26" t="n"/>
      <c r="W10" s="26" t="n"/>
      <c r="X10" s="26" t="n"/>
      <c r="Y10" s="26" t="n"/>
      <c r="Z10" s="26" t="n"/>
      <c r="AA10" s="26" t="n"/>
      <c r="AB10" s="26" t="n"/>
      <c r="AC10" s="26" t="n"/>
      <c r="AD10" s="26" t="n"/>
      <c r="AE10" s="26" t="n"/>
      <c r="AF10" s="26" t="n"/>
      <c r="AG10" s="26" t="n"/>
      <c r="AH10" s="26" t="n"/>
      <c r="AI10" s="26" t="n"/>
      <c r="AJ10" s="26" t="n"/>
      <c r="AK10" s="26" t="n"/>
      <c r="AL10" s="26" t="n"/>
      <c r="AM10" s="26" t="n"/>
      <c r="AN10" s="26" t="n"/>
      <c r="AO10" s="26" t="n"/>
      <c r="AP10" s="26" t="n"/>
    </row>
    <row r="11" ht="18" customHeight="1" s="173" thickBot="1">
      <c r="A11" s="22" t="inlineStr">
        <is>
          <t>Sektor</t>
        </is>
      </c>
      <c r="B11" s="19" t="n"/>
      <c r="C11" s="26" t="inlineStr">
        <is>
          <t>8. Finance</t>
        </is>
      </c>
      <c r="D11" s="26" t="inlineStr">
        <is>
          <t>8. Finance</t>
        </is>
      </c>
      <c r="E11" s="26" t="inlineStr">
        <is>
          <t>8. Finance</t>
        </is>
      </c>
      <c r="F11" s="26" t="inlineStr">
        <is>
          <t>G. Financials</t>
        </is>
      </c>
      <c r="G11" s="26" t="inlineStr">
        <is>
          <t>G. Financials</t>
        </is>
      </c>
      <c r="H11" s="26" t="inlineStr">
        <is>
          <t>G. Financials</t>
        </is>
      </c>
      <c r="I11" s="26" t="inlineStr">
        <is>
          <t>G. Financials</t>
        </is>
      </c>
      <c r="J11" s="26" t="n"/>
      <c r="K11" s="26" t="n"/>
      <c r="L11" s="26" t="n"/>
      <c r="M11" s="26" t="n"/>
      <c r="N11" s="26" t="n"/>
      <c r="O11" s="26" t="n"/>
      <c r="P11" s="26" t="n"/>
      <c r="Q11" s="26" t="n"/>
      <c r="R11" s="26" t="n"/>
      <c r="S11" s="26" t="n"/>
      <c r="T11" s="26" t="n"/>
      <c r="U11" s="26" t="n"/>
      <c r="V11" s="26" t="n"/>
      <c r="W11" s="26" t="n"/>
      <c r="X11" s="26" t="n"/>
      <c r="Y11" s="26" t="n"/>
      <c r="Z11" s="26" t="n"/>
      <c r="AA11" s="26" t="n"/>
      <c r="AB11" s="26" t="n"/>
      <c r="AC11" s="26" t="n"/>
      <c r="AD11" s="26" t="n"/>
      <c r="AE11" s="26" t="n"/>
      <c r="AF11" s="26" t="n"/>
      <c r="AG11" s="26" t="n"/>
      <c r="AH11" s="26" t="n"/>
      <c r="AI11" s="26" t="n"/>
      <c r="AJ11" s="26" t="n"/>
      <c r="AK11" s="26" t="n"/>
      <c r="AL11" s="26" t="n"/>
      <c r="AM11" s="26" t="n"/>
      <c r="AN11" s="26" t="n"/>
      <c r="AO11" s="26" t="n"/>
      <c r="AP11" s="26" t="n"/>
    </row>
    <row r="12" ht="18" customHeight="1" s="173" thickBot="1">
      <c r="A12" s="22" t="inlineStr">
        <is>
          <t>Subsektor</t>
        </is>
      </c>
      <c r="B12" s="19" t="n"/>
      <c r="C12" s="26" t="inlineStr">
        <is>
          <t>81. Bank</t>
        </is>
      </c>
      <c r="D12" s="26" t="inlineStr">
        <is>
          <t>81. Bank</t>
        </is>
      </c>
      <c r="E12" s="26" t="inlineStr">
        <is>
          <t>81. Bank</t>
        </is>
      </c>
      <c r="F12" s="26" t="inlineStr">
        <is>
          <t>G1. Banks</t>
        </is>
      </c>
      <c r="G12" s="26" t="inlineStr">
        <is>
          <t>G1. Banks</t>
        </is>
      </c>
      <c r="H12" s="26" t="inlineStr">
        <is>
          <t>G1. Banks</t>
        </is>
      </c>
      <c r="I12" s="26" t="inlineStr">
        <is>
          <t>G1. Banks</t>
        </is>
      </c>
      <c r="J12" s="26" t="n"/>
      <c r="K12" s="26" t="n"/>
      <c r="L12" s="26" t="n"/>
      <c r="M12" s="26" t="n"/>
      <c r="N12" s="26" t="n"/>
      <c r="O12" s="26" t="n"/>
      <c r="P12" s="26" t="n"/>
      <c r="Q12" s="26" t="n"/>
      <c r="R12" s="26" t="n"/>
      <c r="S12" s="26" t="n"/>
      <c r="T12" s="26" t="n"/>
      <c r="U12" s="26" t="n"/>
      <c r="V12" s="26" t="n"/>
      <c r="W12" s="26" t="n"/>
      <c r="X12" s="26" t="n"/>
      <c r="Y12" s="26" t="n"/>
      <c r="Z12" s="26" t="n"/>
      <c r="AA12" s="26" t="n"/>
      <c r="AB12" s="26" t="n"/>
      <c r="AC12" s="26" t="n"/>
      <c r="AD12" s="26" t="n"/>
      <c r="AE12" s="26" t="n"/>
      <c r="AF12" s="26" t="n"/>
      <c r="AG12" s="26" t="n"/>
      <c r="AH12" s="26" t="n"/>
      <c r="AI12" s="26" t="n"/>
      <c r="AJ12" s="26" t="n"/>
      <c r="AK12" s="26" t="n"/>
      <c r="AL12" s="26" t="n"/>
      <c r="AM12" s="26" t="n"/>
      <c r="AN12" s="26" t="n"/>
      <c r="AO12" s="26" t="n"/>
      <c r="AP12" s="26" t="n"/>
    </row>
    <row r="13" ht="18" customHeight="1" s="173" thickBot="1">
      <c r="A13" s="22" t="inlineStr">
        <is>
          <t>Industri</t>
        </is>
      </c>
      <c r="B13" s="19" t="n"/>
      <c r="C13" s="26" t="n">
        <v/>
      </c>
      <c r="D13" s="26" t="n">
        <v/>
      </c>
      <c r="E13" s="26" t="n">
        <v/>
      </c>
      <c r="F13" s="26" t="inlineStr">
        <is>
          <t>G11. Banks</t>
        </is>
      </c>
      <c r="G13" s="26" t="inlineStr">
        <is>
          <t>G11. Banks</t>
        </is>
      </c>
      <c r="H13" s="26" t="inlineStr">
        <is>
          <t>G11. Banks</t>
        </is>
      </c>
      <c r="I13" s="26" t="inlineStr">
        <is>
          <t>G11. Banks</t>
        </is>
      </c>
      <c r="J13" s="26" t="n"/>
      <c r="K13" s="26" t="n"/>
      <c r="L13" s="26" t="n"/>
      <c r="M13" s="26" t="n"/>
      <c r="N13" s="26" t="n"/>
      <c r="O13" s="26" t="n"/>
      <c r="P13" s="26" t="n"/>
      <c r="Q13" s="26" t="n"/>
      <c r="R13" s="26" t="n"/>
      <c r="S13" s="26" t="n"/>
      <c r="T13" s="26" t="n"/>
      <c r="U13" s="26" t="n"/>
      <c r="V13" s="26" t="n"/>
      <c r="W13" s="26" t="n"/>
      <c r="X13" s="26" t="n"/>
      <c r="Y13" s="26" t="n"/>
      <c r="Z13" s="26" t="n"/>
      <c r="AA13" s="26" t="n"/>
      <c r="AB13" s="26" t="n"/>
      <c r="AC13" s="26" t="n"/>
      <c r="AD13" s="26" t="n"/>
      <c r="AE13" s="26" t="n"/>
      <c r="AF13" s="26" t="n"/>
      <c r="AG13" s="26" t="n"/>
      <c r="AH13" s="26" t="n"/>
      <c r="AI13" s="26" t="n"/>
      <c r="AJ13" s="26" t="n"/>
      <c r="AK13" s="26" t="n"/>
      <c r="AL13" s="26" t="n"/>
      <c r="AM13" s="26" t="n"/>
      <c r="AN13" s="26" t="n"/>
      <c r="AO13" s="26" t="n"/>
      <c r="AP13" s="26" t="n"/>
    </row>
    <row r="14" ht="18" customHeight="1" s="173" thickBot="1">
      <c r="A14" s="22" t="inlineStr">
        <is>
          <t>Subindustri</t>
        </is>
      </c>
      <c r="B14" s="19" t="n"/>
      <c r="C14" s="26" t="n">
        <v/>
      </c>
      <c r="D14" s="26" t="n">
        <v/>
      </c>
      <c r="E14" s="26" t="n">
        <v/>
      </c>
      <c r="F14" s="26" t="inlineStr">
        <is>
          <t>G111. Banks</t>
        </is>
      </c>
      <c r="G14" s="26" t="inlineStr">
        <is>
          <t>G111. Banks</t>
        </is>
      </c>
      <c r="H14" s="26" t="inlineStr">
        <is>
          <t>G111. Banks</t>
        </is>
      </c>
      <c r="I14" s="26" t="inlineStr">
        <is>
          <t>G111. Banks</t>
        </is>
      </c>
      <c r="J14" s="26" t="n"/>
      <c r="K14" s="26" t="n"/>
      <c r="L14" s="26" t="n"/>
      <c r="M14" s="26" t="n"/>
      <c r="N14" s="26" t="n"/>
      <c r="O14" s="26" t="n"/>
      <c r="P14" s="26" t="n"/>
      <c r="Q14" s="26" t="n"/>
      <c r="R14" s="26" t="n"/>
      <c r="S14" s="26" t="n"/>
      <c r="T14" s="26" t="n"/>
      <c r="U14" s="26" t="n"/>
      <c r="V14" s="26" t="n"/>
      <c r="W14" s="26" t="n"/>
      <c r="X14" s="26" t="n"/>
      <c r="Y14" s="26" t="n"/>
      <c r="Z14" s="26" t="n"/>
      <c r="AA14" s="26" t="n"/>
      <c r="AB14" s="26" t="n"/>
      <c r="AC14" s="26" t="n"/>
      <c r="AD14" s="26" t="n"/>
      <c r="AE14" s="26" t="n"/>
      <c r="AF14" s="26" t="n"/>
      <c r="AG14" s="26" t="n"/>
      <c r="AH14" s="26" t="n"/>
      <c r="AI14" s="26" t="n"/>
      <c r="AJ14" s="26" t="n"/>
      <c r="AK14" s="26" t="n"/>
      <c r="AL14" s="26" t="n"/>
      <c r="AM14" s="26" t="n"/>
      <c r="AN14" s="26" t="n"/>
      <c r="AO14" s="26" t="n"/>
      <c r="AP14" s="26" t="n"/>
    </row>
    <row r="15" ht="51" customHeight="1" s="173" thickBot="1">
      <c r="A15" s="22" t="inlineStr">
        <is>
          <t>Informasi pemegang saham pengendali</t>
        </is>
      </c>
      <c r="B15" s="19" t="n"/>
      <c r="C15" s="26" t="inlineStr">
        <is>
          <t>Indonesian Government</t>
        </is>
      </c>
      <c r="D15" s="26" t="inlineStr">
        <is>
          <t>Indonesian Government</t>
        </is>
      </c>
      <c r="E15" s="26" t="inlineStr">
        <is>
          <t>Indonesian Government</t>
        </is>
      </c>
      <c r="F15" s="26" t="inlineStr">
        <is>
          <t>Indonesian Government</t>
        </is>
      </c>
      <c r="G15" s="26" t="inlineStr">
        <is>
          <t>Indonesian Government</t>
        </is>
      </c>
      <c r="H15" s="26" t="inlineStr">
        <is>
          <t>Indonesian Government</t>
        </is>
      </c>
      <c r="I15" s="26" t="inlineStr">
        <is>
          <t>Indonesian Government</t>
        </is>
      </c>
      <c r="J15" s="26" t="n"/>
      <c r="K15" s="26" t="n"/>
      <c r="L15" s="26" t="n"/>
      <c r="M15" s="26" t="n"/>
      <c r="N15" s="26" t="n"/>
      <c r="O15" s="26" t="n"/>
      <c r="P15" s="26" t="n"/>
      <c r="Q15" s="26" t="n"/>
      <c r="R15" s="26" t="n"/>
      <c r="S15" s="26" t="n"/>
      <c r="T15" s="26" t="n"/>
      <c r="U15" s="26" t="n"/>
      <c r="V15" s="26" t="n"/>
      <c r="W15" s="26" t="n"/>
      <c r="X15" s="26" t="n"/>
      <c r="Y15" s="26" t="n"/>
      <c r="Z15" s="26" t="n"/>
      <c r="AA15" s="26" t="n"/>
      <c r="AB15" s="26" t="n"/>
      <c r="AC15" s="26" t="n"/>
      <c r="AD15" s="26" t="n"/>
      <c r="AE15" s="26" t="n"/>
      <c r="AF15" s="26" t="n"/>
      <c r="AG15" s="26" t="n"/>
      <c r="AH15" s="26" t="n"/>
      <c r="AI15" s="26" t="n"/>
      <c r="AJ15" s="26" t="n"/>
      <c r="AK15" s="26" t="n"/>
      <c r="AL15" s="26" t="n"/>
      <c r="AM15" s="26" t="n"/>
      <c r="AN15" s="26" t="n"/>
      <c r="AO15" s="26" t="n"/>
      <c r="AP15" s="26" t="n"/>
    </row>
    <row r="16" ht="49" customHeight="1" s="173" thickBot="1">
      <c r="A16" s="22" t="inlineStr">
        <is>
          <t>Jenis entitas</t>
        </is>
      </c>
      <c r="B16" s="19" t="n"/>
      <c r="C16" s="26" t="inlineStr">
        <is>
          <t>Local Company - Indonesia Jurisdiction</t>
        </is>
      </c>
      <c r="D16" s="26" t="inlineStr">
        <is>
          <t>Local Company - Indonesia Jurisdiction</t>
        </is>
      </c>
      <c r="E16" s="26" t="inlineStr">
        <is>
          <t>Local Company - Indonesia Jurisdiction</t>
        </is>
      </c>
      <c r="F16" s="26" t="inlineStr">
        <is>
          <t>Local Company - Indonesia Jurisdiction</t>
        </is>
      </c>
      <c r="G16" s="26" t="inlineStr">
        <is>
          <t>Local Company - Indonesia Jurisdiction</t>
        </is>
      </c>
      <c r="H16" s="26" t="inlineStr">
        <is>
          <t>Local Company - Indonesia Jurisdiction</t>
        </is>
      </c>
      <c r="I16" s="26" t="inlineStr">
        <is>
          <t>Local Company - Indonesia Jurisdiction</t>
        </is>
      </c>
      <c r="J16" s="26" t="n"/>
      <c r="K16" s="26" t="n"/>
      <c r="L16" s="26" t="n"/>
      <c r="M16" s="26" t="n"/>
      <c r="N16" s="26" t="n"/>
      <c r="O16" s="26" t="n"/>
      <c r="P16" s="26" t="n"/>
      <c r="Q16" s="26" t="n"/>
      <c r="R16" s="26" t="n"/>
      <c r="S16" s="26" t="n"/>
      <c r="T16" s="26" t="n"/>
      <c r="U16" s="26" t="n"/>
      <c r="V16" s="26" t="n"/>
      <c r="W16" s="26" t="n"/>
      <c r="X16" s="26" t="n"/>
      <c r="Y16" s="26" t="n"/>
      <c r="Z16" s="26" t="n"/>
      <c r="AA16" s="26" t="n"/>
      <c r="AB16" s="26" t="n"/>
      <c r="AC16" s="26" t="n"/>
      <c r="AD16" s="26" t="n"/>
      <c r="AE16" s="26" t="n"/>
      <c r="AF16" s="26" t="n"/>
      <c r="AG16" s="26" t="n"/>
      <c r="AH16" s="26" t="n"/>
      <c r="AI16" s="26" t="n"/>
      <c r="AJ16" s="26" t="n"/>
      <c r="AK16" s="26" t="n"/>
      <c r="AL16" s="26" t="n"/>
      <c r="AM16" s="26" t="n"/>
      <c r="AN16" s="26" t="n"/>
      <c r="AO16" s="26" t="n"/>
      <c r="AP16" s="26" t="n"/>
    </row>
    <row r="17" ht="39" customHeight="1" s="173" thickBot="1">
      <c r="A17" s="22" t="inlineStr">
        <is>
          <t>Jenis efek yang dicatatkan</t>
        </is>
      </c>
      <c r="B17" s="19" t="n"/>
      <c r="C17" s="26" t="inlineStr">
        <is>
          <t>Saham dan Obligasi / Stock and Bond</t>
        </is>
      </c>
      <c r="D17" s="26" t="inlineStr">
        <is>
          <t>Saham dan Obligasi / Stock and Bond</t>
        </is>
      </c>
      <c r="E17" s="26" t="inlineStr">
        <is>
          <t>Saham dan Obligasi / Stock and Bond</t>
        </is>
      </c>
      <c r="F17" s="26" t="inlineStr">
        <is>
          <t>Saham dan Obligasi / Stock and Bond</t>
        </is>
      </c>
      <c r="G17" s="26" t="inlineStr">
        <is>
          <t>Saham dan Obligasi / Stock and Bond</t>
        </is>
      </c>
      <c r="H17" s="26" t="inlineStr">
        <is>
          <t>Saham dan Obligasi / Stock and Bond</t>
        </is>
      </c>
      <c r="I17" s="26" t="inlineStr">
        <is>
          <t>Saham dan Obligasi / Stock and Bond</t>
        </is>
      </c>
      <c r="J17" s="26" t="n"/>
      <c r="K17" s="26" t="n"/>
      <c r="L17" s="26" t="n"/>
      <c r="M17" s="26" t="n"/>
      <c r="N17" s="26" t="n"/>
      <c r="O17" s="26" t="n"/>
      <c r="P17" s="26" t="n"/>
      <c r="Q17" s="26" t="n"/>
      <c r="R17" s="26" t="n"/>
      <c r="S17" s="26" t="n"/>
      <c r="T17" s="26" t="n"/>
      <c r="U17" s="26" t="n"/>
      <c r="V17" s="26" t="n"/>
      <c r="W17" s="26" t="n"/>
      <c r="X17" s="26" t="n"/>
      <c r="Y17" s="26" t="n"/>
      <c r="Z17" s="26" t="n"/>
      <c r="AA17" s="26" t="n"/>
      <c r="AB17" s="26" t="n"/>
      <c r="AC17" s="26" t="n"/>
      <c r="AD17" s="26" t="n"/>
      <c r="AE17" s="26" t="n"/>
      <c r="AF17" s="26" t="n"/>
      <c r="AG17" s="26" t="n"/>
      <c r="AH17" s="26" t="n"/>
      <c r="AI17" s="26" t="n"/>
      <c r="AJ17" s="26" t="n"/>
      <c r="AK17" s="26" t="n"/>
      <c r="AL17" s="26" t="n"/>
      <c r="AM17" s="26" t="n"/>
      <c r="AN17" s="26" t="n"/>
      <c r="AO17" s="26" t="n"/>
      <c r="AP17" s="26" t="n"/>
    </row>
    <row r="18" ht="35" customHeight="1" s="173" thickBot="1">
      <c r="A18" s="22" t="inlineStr">
        <is>
          <t>Jenis papan perdagangan tempat entitas tercatat</t>
        </is>
      </c>
      <c r="B18" s="19" t="n"/>
      <c r="C18" s="26" t="inlineStr"/>
      <c r="D18" s="26" t="inlineStr"/>
      <c r="E18" s="26" t="inlineStr"/>
      <c r="F18" s="26" t="inlineStr">
        <is>
          <t>Utama / Main</t>
        </is>
      </c>
      <c r="G18" s="26" t="inlineStr">
        <is>
          <t>Utama / Main</t>
        </is>
      </c>
      <c r="H18" s="26" t="inlineStr">
        <is>
          <t>Utama / Main</t>
        </is>
      </c>
      <c r="I18" s="26" t="inlineStr">
        <is>
          <t>Utama / Main</t>
        </is>
      </c>
      <c r="J18" s="26" t="n"/>
      <c r="K18" s="26" t="n"/>
      <c r="L18" s="26" t="n"/>
      <c r="M18" s="26" t="n"/>
      <c r="N18" s="26" t="n"/>
      <c r="O18" s="26" t="n"/>
      <c r="P18" s="26" t="n"/>
      <c r="Q18" s="26" t="n"/>
      <c r="R18" s="26" t="n"/>
      <c r="S18" s="26" t="n"/>
      <c r="T18" s="26" t="n"/>
      <c r="U18" s="26" t="n"/>
      <c r="V18" s="26" t="n"/>
      <c r="W18" s="26" t="n"/>
      <c r="X18" s="26" t="n"/>
      <c r="Y18" s="26" t="n"/>
      <c r="Z18" s="26" t="n"/>
      <c r="AA18" s="26" t="n"/>
      <c r="AB18" s="26" t="n"/>
      <c r="AC18" s="26" t="n"/>
      <c r="AD18" s="26" t="n"/>
      <c r="AE18" s="26" t="n"/>
      <c r="AF18" s="26" t="n"/>
      <c r="AG18" s="26" t="n"/>
      <c r="AH18" s="26" t="n"/>
      <c r="AI18" s="26" t="n"/>
      <c r="AJ18" s="26" t="n"/>
      <c r="AK18" s="26" t="n"/>
      <c r="AL18" s="26" t="n"/>
      <c r="AM18" s="26" t="n"/>
      <c r="AN18" s="26" t="n"/>
      <c r="AO18" s="26" t="n"/>
      <c r="AP18" s="26" t="n"/>
    </row>
    <row r="19" ht="52" customHeight="1" s="173" thickBot="1">
      <c r="A19" s="22" t="inlineStr">
        <is>
          <t>Apakah merupakan laporan keuangan satu entitas atau suatu kelompok entitas</t>
        </is>
      </c>
      <c r="B19" s="19" t="n"/>
      <c r="C19" s="26" t="inlineStr">
        <is>
          <t>Entitas tunggal / Single entity</t>
        </is>
      </c>
      <c r="D19" s="26" t="inlineStr">
        <is>
          <t>Entitas tunggal / Single entity</t>
        </is>
      </c>
      <c r="E19" s="26" t="inlineStr">
        <is>
          <t>Entitas tunggal / Single entity</t>
        </is>
      </c>
      <c r="F19" s="26" t="inlineStr">
        <is>
          <t>Entitas tunggal / Single entity</t>
        </is>
      </c>
      <c r="G19" s="26" t="inlineStr">
        <is>
          <t>Entitas tunggal / Single entity</t>
        </is>
      </c>
      <c r="H19" s="26" t="inlineStr">
        <is>
          <t>Entitas tunggal / Single entity</t>
        </is>
      </c>
      <c r="I19" s="26" t="inlineStr">
        <is>
          <t>Entitas grup / Group entity</t>
        </is>
      </c>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n"/>
      <c r="AD19" s="26" t="n"/>
      <c r="AE19" s="26" t="n"/>
      <c r="AF19" s="26" t="n"/>
      <c r="AG19" s="26" t="n"/>
      <c r="AH19" s="26" t="n"/>
      <c r="AI19" s="26" t="n"/>
      <c r="AJ19" s="26" t="n"/>
      <c r="AK19" s="26" t="n"/>
      <c r="AL19" s="26" t="n"/>
      <c r="AM19" s="26" t="n"/>
      <c r="AN19" s="26" t="n"/>
      <c r="AO19" s="26" t="n"/>
      <c r="AP19" s="26" t="n"/>
    </row>
    <row r="20" ht="35" customHeight="1" s="173" thickBot="1">
      <c r="A20" s="22" t="inlineStr">
        <is>
          <t>Periode penyampaian laporan keuangan</t>
        </is>
      </c>
      <c r="B20" s="19" t="n"/>
      <c r="C20" s="26" t="inlineStr">
        <is>
          <t>Tahunan / Annual</t>
        </is>
      </c>
      <c r="D20" s="26" t="inlineStr">
        <is>
          <t>Tahunan / Annual</t>
        </is>
      </c>
      <c r="E20" s="26" t="inlineStr">
        <is>
          <t>Tahunan / Annual</t>
        </is>
      </c>
      <c r="F20" s="26" t="inlineStr">
        <is>
          <t>Tahunan / Annual</t>
        </is>
      </c>
      <c r="G20" s="26" t="inlineStr">
        <is>
          <t>Tahunan / Annual</t>
        </is>
      </c>
      <c r="H20" s="26" t="inlineStr">
        <is>
          <t>Tahunan / Annual</t>
        </is>
      </c>
      <c r="I20" s="26" t="inlineStr">
        <is>
          <t>Tahunan / Annual</t>
        </is>
      </c>
      <c r="J20" s="26" t="n"/>
      <c r="K20" s="26" t="n"/>
      <c r="L20" s="26" t="n"/>
      <c r="M20" s="26" t="n"/>
      <c r="N20" s="26" t="n"/>
      <c r="O20" s="26" t="n"/>
      <c r="P20" s="26" t="n"/>
      <c r="Q20" s="26" t="n"/>
      <c r="R20" s="26" t="n"/>
      <c r="S20" s="26" t="n"/>
      <c r="T20" s="26" t="n"/>
      <c r="U20" s="26" t="n"/>
      <c r="V20" s="26" t="n"/>
      <c r="W20" s="26" t="n"/>
      <c r="X20" s="26" t="n"/>
      <c r="Y20" s="26" t="n"/>
      <c r="Z20" s="26" t="n"/>
      <c r="AA20" s="26" t="n"/>
      <c r="AB20" s="26" t="n"/>
      <c r="AC20" s="26" t="n"/>
      <c r="AD20" s="26" t="n"/>
      <c r="AE20" s="26" t="n"/>
      <c r="AF20" s="26" t="n"/>
      <c r="AG20" s="26" t="n"/>
      <c r="AH20" s="26" t="n"/>
      <c r="AI20" s="26" t="n"/>
      <c r="AJ20" s="26" t="n"/>
      <c r="AK20" s="26" t="n"/>
      <c r="AL20" s="26" t="n"/>
      <c r="AM20" s="26" t="n"/>
      <c r="AN20" s="26" t="n"/>
      <c r="AO20" s="26" t="n"/>
      <c r="AP20" s="26" t="n"/>
    </row>
    <row r="21" ht="18" customHeight="1" s="173" thickBot="1">
      <c r="A21" s="22" t="inlineStr">
        <is>
          <t>Tanggal Surat Pernyataan Direksi</t>
        </is>
      </c>
      <c r="B21" s="19" t="n"/>
      <c r="C21" s="26" t="n">
        <v/>
      </c>
      <c r="D21" s="26" t="n">
        <v/>
      </c>
      <c r="E21" s="26" t="n">
        <v/>
      </c>
      <c r="F21" s="26" t="n">
        <v/>
      </c>
      <c r="G21" s="26" t="inlineStr"/>
      <c r="H21" s="26" t="inlineStr">
        <is>
          <t>2025-02-12</t>
        </is>
      </c>
      <c r="I21" s="26" t="inlineStr"/>
      <c r="J21" s="26" t="n"/>
      <c r="K21" s="26" t="n"/>
      <c r="L21" s="26" t="n"/>
      <c r="M21" s="26" t="n"/>
      <c r="N21" s="26" t="n"/>
      <c r="O21" s="26" t="n"/>
      <c r="P21" s="26" t="n"/>
      <c r="Q21" s="26" t="n"/>
      <c r="R21" s="26" t="n"/>
      <c r="S21" s="26" t="n"/>
      <c r="T21" s="26" t="n"/>
      <c r="U21" s="26" t="n"/>
      <c r="V21" s="26" t="n"/>
      <c r="W21" s="26" t="n"/>
      <c r="X21" s="26" t="n"/>
      <c r="Y21" s="26" t="n"/>
      <c r="Z21" s="26" t="n"/>
      <c r="AA21" s="26" t="n"/>
      <c r="AB21" s="26" t="n"/>
      <c r="AC21" s="26" t="n"/>
      <c r="AD21" s="26" t="n"/>
      <c r="AE21" s="26" t="n"/>
      <c r="AF21" s="26" t="n"/>
      <c r="AG21" s="26" t="n"/>
      <c r="AH21" s="26" t="n"/>
      <c r="AI21" s="26" t="n"/>
      <c r="AJ21" s="26" t="n"/>
      <c r="AK21" s="26" t="n"/>
      <c r="AL21" s="26" t="n"/>
      <c r="AM21" s="26" t="n"/>
      <c r="AN21" s="26" t="n"/>
      <c r="AO21" s="26" t="n"/>
      <c r="AP21" s="26" t="n"/>
    </row>
    <row r="22" ht="18" customHeight="1" s="173" thickBot="1">
      <c r="A22" s="22" t="inlineStr">
        <is>
          <t>Tanggal awal periode berjalan</t>
        </is>
      </c>
      <c r="B22" s="19" t="n"/>
      <c r="C22" s="26" t="inlineStr">
        <is>
          <t>2019-01-01</t>
        </is>
      </c>
      <c r="D22" s="26" t="inlineStr">
        <is>
          <t>2020-01-01</t>
        </is>
      </c>
      <c r="E22" s="26" t="inlineStr">
        <is>
          <t>2021-01-01</t>
        </is>
      </c>
      <c r="F22" s="26" t="inlineStr">
        <is>
          <t>2022-01-01</t>
        </is>
      </c>
      <c r="G22" s="26" t="inlineStr">
        <is>
          <t>2023-01-01</t>
        </is>
      </c>
      <c r="H22" s="26" t="inlineStr">
        <is>
          <t>2024-01-01</t>
        </is>
      </c>
      <c r="I22" s="26" t="inlineStr">
        <is>
          <t>2025-01-01</t>
        </is>
      </c>
      <c r="J22" s="26" t="n"/>
      <c r="K22" s="26" t="n"/>
      <c r="L22" s="26" t="n"/>
      <c r="M22" s="26" t="n"/>
      <c r="N22" s="26" t="n"/>
      <c r="O22" s="26" t="n"/>
      <c r="P22" s="26" t="n"/>
      <c r="Q22" s="26" t="n"/>
      <c r="R22" s="26" t="n"/>
      <c r="S22" s="26" t="n"/>
      <c r="T22" s="26" t="n"/>
      <c r="U22" s="26" t="n"/>
      <c r="V22" s="26" t="n"/>
      <c r="W22" s="26" t="n"/>
      <c r="X22" s="26" t="n"/>
      <c r="Y22" s="26" t="n"/>
      <c r="Z22" s="26" t="n"/>
      <c r="AA22" s="26" t="n"/>
      <c r="AB22" s="26" t="n"/>
      <c r="AC22" s="26" t="n"/>
      <c r="AD22" s="26" t="n"/>
      <c r="AE22" s="26" t="n"/>
      <c r="AF22" s="26" t="n"/>
      <c r="AG22" s="26" t="n"/>
      <c r="AH22" s="26" t="n"/>
      <c r="AI22" s="26" t="n"/>
      <c r="AJ22" s="26" t="n"/>
      <c r="AK22" s="26" t="n"/>
      <c r="AL22" s="26" t="n"/>
      <c r="AM22" s="26" t="n"/>
      <c r="AN22" s="26" t="n"/>
      <c r="AO22" s="26" t="n"/>
      <c r="AP22" s="26" t="n"/>
    </row>
    <row r="23" ht="18" customHeight="1" s="173" thickBot="1">
      <c r="A23" s="22" t="inlineStr">
        <is>
          <t>Tanggal akhir periode berjalan</t>
        </is>
      </c>
      <c r="B23" s="19" t="n"/>
      <c r="C23" s="26" t="inlineStr">
        <is>
          <t>2019-12-31</t>
        </is>
      </c>
      <c r="D23" s="26" t="inlineStr">
        <is>
          <t>2020-12-31</t>
        </is>
      </c>
      <c r="E23" s="26" t="inlineStr">
        <is>
          <t>2021-12-31</t>
        </is>
      </c>
      <c r="F23" s="26" t="inlineStr">
        <is>
          <t>2022-12-31</t>
        </is>
      </c>
      <c r="G23" s="26" t="inlineStr">
        <is>
          <t>2023-12-31</t>
        </is>
      </c>
      <c r="H23" s="26" t="inlineStr">
        <is>
          <t>2024-12-31</t>
        </is>
      </c>
      <c r="I23" s="26" t="inlineStr">
        <is>
          <t>2025-12-31</t>
        </is>
      </c>
      <c r="J23" s="26" t="n"/>
      <c r="K23" s="26" t="n"/>
      <c r="L23" s="26" t="n"/>
      <c r="M23" s="26" t="n"/>
      <c r="N23" s="26" t="n"/>
      <c r="O23" s="26" t="n"/>
      <c r="P23" s="26" t="n"/>
      <c r="Q23" s="26" t="n"/>
      <c r="R23" s="26" t="n"/>
      <c r="S23" s="26" t="n"/>
      <c r="T23" s="26" t="n"/>
      <c r="U23" s="26" t="n"/>
      <c r="V23" s="26" t="n"/>
      <c r="W23" s="26" t="n"/>
      <c r="X23" s="26" t="n"/>
      <c r="Y23" s="26" t="n"/>
      <c r="Z23" s="26" t="n"/>
      <c r="AA23" s="26" t="n"/>
      <c r="AB23" s="26" t="n"/>
      <c r="AC23" s="26" t="n"/>
      <c r="AD23" s="26" t="n"/>
      <c r="AE23" s="26" t="n"/>
      <c r="AF23" s="26" t="n"/>
      <c r="AG23" s="26" t="n"/>
      <c r="AH23" s="26" t="n"/>
      <c r="AI23" s="26" t="n"/>
      <c r="AJ23" s="26" t="n"/>
      <c r="AK23" s="26" t="n"/>
      <c r="AL23" s="26" t="n"/>
      <c r="AM23" s="26" t="n"/>
      <c r="AN23" s="26" t="n"/>
      <c r="AO23" s="26" t="n"/>
      <c r="AP23" s="26" t="n"/>
    </row>
    <row r="24" ht="18" customHeight="1" s="173" thickBot="1">
      <c r="A24" s="22" t="inlineStr">
        <is>
          <t>Tanggal akhir tahun sebelumnya</t>
        </is>
      </c>
      <c r="B24" s="19" t="n"/>
      <c r="C24" s="26" t="inlineStr">
        <is>
          <t>2018-12-31</t>
        </is>
      </c>
      <c r="D24" s="26" t="inlineStr">
        <is>
          <t>2019-12-31</t>
        </is>
      </c>
      <c r="E24" s="26" t="inlineStr">
        <is>
          <t>2020-12-31</t>
        </is>
      </c>
      <c r="F24" s="26" t="inlineStr">
        <is>
          <t>2021-12-31</t>
        </is>
      </c>
      <c r="G24" s="26" t="inlineStr">
        <is>
          <t>2022-12-31</t>
        </is>
      </c>
      <c r="H24" s="26" t="inlineStr">
        <is>
          <t>2023-12-31</t>
        </is>
      </c>
      <c r="I24" s="26" t="inlineStr">
        <is>
          <t>2024-12-31</t>
        </is>
      </c>
      <c r="J24" s="26" t="n"/>
      <c r="K24" s="26" t="n"/>
      <c r="L24" s="26" t="n"/>
      <c r="M24" s="26" t="n"/>
      <c r="N24" s="26" t="n"/>
      <c r="O24" s="26" t="n"/>
      <c r="P24" s="26" t="n"/>
      <c r="Q24" s="26" t="n"/>
      <c r="R24" s="26" t="n"/>
      <c r="S24" s="26" t="n"/>
      <c r="T24" s="26" t="n"/>
      <c r="U24" s="26" t="n"/>
      <c r="V24" s="26" t="n"/>
      <c r="W24" s="26" t="n"/>
      <c r="X24" s="26" t="n"/>
      <c r="Y24" s="26" t="n"/>
      <c r="Z24" s="26" t="n"/>
      <c r="AA24" s="26" t="n"/>
      <c r="AB24" s="26" t="n"/>
      <c r="AC24" s="26" t="n"/>
      <c r="AD24" s="26" t="n"/>
      <c r="AE24" s="26" t="n"/>
      <c r="AF24" s="26" t="n"/>
      <c r="AG24" s="26" t="n"/>
      <c r="AH24" s="26" t="n"/>
      <c r="AI24" s="26" t="n"/>
      <c r="AJ24" s="26" t="n"/>
      <c r="AK24" s="26" t="n"/>
      <c r="AL24" s="26" t="n"/>
      <c r="AM24" s="26" t="n"/>
      <c r="AN24" s="26" t="n"/>
      <c r="AO24" s="26" t="n"/>
      <c r="AP24" s="26" t="n"/>
    </row>
    <row r="25" ht="18" customHeight="1" s="173" thickBot="1">
      <c r="A25" s="22" t="inlineStr">
        <is>
          <t>Tanggal awal periode sebelumnya</t>
        </is>
      </c>
      <c r="B25" s="19" t="n"/>
      <c r="C25" s="26" t="inlineStr">
        <is>
          <t>2018-01-01</t>
        </is>
      </c>
      <c r="D25" s="26" t="inlineStr">
        <is>
          <t>2019-01-01</t>
        </is>
      </c>
      <c r="E25" s="26" t="inlineStr">
        <is>
          <t>2020-01-01</t>
        </is>
      </c>
      <c r="F25" s="26" t="inlineStr">
        <is>
          <t>2021-01-01</t>
        </is>
      </c>
      <c r="G25" s="26" t="inlineStr">
        <is>
          <t>2022-01-01</t>
        </is>
      </c>
      <c r="H25" s="26" t="inlineStr">
        <is>
          <t>2023-01-01</t>
        </is>
      </c>
      <c r="I25" s="26" t="inlineStr">
        <is>
          <t>2024-01-01</t>
        </is>
      </c>
      <c r="J25" s="26" t="n"/>
      <c r="K25" s="26" t="n"/>
      <c r="L25" s="26" t="n"/>
      <c r="M25" s="26" t="n"/>
      <c r="N25" s="26" t="n"/>
      <c r="O25" s="26" t="n"/>
      <c r="P25" s="26" t="n"/>
      <c r="Q25" s="26" t="n"/>
      <c r="R25" s="26" t="n"/>
      <c r="S25" s="26" t="n"/>
      <c r="T25" s="26" t="n"/>
      <c r="U25" s="26" t="n"/>
      <c r="V25" s="26" t="n"/>
      <c r="W25" s="26" t="n"/>
      <c r="X25" s="26" t="n"/>
      <c r="Y25" s="26" t="n"/>
      <c r="Z25" s="26" t="n"/>
      <c r="AA25" s="26" t="n"/>
      <c r="AB25" s="26" t="n"/>
      <c r="AC25" s="26" t="n"/>
      <c r="AD25" s="26" t="n"/>
      <c r="AE25" s="26" t="n"/>
      <c r="AF25" s="26" t="n"/>
      <c r="AG25" s="26" t="n"/>
      <c r="AH25" s="26" t="n"/>
      <c r="AI25" s="26" t="n"/>
      <c r="AJ25" s="26" t="n"/>
      <c r="AK25" s="26" t="n"/>
      <c r="AL25" s="26" t="n"/>
      <c r="AM25" s="26" t="n"/>
      <c r="AN25" s="26" t="n"/>
      <c r="AO25" s="26" t="n"/>
      <c r="AP25" s="26" t="n"/>
    </row>
    <row r="26" ht="18" customHeight="1" s="173" thickBot="1">
      <c r="A26" s="22" t="inlineStr">
        <is>
          <t>Tanggal akhir periode sebelumnya</t>
        </is>
      </c>
      <c r="B26" s="19" t="n"/>
      <c r="C26" s="26" t="inlineStr">
        <is>
          <t>2018-12-31</t>
        </is>
      </c>
      <c r="D26" s="26" t="inlineStr">
        <is>
          <t>2019-12-31</t>
        </is>
      </c>
      <c r="E26" s="26" t="inlineStr">
        <is>
          <t>2020-12-31</t>
        </is>
      </c>
      <c r="F26" s="26" t="inlineStr">
        <is>
          <t>2021-12-31</t>
        </is>
      </c>
      <c r="G26" s="26" t="inlineStr">
        <is>
          <t>2022-12-31</t>
        </is>
      </c>
      <c r="H26" s="26" t="inlineStr">
        <is>
          <t>2023-12-31</t>
        </is>
      </c>
      <c r="I26" s="26" t="inlineStr">
        <is>
          <t>2024-12-31</t>
        </is>
      </c>
      <c r="J26" s="26" t="n"/>
      <c r="K26" s="26" t="n"/>
      <c r="L26" s="26" t="n"/>
      <c r="M26" s="26" t="n"/>
      <c r="N26" s="26" t="n"/>
      <c r="O26" s="26" t="n"/>
      <c r="P26" s="26" t="n"/>
      <c r="Q26" s="26" t="n"/>
      <c r="R26" s="26" t="n"/>
      <c r="S26" s="26" t="n"/>
      <c r="T26" s="26" t="n"/>
      <c r="U26" s="26" t="n"/>
      <c r="V26" s="26" t="n"/>
      <c r="W26" s="26" t="n"/>
      <c r="X26" s="26" t="n"/>
      <c r="Y26" s="26" t="n"/>
      <c r="Z26" s="26" t="n"/>
      <c r="AA26" s="26" t="n"/>
      <c r="AB26" s="26" t="n"/>
      <c r="AC26" s="26" t="n"/>
      <c r="AD26" s="26" t="n"/>
      <c r="AE26" s="26" t="n"/>
      <c r="AF26" s="26" t="n"/>
      <c r="AG26" s="26" t="n"/>
      <c r="AH26" s="26" t="n"/>
      <c r="AI26" s="26" t="n"/>
      <c r="AJ26" s="26" t="n"/>
      <c r="AK26" s="26" t="n"/>
      <c r="AL26" s="26" t="n"/>
      <c r="AM26" s="26" t="n"/>
      <c r="AN26" s="26" t="n"/>
      <c r="AO26" s="26" t="n"/>
      <c r="AP26" s="26" t="n"/>
    </row>
    <row r="27" ht="18" customHeight="1" s="173" thickBot="1">
      <c r="A27" s="22" t="inlineStr">
        <is>
          <t>Tanggal akhir 2 tahun sebelumnya</t>
        </is>
      </c>
      <c r="B27" s="19" t="n"/>
      <c r="C27" s="26" t="n">
        <v/>
      </c>
      <c r="D27" s="26" t="n">
        <v/>
      </c>
      <c r="E27" s="26" t="n">
        <v/>
      </c>
      <c r="F27" s="26" t="inlineStr">
        <is>
          <t>2020-12-31</t>
        </is>
      </c>
      <c r="G27" s="26" t="inlineStr">
        <is>
          <t>2021-12-31</t>
        </is>
      </c>
      <c r="H27" s="26" t="inlineStr">
        <is>
          <t>2022-12-31</t>
        </is>
      </c>
      <c r="I27" s="26" t="inlineStr">
        <is>
          <t>2023-12-31</t>
        </is>
      </c>
      <c r="J27" s="26" t="n"/>
      <c r="K27" s="26" t="n"/>
      <c r="L27" s="26" t="n"/>
      <c r="M27" s="26" t="n"/>
      <c r="N27" s="26" t="n"/>
      <c r="O27" s="26" t="n"/>
      <c r="P27" s="26" t="n"/>
      <c r="Q27" s="26" t="n"/>
      <c r="R27" s="26" t="n"/>
      <c r="S27" s="26" t="n"/>
      <c r="T27" s="26" t="n"/>
      <c r="U27" s="26" t="n"/>
      <c r="V27" s="26" t="n"/>
      <c r="W27" s="26" t="n"/>
      <c r="X27" s="26" t="n"/>
      <c r="Y27" s="26" t="n"/>
      <c r="Z27" s="26" t="n"/>
      <c r="AA27" s="26" t="n"/>
      <c r="AB27" s="26" t="n"/>
      <c r="AC27" s="26" t="n"/>
      <c r="AD27" s="26" t="n"/>
      <c r="AE27" s="26" t="n"/>
      <c r="AF27" s="26" t="n"/>
      <c r="AG27" s="26" t="n"/>
      <c r="AH27" s="26" t="n"/>
      <c r="AI27" s="26" t="n"/>
      <c r="AJ27" s="26" t="n"/>
      <c r="AK27" s="26" t="n"/>
      <c r="AL27" s="26" t="n"/>
      <c r="AM27" s="26" t="n"/>
      <c r="AN27" s="26" t="n"/>
      <c r="AO27" s="26" t="n"/>
      <c r="AP27" s="26" t="n"/>
    </row>
    <row r="28" ht="18" customHeight="1" s="173" thickBot="1">
      <c r="A28" s="22" t="inlineStr">
        <is>
          <t>Mata uang pelaporan</t>
        </is>
      </c>
      <c r="B28" s="19" t="n"/>
      <c r="C28" s="26" t="inlineStr">
        <is>
          <t>Rupiah / IDR</t>
        </is>
      </c>
      <c r="D28" s="26" t="inlineStr">
        <is>
          <t>Rupiah / IDR</t>
        </is>
      </c>
      <c r="E28" s="26" t="inlineStr">
        <is>
          <t>Rupiah / IDR</t>
        </is>
      </c>
      <c r="F28" s="26" t="inlineStr">
        <is>
          <t>Rupiah / IDR</t>
        </is>
      </c>
      <c r="G28" s="26" t="inlineStr">
        <is>
          <t>Rupiah / IDR</t>
        </is>
      </c>
      <c r="H28" s="26" t="inlineStr">
        <is>
          <t>Rupiah / IDR</t>
        </is>
      </c>
      <c r="I28" s="26" t="inlineStr">
        <is>
          <t>Rupiah / IDR</t>
        </is>
      </c>
      <c r="J28" s="26" t="n"/>
      <c r="K28" s="26" t="n"/>
      <c r="L28" s="26" t="n"/>
      <c r="M28" s="26" t="n"/>
      <c r="N28" s="26" t="n"/>
      <c r="O28" s="26" t="n"/>
      <c r="P28" s="26" t="n"/>
      <c r="Q28" s="26" t="n"/>
      <c r="R28" s="26" t="n"/>
      <c r="S28" s="26" t="n"/>
      <c r="T28" s="26" t="n"/>
      <c r="U28" s="26" t="n"/>
      <c r="V28" s="26" t="n"/>
      <c r="W28" s="26" t="n"/>
      <c r="X28" s="26" t="n"/>
      <c r="Y28" s="26" t="n"/>
      <c r="Z28" s="26" t="n"/>
      <c r="AA28" s="26" t="n"/>
      <c r="AB28" s="26" t="n"/>
      <c r="AC28" s="26" t="n"/>
      <c r="AD28" s="26" t="n"/>
      <c r="AE28" s="26" t="n"/>
      <c r="AF28" s="26" t="n"/>
      <c r="AG28" s="26" t="n"/>
      <c r="AH28" s="26" t="n"/>
      <c r="AI28" s="26" t="n"/>
      <c r="AJ28" s="26" t="n"/>
      <c r="AK28" s="26" t="n"/>
      <c r="AL28" s="26" t="n"/>
      <c r="AM28" s="26" t="n"/>
      <c r="AN28" s="26" t="n"/>
      <c r="AO28" s="26" t="n"/>
      <c r="AP28" s="26" t="n"/>
    </row>
    <row r="29" hidden="1" ht="52" customHeight="1" s="173" thickBot="1">
      <c r="A29" s="22" t="inlineStr">
        <is>
          <t>Kurs konversi pada tanggal pelaporan jika mata uang penyajian selain rupiah</t>
        </is>
      </c>
      <c r="B29" s="19" t="n"/>
      <c r="C29" s="27" t="inlineStr"/>
      <c r="D29" s="27" t="inlineStr"/>
      <c r="E29" s="27" t="inlineStr"/>
      <c r="F29" s="27" t="inlineStr"/>
      <c r="G29" s="27" t="inlineStr"/>
      <c r="H29" s="27" t="inlineStr"/>
      <c r="I29" s="27" t="inlineStr"/>
      <c r="J29" s="27" t="n"/>
      <c r="K29" s="27" t="n"/>
      <c r="L29" s="27" t="n"/>
      <c r="M29" s="27" t="n"/>
      <c r="N29" s="27" t="n"/>
      <c r="O29" s="27" t="n"/>
      <c r="P29" s="27" t="n"/>
      <c r="Q29" s="27" t="n"/>
      <c r="R29" s="27" t="n"/>
      <c r="S29" s="27" t="n"/>
      <c r="T29" s="27" t="n"/>
      <c r="U29" s="27" t="n"/>
      <c r="V29" s="27" t="n"/>
      <c r="W29" s="27" t="n"/>
      <c r="X29" s="27" t="n"/>
      <c r="Y29" s="27" t="n"/>
      <c r="Z29" s="27" t="n"/>
      <c r="AA29" s="27" t="n"/>
      <c r="AB29" s="27" t="n"/>
      <c r="AC29" s="27" t="n"/>
      <c r="AD29" s="27" t="n"/>
      <c r="AE29" s="27" t="n"/>
      <c r="AF29" s="27" t="n"/>
      <c r="AG29" s="27" t="n"/>
      <c r="AH29" s="27" t="n"/>
      <c r="AI29" s="27" t="n"/>
      <c r="AJ29" s="27" t="n"/>
      <c r="AK29" s="27" t="n"/>
      <c r="AL29" s="27" t="n"/>
      <c r="AM29" s="27" t="n"/>
      <c r="AN29" s="27" t="n"/>
      <c r="AO29" s="27" t="n"/>
      <c r="AP29" s="27" t="n"/>
    </row>
    <row r="30" ht="52" customHeight="1" s="173" thickBot="1">
      <c r="A30" s="22" t="inlineStr">
        <is>
          <t>Pembulatan yang digunakan dalam penyajian jumlah dalam laporan keuangan</t>
        </is>
      </c>
      <c r="B30" s="19" t="n"/>
      <c r="C30" s="26" t="inlineStr">
        <is>
          <t>Jutaan / In Million</t>
        </is>
      </c>
      <c r="D30" s="26" t="inlineStr">
        <is>
          <t>Jutaan / In Million</t>
        </is>
      </c>
      <c r="E30" s="26" t="inlineStr">
        <is>
          <t>Jutaan / In Million</t>
        </is>
      </c>
      <c r="F30" s="26" t="inlineStr">
        <is>
          <t>Jutaan / In Million</t>
        </is>
      </c>
      <c r="G30" s="26" t="inlineStr">
        <is>
          <t>Jutaan / In Million</t>
        </is>
      </c>
      <c r="H30" s="26" t="inlineStr">
        <is>
          <t>Jutaan / In Million</t>
        </is>
      </c>
      <c r="I30" s="26" t="inlineStr">
        <is>
          <t>Jutaan / In Million</t>
        </is>
      </c>
      <c r="J30" s="26" t="n"/>
      <c r="K30" s="26" t="n"/>
      <c r="L30" s="26" t="n"/>
      <c r="M30" s="26" t="n"/>
      <c r="N30" s="26" t="n"/>
      <c r="O30" s="26" t="n"/>
      <c r="P30" s="26" t="n"/>
      <c r="Q30" s="26" t="n"/>
      <c r="R30" s="26" t="n"/>
      <c r="S30" s="26" t="n"/>
      <c r="T30" s="26" t="n"/>
      <c r="U30" s="26" t="n"/>
      <c r="V30" s="26" t="n"/>
      <c r="W30" s="26" t="n"/>
      <c r="X30" s="26" t="n"/>
      <c r="Y30" s="26" t="n"/>
      <c r="Z30" s="26" t="n"/>
      <c r="AA30" s="26" t="n"/>
      <c r="AB30" s="26" t="n"/>
      <c r="AC30" s="26" t="n"/>
      <c r="AD30" s="26" t="n"/>
      <c r="AE30" s="26" t="n"/>
      <c r="AF30" s="26" t="n"/>
      <c r="AG30" s="26" t="n"/>
      <c r="AH30" s="26" t="n"/>
      <c r="AI30" s="26" t="n"/>
      <c r="AJ30" s="26" t="n"/>
      <c r="AK30" s="26" t="n"/>
      <c r="AL30" s="26" t="n"/>
      <c r="AM30" s="26" t="n"/>
      <c r="AN30" s="26" t="n"/>
      <c r="AO30" s="26" t="n"/>
      <c r="AP30" s="26" t="n"/>
    </row>
    <row r="31" ht="35" customHeight="1" s="173" thickBot="1">
      <c r="A31" s="22" t="inlineStr">
        <is>
          <t>Jenis laporan atas laporan keuangan</t>
        </is>
      </c>
      <c r="B31" s="19" t="n"/>
      <c r="C31" s="26" t="inlineStr">
        <is>
          <t>Diaudit / Audited</t>
        </is>
      </c>
      <c r="D31" s="26" t="inlineStr">
        <is>
          <t>Diaudit / Audited</t>
        </is>
      </c>
      <c r="E31" s="26" t="inlineStr">
        <is>
          <t>Diaudit / Audited</t>
        </is>
      </c>
      <c r="F31" s="26" t="inlineStr">
        <is>
          <t>Diaudit / Audited</t>
        </is>
      </c>
      <c r="G31" s="26" t="inlineStr">
        <is>
          <t>Diaudit / Audited</t>
        </is>
      </c>
      <c r="H31" s="26" t="inlineStr">
        <is>
          <t>Diaudit / Audited</t>
        </is>
      </c>
      <c r="I31" s="26" t="inlineStr">
        <is>
          <t>Diaudit / Audited</t>
        </is>
      </c>
      <c r="J31" s="26" t="n"/>
      <c r="K31" s="26" t="n"/>
      <c r="L31" s="26" t="n"/>
      <c r="M31" s="26" t="n"/>
      <c r="N31" s="26" t="n"/>
      <c r="O31" s="26" t="n"/>
      <c r="P31" s="26" t="n"/>
      <c r="Q31" s="26" t="n"/>
      <c r="R31" s="26" t="n"/>
      <c r="S31" s="26" t="n"/>
      <c r="T31" s="26" t="n"/>
      <c r="U31" s="26" t="n"/>
      <c r="V31" s="26" t="n"/>
      <c r="W31" s="26" t="n"/>
      <c r="X31" s="26" t="n"/>
      <c r="Y31" s="26" t="n"/>
      <c r="Z31" s="26" t="n"/>
      <c r="AA31" s="26" t="n"/>
      <c r="AB31" s="26" t="n"/>
      <c r="AC31" s="26" t="n"/>
      <c r="AD31" s="26" t="n"/>
      <c r="AE31" s="26" t="n"/>
      <c r="AF31" s="26" t="n"/>
      <c r="AG31" s="26" t="n"/>
      <c r="AH31" s="26" t="n"/>
      <c r="AI31" s="26" t="n"/>
      <c r="AJ31" s="26" t="n"/>
      <c r="AK31" s="26" t="n"/>
      <c r="AL31" s="26" t="n"/>
      <c r="AM31" s="26" t="n"/>
      <c r="AN31" s="26" t="n"/>
      <c r="AO31" s="26" t="n"/>
      <c r="AP31" s="26" t="n"/>
    </row>
    <row r="32" ht="44" customHeight="1" s="173" thickBot="1">
      <c r="A32" s="22" t="inlineStr">
        <is>
          <t>Jenis opini auditor</t>
        </is>
      </c>
      <c r="B32" s="19" t="n"/>
      <c r="C32" s="26" t="inlineStr">
        <is>
          <t>Wajar Tanpa Pengecualian / Unqualified</t>
        </is>
      </c>
      <c r="D32" s="26" t="inlineStr">
        <is>
          <t>Wajar Tanpa Pengecualian / Unqualified</t>
        </is>
      </c>
      <c r="E32" s="26" t="inlineStr">
        <is>
          <t>Wajar Tanpa Pengecualian / Unqualified</t>
        </is>
      </c>
      <c r="F32" s="26" t="inlineStr"/>
      <c r="G32" s="26" t="inlineStr">
        <is>
          <t>Wajar Tanpa Modifikasian / Unqualified</t>
        </is>
      </c>
      <c r="H32" s="26" t="inlineStr">
        <is>
          <t>Wajar Tanpa Modifikasian / Unqualified</t>
        </is>
      </c>
      <c r="I32" s="26" t="inlineStr">
        <is>
          <t>Wajar Tanpa Modifikasian / Unqualified</t>
        </is>
      </c>
      <c r="J32" s="26" t="n"/>
      <c r="K32" s="26" t="n"/>
      <c r="L32" s="26" t="n"/>
      <c r="M32" s="26" t="n"/>
      <c r="N32" s="26" t="n"/>
      <c r="O32" s="26" t="n"/>
      <c r="P32" s="26" t="n"/>
      <c r="Q32" s="26" t="n"/>
      <c r="R32" s="26" t="n"/>
      <c r="S32" s="26" t="n"/>
      <c r="T32" s="26" t="n"/>
      <c r="U32" s="26" t="n"/>
      <c r="V32" s="26" t="n"/>
      <c r="W32" s="26" t="n"/>
      <c r="X32" s="26" t="n"/>
      <c r="Y32" s="26" t="n"/>
      <c r="Z32" s="26" t="n"/>
      <c r="AA32" s="26" t="n"/>
      <c r="AB32" s="26" t="n"/>
      <c r="AC32" s="26" t="n"/>
      <c r="AD32" s="26" t="n"/>
      <c r="AE32" s="26" t="n"/>
      <c r="AF32" s="26" t="n"/>
      <c r="AG32" s="26" t="n"/>
      <c r="AH32" s="26" t="n"/>
      <c r="AI32" s="26" t="n"/>
      <c r="AJ32" s="26" t="n"/>
      <c r="AK32" s="26" t="n"/>
      <c r="AL32" s="26" t="n"/>
      <c r="AM32" s="26" t="n"/>
      <c r="AN32" s="26" t="n"/>
      <c r="AO32" s="26" t="n"/>
      <c r="AP32" s="26" t="n"/>
    </row>
    <row r="33" hidden="1" ht="86" customHeight="1" s="173" thickBot="1">
      <c r="A33" s="22" t="inlineStr">
        <is>
          <t>Hal yang diungkapkan dalam paragraf pendapat untuk penekanan atas suatu masalah atau paragraf penjelasan lainnya, jika ada</t>
        </is>
      </c>
      <c r="B33" s="19" t="n"/>
      <c r="C33" s="26" t="inlineStr"/>
      <c r="D33" s="26" t="inlineStr"/>
      <c r="E33" s="26" t="inlineStr"/>
      <c r="F33" s="26" t="inlineStr"/>
      <c r="G33" s="26" t="inlineStr"/>
      <c r="H33" s="26" t="inlineStr"/>
      <c r="I33" s="26" t="inlineStr"/>
      <c r="J33" s="26" t="n"/>
      <c r="K33" s="26" t="n"/>
      <c r="L33" s="26" t="n"/>
      <c r="M33" s="26" t="n"/>
      <c r="N33" s="26" t="n"/>
      <c r="O33" s="26" t="n"/>
      <c r="P33" s="26" t="n"/>
      <c r="Q33" s="26" t="n"/>
      <c r="R33" s="26" t="n"/>
      <c r="S33" s="26" t="n"/>
      <c r="T33" s="26" t="n"/>
      <c r="U33" s="26" t="n"/>
      <c r="V33" s="26" t="n"/>
      <c r="W33" s="26" t="n"/>
      <c r="X33" s="26" t="n"/>
      <c r="Y33" s="26" t="n"/>
      <c r="Z33" s="26" t="n"/>
      <c r="AA33" s="26" t="n"/>
      <c r="AB33" s="26" t="n"/>
      <c r="AC33" s="26" t="n"/>
      <c r="AD33" s="26" t="n"/>
      <c r="AE33" s="26" t="n"/>
      <c r="AF33" s="26" t="n"/>
      <c r="AG33" s="26" t="n"/>
      <c r="AH33" s="26" t="n"/>
      <c r="AI33" s="26" t="n"/>
      <c r="AJ33" s="26" t="n"/>
      <c r="AK33" s="26" t="n"/>
      <c r="AL33" s="26" t="n"/>
      <c r="AM33" s="26" t="n"/>
      <c r="AN33" s="26" t="n"/>
      <c r="AO33" s="26" t="n"/>
      <c r="AP33" s="26" t="n"/>
    </row>
    <row r="34" hidden="1" ht="18" customHeight="1" s="173" thickBot="1">
      <c r="A34" s="22" t="inlineStr">
        <is>
          <t>Hasil penugasan review</t>
        </is>
      </c>
      <c r="B34" s="19" t="n"/>
      <c r="C34" s="26" t="inlineStr"/>
      <c r="D34" s="26" t="inlineStr"/>
      <c r="E34" s="26" t="inlineStr"/>
      <c r="F34" s="26" t="inlineStr"/>
      <c r="G34" s="26" t="inlineStr"/>
      <c r="H34" s="26" t="inlineStr"/>
      <c r="I34" s="26" t="inlineStr"/>
      <c r="J34" s="26" t="n"/>
      <c r="K34" s="26" t="n"/>
      <c r="L34" s="26" t="n"/>
      <c r="M34" s="26" t="n"/>
      <c r="N34" s="26" t="n"/>
      <c r="O34" s="26" t="n"/>
      <c r="P34" s="26" t="n"/>
      <c r="Q34" s="26" t="n"/>
      <c r="R34" s="26" t="n"/>
      <c r="S34" s="26" t="n"/>
      <c r="T34" s="26" t="n"/>
      <c r="U34" s="26" t="n"/>
      <c r="V34" s="26" t="n"/>
      <c r="W34" s="26" t="n"/>
      <c r="X34" s="26" t="n"/>
      <c r="Y34" s="26" t="n"/>
      <c r="Z34" s="26" t="n"/>
      <c r="AA34" s="26" t="n"/>
      <c r="AB34" s="26" t="n"/>
      <c r="AC34" s="26" t="n"/>
      <c r="AD34" s="26" t="n"/>
      <c r="AE34" s="26" t="n"/>
      <c r="AF34" s="26" t="n"/>
      <c r="AG34" s="26" t="n"/>
      <c r="AH34" s="26" t="n"/>
      <c r="AI34" s="26" t="n"/>
      <c r="AJ34" s="26" t="n"/>
      <c r="AK34" s="26" t="n"/>
      <c r="AL34" s="26" t="n"/>
      <c r="AM34" s="26" t="n"/>
      <c r="AN34" s="26" t="n"/>
      <c r="AO34" s="26" t="n"/>
      <c r="AP34" s="26" t="n"/>
    </row>
    <row r="35" ht="18" customHeight="1" s="173" thickBot="1">
      <c r="A35" s="22" t="inlineStr">
        <is>
          <t>Opini Hal Audit Utama</t>
        </is>
      </c>
      <c r="B35" s="19" t="n"/>
      <c r="C35" s="26" t="n">
        <v/>
      </c>
      <c r="D35" s="26" t="n">
        <v/>
      </c>
      <c r="E35" s="26" t="n">
        <v/>
      </c>
      <c r="F35" s="26" t="inlineStr">
        <is>
          <t>Ya / Yes</t>
        </is>
      </c>
      <c r="G35" s="26" t="inlineStr">
        <is>
          <t>Ya / Yes</t>
        </is>
      </c>
      <c r="H35" s="26" t="inlineStr"/>
      <c r="I35" s="26" t="inlineStr">
        <is>
          <t>Ya / Yes</t>
        </is>
      </c>
      <c r="J35" s="26" t="n"/>
      <c r="K35" s="26" t="n"/>
      <c r="L35" s="26" t="n"/>
      <c r="M35" s="26" t="n"/>
      <c r="N35" s="26" t="n"/>
      <c r="O35" s="26" t="n"/>
      <c r="P35" s="26" t="n"/>
      <c r="Q35" s="26" t="n"/>
      <c r="R35" s="26" t="n"/>
      <c r="S35" s="26" t="n"/>
      <c r="T35" s="26" t="n"/>
      <c r="U35" s="26" t="n"/>
      <c r="V35" s="26" t="n"/>
      <c r="W35" s="26" t="n"/>
      <c r="X35" s="26" t="n"/>
      <c r="Y35" s="26" t="n"/>
      <c r="Z35" s="26" t="n"/>
      <c r="AA35" s="26" t="n"/>
      <c r="AB35" s="26" t="n"/>
      <c r="AC35" s="26" t="n"/>
      <c r="AD35" s="26" t="n"/>
      <c r="AE35" s="26" t="n"/>
      <c r="AF35" s="26" t="n"/>
      <c r="AG35" s="26" t="n"/>
      <c r="AH35" s="26" t="n"/>
      <c r="AI35" s="26" t="n"/>
      <c r="AJ35" s="26" t="n"/>
      <c r="AK35" s="26" t="n"/>
      <c r="AL35" s="26" t="n"/>
      <c r="AM35" s="26" t="n"/>
      <c r="AN35" s="26" t="n"/>
      <c r="AO35" s="26" t="n"/>
      <c r="AP35" s="26" t="n"/>
    </row>
    <row r="36" ht="18" customHeight="1" s="173" thickBot="1">
      <c r="A36" s="22" t="inlineStr">
        <is>
          <t>Jumlah Hal Audit Utama</t>
        </is>
      </c>
      <c r="B36" s="19" t="n"/>
      <c r="C36" s="26" t="n">
        <v/>
      </c>
      <c r="D36" s="26" t="n">
        <v/>
      </c>
      <c r="E36" s="26" t="n">
        <v/>
      </c>
      <c r="F36" s="26" t="inlineStr"/>
      <c r="G36" s="26" t="inlineStr">
        <is>
          <t>1</t>
        </is>
      </c>
      <c r="H36" s="26" t="inlineStr"/>
      <c r="I36" s="26" t="inlineStr"/>
      <c r="J36" s="26" t="n"/>
      <c r="K36" s="26" t="n"/>
      <c r="L36" s="26" t="n"/>
      <c r="M36" s="26" t="n"/>
      <c r="N36" s="26" t="n"/>
      <c r="O36" s="26" t="n"/>
      <c r="P36" s="26" t="n"/>
      <c r="Q36" s="26" t="n"/>
      <c r="R36" s="26" t="n"/>
      <c r="S36" s="26" t="n"/>
      <c r="T36" s="26" t="n"/>
      <c r="U36" s="26" t="n"/>
      <c r="V36" s="26" t="n"/>
      <c r="W36" s="26" t="n"/>
      <c r="X36" s="26" t="n"/>
      <c r="Y36" s="26" t="n"/>
      <c r="Z36" s="26" t="n"/>
      <c r="AA36" s="26" t="n"/>
      <c r="AB36" s="26" t="n"/>
      <c r="AC36" s="26" t="n"/>
      <c r="AD36" s="26" t="n"/>
      <c r="AE36" s="26" t="n"/>
      <c r="AF36" s="26" t="n"/>
      <c r="AG36" s="26" t="n"/>
      <c r="AH36" s="26" t="n"/>
      <c r="AI36" s="26" t="n"/>
      <c r="AJ36" s="26" t="n"/>
      <c r="AK36" s="26" t="n"/>
      <c r="AL36" s="26" t="n"/>
      <c r="AM36" s="26" t="n"/>
      <c r="AN36" s="26" t="n"/>
      <c r="AO36" s="26" t="n"/>
      <c r="AP36" s="26" t="n"/>
    </row>
    <row r="37" ht="18" customHeight="1" s="173" thickBot="1">
      <c r="A37" s="22" t="inlineStr">
        <is>
          <t>Paragraf Hal Audit Utama</t>
        </is>
      </c>
      <c r="B37" s="19" t="n"/>
      <c r="C37" s="26" t="n">
        <v/>
      </c>
      <c r="D37" s="26" t="n">
        <v/>
      </c>
      <c r="E37" s="26" t="n">
        <v/>
      </c>
      <c r="F37" s="26" t="inlineStr"/>
      <c r="G37" s="26" t="inlineStr">
        <is>
          <t>Hal audit utama adalah hal-hal yang, menurut pertimbangan profesional kami merupakan hal yang paling signifikan dalam audit kami atas laporan keuangan periode kini. Hal audit utama tersebut disampaikan dalam konteks audit kami atas laporan keuangan secara keseluruhan, dan dalam merumuskan opini kami atas laporan keuangan terkait, dan kami tidak menyatakan suatu opini terpisah atas hal audit utama tersebut.</t>
        </is>
      </c>
      <c r="H37" s="26" t="inlineStr"/>
      <c r="I37" s="26" t="inlineStr"/>
      <c r="J37" s="26" t="n"/>
      <c r="K37" s="26" t="n"/>
      <c r="L37" s="26" t="n"/>
      <c r="M37" s="26" t="n"/>
      <c r="N37" s="26" t="n"/>
      <c r="O37" s="26" t="n"/>
      <c r="P37" s="26" t="n"/>
      <c r="Q37" s="26" t="n"/>
      <c r="R37" s="26" t="n"/>
      <c r="S37" s="26" t="n"/>
      <c r="T37" s="26" t="n"/>
      <c r="U37" s="26" t="n"/>
      <c r="V37" s="26" t="n"/>
      <c r="W37" s="26" t="n"/>
      <c r="X37" s="26" t="n"/>
      <c r="Y37" s="26" t="n"/>
      <c r="Z37" s="26" t="n"/>
      <c r="AA37" s="26" t="n"/>
      <c r="AB37" s="26" t="n"/>
      <c r="AC37" s="26" t="n"/>
      <c r="AD37" s="26" t="n"/>
      <c r="AE37" s="26" t="n"/>
      <c r="AF37" s="26" t="n"/>
      <c r="AG37" s="26" t="n"/>
      <c r="AH37" s="26" t="n"/>
      <c r="AI37" s="26" t="n"/>
      <c r="AJ37" s="26" t="n"/>
      <c r="AK37" s="26" t="n"/>
      <c r="AL37" s="26" t="n"/>
      <c r="AM37" s="26" t="n"/>
      <c r="AN37" s="26" t="n"/>
      <c r="AO37" s="26" t="n"/>
      <c r="AP37" s="26" t="n"/>
    </row>
    <row r="38" ht="35" customHeight="1" s="173" thickBot="1">
      <c r="A38" s="22" t="inlineStr">
        <is>
          <t>Tanggal laporan audit atau hasil laporan review</t>
        </is>
      </c>
      <c r="B38" s="19" t="n"/>
      <c r="C38" s="26" t="inlineStr">
        <is>
          <t>February 15, 2020</t>
        </is>
      </c>
      <c r="D38" s="26" t="inlineStr">
        <is>
          <t>February 10, 2021</t>
        </is>
      </c>
      <c r="E38" s="26" t="inlineStr">
        <is>
          <t>February 07, 2022</t>
        </is>
      </c>
      <c r="F38" s="26" t="inlineStr"/>
      <c r="G38" s="26" t="inlineStr">
        <is>
          <t>2024-02-12</t>
        </is>
      </c>
      <c r="H38" s="26" t="inlineStr">
        <is>
          <t>2025-02-12</t>
        </is>
      </c>
      <c r="I38" s="26" t="inlineStr">
        <is>
          <t>2026-02-10</t>
        </is>
      </c>
      <c r="J38" s="26" t="n"/>
      <c r="K38" s="26" t="n"/>
      <c r="L38" s="26" t="n"/>
      <c r="M38" s="26" t="n"/>
      <c r="N38" s="26" t="n"/>
      <c r="O38" s="26" t="n"/>
      <c r="P38" s="26" t="n"/>
      <c r="Q38" s="26" t="n"/>
      <c r="R38" s="26" t="n"/>
      <c r="S38" s="26" t="n"/>
      <c r="T38" s="26" t="n"/>
      <c r="U38" s="26" t="n"/>
      <c r="V38" s="26" t="n"/>
      <c r="W38" s="26" t="n"/>
      <c r="X38" s="26" t="n"/>
      <c r="Y38" s="26" t="n"/>
      <c r="Z38" s="26" t="n"/>
      <c r="AA38" s="26" t="n"/>
      <c r="AB38" s="26" t="n"/>
      <c r="AC38" s="26" t="n"/>
      <c r="AD38" s="26" t="n"/>
      <c r="AE38" s="26" t="n"/>
      <c r="AF38" s="26" t="n"/>
      <c r="AG38" s="26" t="n"/>
      <c r="AH38" s="26" t="n"/>
      <c r="AI38" s="26" t="n"/>
      <c r="AJ38" s="26" t="n"/>
      <c r="AK38" s="26" t="n"/>
      <c r="AL38" s="26" t="n"/>
      <c r="AM38" s="26" t="n"/>
      <c r="AN38" s="26" t="n"/>
      <c r="AO38" s="26" t="n"/>
      <c r="AP38" s="26" t="n"/>
    </row>
    <row r="39" ht="48" customHeight="1" s="173" thickBot="1">
      <c r="A39" s="22" t="inlineStr">
        <is>
          <t>Auditor tahun berjalan</t>
        </is>
      </c>
      <c r="B39" s="19" t="n"/>
      <c r="C39" s="26" t="inlineStr">
        <is>
          <t>Purwantono, Sungkoro &amp; Surja</t>
        </is>
      </c>
      <c r="D39" s="26" t="inlineStr">
        <is>
          <t>Purwantono, Sungkoro &amp; Surja</t>
        </is>
      </c>
      <c r="E39" s="26" t="inlineStr">
        <is>
          <t>Purwantono, Sungkoro &amp; Surja</t>
        </is>
      </c>
      <c r="F39" s="26" t="inlineStr">
        <is>
          <t>Purwantono, Sungkoro &amp; Surja</t>
        </is>
      </c>
      <c r="G39" s="26" t="inlineStr">
        <is>
          <t>Purwantono, Sungkoro &amp; Surja</t>
        </is>
      </c>
      <c r="H39" s="26" t="inlineStr">
        <is>
          <t>Purwantono, Sungkoro  Surja</t>
        </is>
      </c>
      <c r="I39" s="26" t="inlineStr">
        <is>
          <t>KAP Purwanto Susanti dan Surja</t>
        </is>
      </c>
      <c r="J39" s="26" t="n"/>
      <c r="K39" s="26" t="n"/>
      <c r="L39" s="26" t="n"/>
      <c r="M39" s="26" t="n"/>
      <c r="N39" s="26" t="n"/>
      <c r="O39" s="26" t="n"/>
      <c r="P39" s="26" t="n"/>
      <c r="Q39" s="26" t="n"/>
      <c r="R39" s="26" t="n"/>
      <c r="S39" s="26" t="n"/>
      <c r="T39" s="26" t="n"/>
      <c r="U39" s="26" t="n"/>
      <c r="V39" s="26" t="n"/>
      <c r="W39" s="26" t="n"/>
      <c r="X39" s="26" t="n"/>
      <c r="Y39" s="26" t="n"/>
      <c r="Z39" s="26" t="n"/>
      <c r="AA39" s="26" t="n"/>
      <c r="AB39" s="26" t="n"/>
      <c r="AC39" s="26" t="n"/>
      <c r="AD39" s="26" t="n"/>
      <c r="AE39" s="26" t="n"/>
      <c r="AF39" s="26" t="n"/>
      <c r="AG39" s="26" t="n"/>
      <c r="AH39" s="26" t="n"/>
      <c r="AI39" s="26" t="n"/>
      <c r="AJ39" s="26" t="n"/>
      <c r="AK39" s="26" t="n"/>
      <c r="AL39" s="26" t="n"/>
      <c r="AM39" s="26" t="n"/>
      <c r="AN39" s="26" t="n"/>
      <c r="AO39" s="26" t="n"/>
      <c r="AP39" s="26" t="n"/>
    </row>
    <row r="40" ht="44" customHeight="1" s="173" thickBot="1">
      <c r="A40" s="22" t="inlineStr">
        <is>
          <t>Nama partner audit tahun berjalan</t>
        </is>
      </c>
      <c r="B40" s="19" t="n"/>
      <c r="C40" s="26" t="inlineStr">
        <is>
          <t>Purwantono, Sungkoro &amp; Surja</t>
        </is>
      </c>
      <c r="D40" s="26" t="inlineStr">
        <is>
          <t>Yovita</t>
        </is>
      </c>
      <c r="E40" s="26" t="inlineStr">
        <is>
          <t>Muhammad Kurniawan</t>
        </is>
      </c>
      <c r="F40" s="26" t="inlineStr">
        <is>
          <t>Muhammad Kurniawan</t>
        </is>
      </c>
      <c r="G40" s="26" t="inlineStr">
        <is>
          <t>Cristophorus Alvin Kossim</t>
        </is>
      </c>
      <c r="H40" s="26" t="inlineStr">
        <is>
          <t>Christophorus Alvin Kossim</t>
        </is>
      </c>
      <c r="I40" s="26" t="inlineStr">
        <is>
          <t>Christophorus Alvin Kossim</t>
        </is>
      </c>
      <c r="J40" s="26" t="n"/>
      <c r="K40" s="26" t="n"/>
      <c r="L40" s="26" t="n"/>
      <c r="M40" s="26" t="n"/>
      <c r="N40" s="26" t="n"/>
      <c r="O40" s="26" t="n"/>
      <c r="P40" s="26" t="n"/>
      <c r="Q40" s="26" t="n"/>
      <c r="R40" s="26" t="n"/>
      <c r="S40" s="26" t="n"/>
      <c r="T40" s="26" t="n"/>
      <c r="U40" s="26" t="n"/>
      <c r="V40" s="26" t="n"/>
      <c r="W40" s="26" t="n"/>
      <c r="X40" s="26" t="n"/>
      <c r="Y40" s="26" t="n"/>
      <c r="Z40" s="26" t="n"/>
      <c r="AA40" s="26" t="n"/>
      <c r="AB40" s="26" t="n"/>
      <c r="AC40" s="26" t="n"/>
      <c r="AD40" s="26" t="n"/>
      <c r="AE40" s="26" t="n"/>
      <c r="AF40" s="26" t="n"/>
      <c r="AG40" s="26" t="n"/>
      <c r="AH40" s="26" t="n"/>
      <c r="AI40" s="26" t="n"/>
      <c r="AJ40" s="26" t="n"/>
      <c r="AK40" s="26" t="n"/>
      <c r="AL40" s="26" t="n"/>
      <c r="AM40" s="26" t="n"/>
      <c r="AN40" s="26" t="n"/>
      <c r="AO40" s="26" t="n"/>
      <c r="AP40" s="26" t="n"/>
    </row>
    <row r="41" hidden="1" ht="35" customHeight="1" s="173" thickBot="1">
      <c r="A41" s="22" t="inlineStr">
        <is>
          <t>Lama tahun penugasan partner yang menandatangani</t>
        </is>
      </c>
      <c r="B41" s="19" t="n"/>
      <c r="C41" s="26" t="inlineStr"/>
      <c r="D41" s="26" t="inlineStr"/>
      <c r="E41" s="26" t="inlineStr"/>
      <c r="F41" s="26" t="inlineStr"/>
      <c r="G41" s="26" t="inlineStr"/>
      <c r="H41" s="26" t="inlineStr"/>
      <c r="I41" s="26" t="inlineStr"/>
      <c r="J41" s="26" t="n"/>
      <c r="K41" s="26" t="n"/>
      <c r="L41" s="26" t="n"/>
      <c r="M41" s="26" t="n"/>
      <c r="N41" s="26" t="n"/>
      <c r="O41" s="26" t="n"/>
      <c r="P41" s="26" t="n"/>
      <c r="Q41" s="26" t="n"/>
      <c r="R41" s="26" t="n"/>
      <c r="S41" s="26" t="n"/>
      <c r="T41" s="26" t="n"/>
      <c r="U41" s="26" t="n"/>
      <c r="V41" s="26" t="n"/>
      <c r="W41" s="26" t="n"/>
      <c r="X41" s="26" t="n"/>
      <c r="Y41" s="26" t="n"/>
      <c r="Z41" s="26" t="n"/>
      <c r="AA41" s="26" t="n"/>
      <c r="AB41" s="26" t="n"/>
      <c r="AC41" s="26" t="n"/>
      <c r="AD41" s="26" t="n"/>
      <c r="AE41" s="26" t="n"/>
      <c r="AF41" s="26" t="n"/>
      <c r="AG41" s="26" t="n"/>
      <c r="AH41" s="26" t="n"/>
      <c r="AI41" s="26" t="n"/>
      <c r="AJ41" s="26" t="n"/>
      <c r="AK41" s="26" t="n"/>
      <c r="AL41" s="26" t="n"/>
      <c r="AM41" s="26" t="n"/>
      <c r="AN41" s="26" t="n"/>
      <c r="AO41" s="26" t="n"/>
      <c r="AP41" s="26" t="n"/>
    </row>
    <row r="42" ht="51" customHeight="1" s="173" thickBot="1">
      <c r="A42" s="22" t="inlineStr">
        <is>
          <t>Auditor tahun sebelumnya</t>
        </is>
      </c>
      <c r="B42" s="19" t="n"/>
      <c r="C42" s="26" t="inlineStr">
        <is>
          <t>Purwantono, Sungkoro dan Surja</t>
        </is>
      </c>
      <c r="D42" s="26" t="inlineStr">
        <is>
          <t>Purwantono, Sungkoro &amp; Surja</t>
        </is>
      </c>
      <c r="E42" s="26" t="inlineStr">
        <is>
          <t>Purwantono, Sungkoro dan Surja</t>
        </is>
      </c>
      <c r="F42" s="26" t="inlineStr">
        <is>
          <t>Purwantono, Sungkoro dan Surja</t>
        </is>
      </c>
      <c r="G42" s="26" t="inlineStr">
        <is>
          <t>Purwantono, Sungkoro dan Surja</t>
        </is>
      </c>
      <c r="H42" s="26" t="inlineStr">
        <is>
          <t>KAP Purwantono, Sungkoro dan Surja</t>
        </is>
      </c>
      <c r="I42" s="26" t="inlineStr">
        <is>
          <t>KAP Purwanto Susanti dan Surja</t>
        </is>
      </c>
      <c r="J42" s="26" t="n"/>
      <c r="K42" s="26" t="n"/>
      <c r="L42" s="26" t="n"/>
      <c r="M42" s="26" t="n"/>
      <c r="N42" s="26" t="n"/>
      <c r="O42" s="26" t="n"/>
      <c r="P42" s="26" t="n"/>
      <c r="Q42" s="26" t="n"/>
      <c r="R42" s="26" t="n"/>
      <c r="S42" s="26" t="n"/>
      <c r="T42" s="26" t="n"/>
      <c r="U42" s="26" t="n"/>
      <c r="V42" s="26" t="n"/>
      <c r="W42" s="26" t="n"/>
      <c r="X42" s="26" t="n"/>
      <c r="Y42" s="26" t="n"/>
      <c r="Z42" s="26" t="n"/>
      <c r="AA42" s="26" t="n"/>
      <c r="AB42" s="26" t="n"/>
      <c r="AC42" s="26" t="n"/>
      <c r="AD42" s="26" t="n"/>
      <c r="AE42" s="26" t="n"/>
      <c r="AF42" s="26" t="n"/>
      <c r="AG42" s="26" t="n"/>
      <c r="AH42" s="26" t="n"/>
      <c r="AI42" s="26" t="n"/>
      <c r="AJ42" s="26" t="n"/>
      <c r="AK42" s="26" t="n"/>
      <c r="AL42" s="26" t="n"/>
      <c r="AM42" s="26" t="n"/>
      <c r="AN42" s="26" t="n"/>
      <c r="AO42" s="26" t="n"/>
      <c r="AP42" s="26" t="n"/>
    </row>
    <row r="43" ht="54" customHeight="1" s="173" thickBot="1">
      <c r="A43" s="22" t="inlineStr">
        <is>
          <t>Nama partner audit tahun sebelumnya</t>
        </is>
      </c>
      <c r="B43" s="19" t="n"/>
      <c r="C43" s="26" t="inlineStr">
        <is>
          <t>Purwantono, Sungkoro &amp; Surja</t>
        </is>
      </c>
      <c r="D43" s="26" t="inlineStr">
        <is>
          <t>Muhammad Kurniawan</t>
        </is>
      </c>
      <c r="E43" s="26" t="inlineStr">
        <is>
          <t>Yovita</t>
        </is>
      </c>
      <c r="F43" s="26" t="inlineStr">
        <is>
          <t>Muhammad Kurniawan</t>
        </is>
      </c>
      <c r="G43" s="26" t="inlineStr">
        <is>
          <t>Muhammad Kurniawan</t>
        </is>
      </c>
      <c r="H43" s="26" t="inlineStr">
        <is>
          <t>Christophorus Alvin Kossim</t>
        </is>
      </c>
      <c r="I43" s="26" t="inlineStr">
        <is>
          <t>Christophorus Alvin Kossim</t>
        </is>
      </c>
      <c r="J43" s="26" t="n"/>
      <c r="K43" s="26" t="n"/>
      <c r="L43" s="26" t="n"/>
      <c r="M43" s="26" t="n"/>
      <c r="N43" s="26" t="n"/>
      <c r="O43" s="26" t="n"/>
      <c r="P43" s="26" t="n"/>
      <c r="Q43" s="26" t="n"/>
      <c r="R43" s="26" t="n"/>
      <c r="S43" s="26" t="n"/>
      <c r="T43" s="26" t="n"/>
      <c r="U43" s="26" t="n"/>
      <c r="V43" s="26" t="n"/>
      <c r="W43" s="26" t="n"/>
      <c r="X43" s="26" t="n"/>
      <c r="Y43" s="26" t="n"/>
      <c r="Z43" s="26" t="n"/>
      <c r="AA43" s="26" t="n"/>
      <c r="AB43" s="26" t="n"/>
      <c r="AC43" s="26" t="n"/>
      <c r="AD43" s="26" t="n"/>
      <c r="AE43" s="26" t="n"/>
      <c r="AF43" s="26" t="n"/>
      <c r="AG43" s="26" t="n"/>
      <c r="AH43" s="26" t="n"/>
      <c r="AI43" s="26" t="n"/>
      <c r="AJ43" s="26" t="n"/>
      <c r="AK43" s="26" t="n"/>
      <c r="AL43" s="26" t="n"/>
      <c r="AM43" s="26" t="n"/>
      <c r="AN43" s="26" t="n"/>
      <c r="AO43" s="26" t="n"/>
      <c r="AP43" s="26" t="n"/>
    </row>
    <row r="44" ht="86" customHeight="1" s="173" thickBot="1">
      <c r="A44" s="22" t="inlineStr">
        <is>
          <t>Kepatuhan terhadap pemenuhan peraturan OJK Nomor: 75/POJK.04/2017 tentang Tanggung Jawab Direksi Atas Laporan Keuangan</t>
        </is>
      </c>
      <c r="B44" s="19" t="n"/>
      <c r="C44" s="26" t="inlineStr">
        <is>
          <t>Ya / Yes</t>
        </is>
      </c>
      <c r="D44" s="26" t="inlineStr">
        <is>
          <t>Ya / Yes</t>
        </is>
      </c>
      <c r="E44" s="26" t="inlineStr">
        <is>
          <t>Ya / Yes</t>
        </is>
      </c>
      <c r="F44" s="26" t="inlineStr">
        <is>
          <t>Ya / Yes</t>
        </is>
      </c>
      <c r="G44" s="26" t="inlineStr">
        <is>
          <t>Ya / Yes</t>
        </is>
      </c>
      <c r="H44" s="26" t="inlineStr">
        <is>
          <t>Ya / Yes</t>
        </is>
      </c>
      <c r="I44" s="26" t="inlineStr">
        <is>
          <t>Ya / Yes</t>
        </is>
      </c>
      <c r="J44" s="26" t="n"/>
      <c r="K44" s="26" t="n"/>
      <c r="L44" s="26" t="n"/>
      <c r="M44" s="26" t="n"/>
      <c r="N44" s="26" t="n"/>
      <c r="O44" s="26" t="n"/>
      <c r="P44" s="26" t="n"/>
      <c r="Q44" s="26" t="n"/>
      <c r="R44" s="26" t="n"/>
      <c r="S44" s="26" t="n"/>
      <c r="T44" s="26" t="n"/>
      <c r="U44" s="26" t="n"/>
      <c r="V44" s="26" t="n"/>
      <c r="W44" s="26" t="n"/>
      <c r="X44" s="26" t="n"/>
      <c r="Y44" s="26" t="n"/>
      <c r="Z44" s="26" t="n"/>
      <c r="AA44" s="26" t="n"/>
      <c r="AB44" s="26" t="n"/>
      <c r="AC44" s="26" t="n"/>
      <c r="AD44" s="26" t="n"/>
      <c r="AE44" s="26" t="n"/>
      <c r="AF44" s="26" t="n"/>
      <c r="AG44" s="26" t="n"/>
      <c r="AH44" s="26" t="n"/>
      <c r="AI44" s="26" t="n"/>
      <c r="AJ44" s="26" t="n"/>
      <c r="AK44" s="26" t="n"/>
      <c r="AL44" s="26" t="n"/>
      <c r="AM44" s="26" t="n"/>
      <c r="AN44" s="26" t="n"/>
      <c r="AO44" s="26" t="n"/>
      <c r="AP44" s="26" t="n"/>
    </row>
    <row r="45" ht="120" customHeight="1" s="173" thickBot="1">
      <c r="A45" s="22" t="inlineStr">
        <is>
          <t>Kepatuhan terhadap pemenuhan independensi akuntan yang memberikan jasa audit di pasar modal sesuai dengan POJK Nomor 13/POJK.03/2017 tentang Penggunaan Jasa Akuntan Publik dalam Kegiatan Jasa Keuangan</t>
        </is>
      </c>
      <c r="B45" s="19" t="n"/>
      <c r="C45" s="26" t="inlineStr">
        <is>
          <t>Ya / Yes</t>
        </is>
      </c>
      <c r="D45" s="26" t="inlineStr">
        <is>
          <t>Ya / Yes</t>
        </is>
      </c>
      <c r="E45" s="26" t="inlineStr">
        <is>
          <t>Ya / Yes</t>
        </is>
      </c>
      <c r="F45" s="26" t="inlineStr">
        <is>
          <t>Ya / Yes</t>
        </is>
      </c>
      <c r="G45" s="26" t="inlineStr">
        <is>
          <t>Ya / Yes</t>
        </is>
      </c>
      <c r="H45" s="26" t="inlineStr">
        <is>
          <t>Ya / Yes</t>
        </is>
      </c>
      <c r="I45" s="26" t="inlineStr">
        <is>
          <t>Ya / Yes</t>
        </is>
      </c>
      <c r="J45" s="26" t="n"/>
      <c r="K45" s="26" t="n"/>
      <c r="L45" s="26" t="n"/>
      <c r="M45" s="26" t="n"/>
      <c r="N45" s="26" t="n"/>
      <c r="O45" s="26" t="n"/>
      <c r="P45" s="26" t="n"/>
      <c r="Q45" s="26" t="n"/>
      <c r="R45" s="26" t="n"/>
      <c r="S45" s="26" t="n"/>
      <c r="T45" s="26" t="n"/>
      <c r="U45" s="26" t="n"/>
      <c r="V45" s="26" t="n"/>
      <c r="W45" s="26" t="n"/>
      <c r="X45" s="26" t="n"/>
      <c r="Y45" s="26" t="n"/>
      <c r="Z45" s="26" t="n"/>
      <c r="AA45" s="26" t="n"/>
      <c r="AB45" s="26" t="n"/>
      <c r="AC45" s="26" t="n"/>
      <c r="AD45" s="26" t="n"/>
      <c r="AE45" s="26" t="n"/>
      <c r="AF45" s="26" t="n"/>
      <c r="AG45" s="26" t="n"/>
      <c r="AH45" s="26" t="n"/>
      <c r="AI45" s="26" t="n"/>
      <c r="AJ45" s="26" t="n"/>
      <c r="AK45" s="26" t="n"/>
      <c r="AL45" s="26" t="n"/>
      <c r="AM45" s="26" t="n"/>
      <c r="AN45" s="26" t="n"/>
      <c r="AO45" s="26" t="n"/>
      <c r="AP45" s="26" t="n"/>
    </row>
  </sheetData>
  <dataValidations count="1">
    <dataValidation sqref="C5:AP8 C21:AP27 C29:AP29 C33:AP34 C37:AP43"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4.xml><?xml version="1.0" encoding="utf-8"?>
<worksheet xmlns="http://schemas.openxmlformats.org/spreadsheetml/2006/main">
  <sheetPr>
    <outlinePr summaryBelow="1" summaryRight="1"/>
    <pageSetUpPr/>
  </sheetPr>
  <dimension ref="A1:AO258"/>
  <sheetViews>
    <sheetView showGridLines="0" tabSelected="1" topLeftCell="A1" workbookViewId="0">
      <pane xSplit="2" ySplit="3" topLeftCell="C4" activePane="bottomRight" state="frozen"/>
      <selection pane="topRight"/>
      <selection pane="bottomLeft"/>
      <selection pane="bottomRight" activeCell="C18" sqref="C18"/>
    </sheetView>
  </sheetViews>
  <sheetFormatPr baseColWidth="10" defaultColWidth="9.3984375" defaultRowHeight="15"/>
  <cols>
    <col collapsed="1" width="42.59765625" bestFit="1" customWidth="1" style="30" min="1" max="1"/>
    <col width="26" customWidth="1" style="30" min="2" max="2"/>
    <col collapsed="1" width="21" customWidth="1" style="30" min="3" max="5"/>
    <col width="21" customWidth="1" style="30" min="6" max="6"/>
    <col collapsed="1" width="21" customWidth="1" style="30" min="7" max="39"/>
    <col collapsed="1" width="9.3984375" customWidth="1" style="30" min="40" max="16384"/>
  </cols>
  <sheetData>
    <row r="1" ht="17.25" customHeight="1" s="173">
      <c r="A1" s="166" t="inlineStr">
        <is>
          <t>Laporan posisi keuangan</t>
        </is>
      </c>
      <c r="D1" s="29" t="n"/>
    </row>
    <row r="2" ht="17.25" customHeight="1" s="173">
      <c r="A2" s="166" t="n"/>
      <c r="B2" s="166" t="n"/>
      <c r="C2" s="166" t="n"/>
      <c r="D2" s="29" t="n"/>
    </row>
    <row r="3" ht="17" customHeight="1" s="173">
      <c r="A3" s="31" t="inlineStr">
        <is>
          <t>Period</t>
        </is>
      </c>
      <c r="B3" s="31" t="n"/>
      <c r="C3" s="158" t="inlineStr">
        <is>
          <t>2018-12-31</t>
        </is>
      </c>
      <c r="D3" s="32" t="inlineStr">
        <is>
          <t>2019-12-31</t>
        </is>
      </c>
      <c r="E3" s="32" t="inlineStr">
        <is>
          <t>2020-12-31</t>
        </is>
      </c>
      <c r="F3" s="32" t="inlineStr">
        <is>
          <t>2021-12-31</t>
        </is>
      </c>
      <c r="G3" s="32" t="inlineStr">
        <is>
          <t>2022-12-31</t>
        </is>
      </c>
      <c r="H3" s="32" t="inlineStr">
        <is>
          <t>2023-12-31</t>
        </is>
      </c>
      <c r="I3" s="32" t="inlineStr">
        <is>
          <t>2024-12-31</t>
        </is>
      </c>
      <c r="J3" s="32" t="inlineStr">
        <is>
          <t>2025-12-31</t>
        </is>
      </c>
      <c r="K3" s="32" t="n"/>
      <c r="L3" s="32" t="n"/>
      <c r="M3" s="32" t="n"/>
      <c r="N3" s="32" t="n"/>
      <c r="O3" s="32" t="n"/>
      <c r="P3" s="32" t="n"/>
      <c r="Q3" s="32" t="n"/>
      <c r="R3" s="32" t="n"/>
      <c r="S3" s="32" t="n"/>
      <c r="T3" s="32" t="n"/>
      <c r="U3" s="32" t="n"/>
      <c r="V3" s="32" t="n"/>
      <c r="W3" s="32" t="n"/>
      <c r="X3" s="32" t="n"/>
      <c r="Y3" s="32" t="n"/>
      <c r="Z3" s="32" t="n"/>
      <c r="AA3" s="32" t="n"/>
      <c r="AB3" s="32" t="n"/>
      <c r="AC3" s="32" t="n"/>
      <c r="AD3" s="32" t="n"/>
      <c r="AE3" s="32" t="n"/>
      <c r="AF3" s="32" t="n"/>
      <c r="AG3" s="32" t="n"/>
      <c r="AH3" s="32" t="n"/>
      <c r="AI3" s="32" t="n"/>
      <c r="AJ3" s="32" t="n"/>
      <c r="AK3" s="32" t="n"/>
      <c r="AL3" s="32" t="n"/>
      <c r="AM3" s="32" t="n"/>
    </row>
    <row r="4" ht="18" customHeight="1" s="173" thickBot="1">
      <c r="A4" s="33" t="inlineStr">
        <is>
          <t>Laporan posisi keuangan</t>
        </is>
      </c>
      <c r="B4" s="33" t="n"/>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18" customHeight="1" s="173" thickBot="1">
      <c r="A5" s="35" t="inlineStr">
        <is>
          <t>Aset</t>
        </is>
      </c>
      <c r="B5" s="35" t="n"/>
      <c r="C5" s="34" t="n"/>
      <c r="D5" s="34" t="n"/>
      <c r="E5" s="34" t="n"/>
      <c r="F5" s="34" t="n"/>
      <c r="G5" s="34" t="n"/>
      <c r="H5" s="34" t="n"/>
      <c r="I5" s="34" t="n"/>
      <c r="J5" s="34" t="n"/>
      <c r="K5" s="34" t="n"/>
      <c r="L5" s="34" t="n"/>
      <c r="M5" s="34" t="n"/>
      <c r="N5" s="34" t="n"/>
      <c r="O5" s="34" t="n"/>
      <c r="P5" s="34" t="n"/>
      <c r="Q5" s="34" t="n"/>
      <c r="R5" s="34" t="n"/>
      <c r="S5" s="34" t="n"/>
      <c r="T5" s="34" t="n"/>
      <c r="U5" s="34" t="n"/>
      <c r="V5" s="34" t="n"/>
      <c r="W5" s="34" t="n"/>
      <c r="X5" s="34" t="n"/>
      <c r="Y5" s="34" t="n"/>
      <c r="Z5" s="34" t="n"/>
      <c r="AA5" s="34" t="n"/>
      <c r="AB5" s="34" t="n"/>
      <c r="AC5" s="34" t="n"/>
      <c r="AD5" s="34" t="n"/>
      <c r="AE5" s="34" t="n"/>
      <c r="AF5" s="34" t="n"/>
      <c r="AG5" s="34" t="n"/>
      <c r="AH5" s="34" t="n"/>
      <c r="AI5" s="34" t="n"/>
      <c r="AJ5" s="34" t="n"/>
      <c r="AK5" s="34" t="n"/>
      <c r="AL5" s="34" t="n"/>
      <c r="AM5" s="34" t="n"/>
    </row>
    <row r="6" ht="18" customHeight="1" s="173" thickBot="1">
      <c r="A6" s="36" t="inlineStr">
        <is>
          <t>Kas</t>
        </is>
      </c>
      <c r="B6" s="36" t="n"/>
      <c r="C6" s="37" t="n">
        <v>1243.615</v>
      </c>
      <c r="D6" s="37" t="n">
        <v>1369.167</v>
      </c>
      <c r="E6" s="37" t="n">
        <v>1429.426</v>
      </c>
      <c r="F6" s="37" t="n">
        <v>1539.577</v>
      </c>
      <c r="G6" s="37" t="n">
        <v>1661.533</v>
      </c>
      <c r="H6" s="37" t="n">
        <v>2127.489</v>
      </c>
      <c r="I6" s="37" t="n">
        <v>2105.62</v>
      </c>
      <c r="J6" s="37" t="n">
        <v>2154.839</v>
      </c>
      <c r="K6" s="37" t="n"/>
      <c r="L6" s="37" t="n"/>
      <c r="M6" s="37" t="n"/>
      <c r="N6" s="37" t="n"/>
      <c r="O6" s="37" t="n"/>
      <c r="P6" s="37" t="n"/>
      <c r="Q6" s="37" t="n"/>
      <c r="R6" s="37" t="n"/>
      <c r="S6" s="37" t="n"/>
      <c r="T6" s="37" t="n"/>
      <c r="U6" s="37" t="n"/>
      <c r="V6" s="37" t="n"/>
      <c r="W6" s="37" t="n"/>
      <c r="X6" s="37" t="n"/>
      <c r="Y6" s="37" t="n"/>
      <c r="Z6" s="37" t="n"/>
      <c r="AA6" s="37" t="n"/>
      <c r="AB6" s="37" t="n"/>
      <c r="AC6" s="37" t="n"/>
      <c r="AD6" s="37" t="n"/>
      <c r="AE6" s="37" t="n"/>
      <c r="AF6" s="37" t="n"/>
      <c r="AG6" s="37" t="n"/>
      <c r="AH6" s="37" t="n"/>
      <c r="AI6" s="37" t="n"/>
      <c r="AJ6" s="37" t="n"/>
      <c r="AK6" s="37" t="n"/>
      <c r="AL6" s="37" t="n"/>
      <c r="AM6" s="37" t="n"/>
    </row>
    <row r="7" ht="35" customHeight="1" s="173" thickBot="1">
      <c r="A7" s="36" t="inlineStr">
        <is>
          <t>Dana yang dibatasi penggunaannya</t>
        </is>
      </c>
      <c r="B7" s="36" t="n"/>
      <c r="C7" s="37" t="inlineStr"/>
      <c r="D7" s="37" t="inlineStr"/>
      <c r="E7" s="37" t="inlineStr"/>
      <c r="F7" s="37" t="inlineStr"/>
      <c r="G7" s="37" t="n">
        <v>0</v>
      </c>
      <c r="H7" s="37" t="n">
        <v>0</v>
      </c>
      <c r="I7" s="37" t="n">
        <v>0</v>
      </c>
      <c r="J7" s="37" t="n">
        <v>0</v>
      </c>
      <c r="K7" s="37" t="n"/>
      <c r="L7" s="37" t="n"/>
      <c r="M7" s="37" t="n"/>
      <c r="N7" s="37" t="n"/>
      <c r="O7" s="37" t="n"/>
      <c r="P7" s="37" t="n"/>
      <c r="Q7" s="37" t="n"/>
      <c r="R7" s="37" t="n"/>
      <c r="S7" s="37" t="n"/>
      <c r="T7" s="37" t="n"/>
      <c r="U7" s="37" t="n"/>
      <c r="V7" s="37" t="n"/>
      <c r="W7" s="37" t="n"/>
      <c r="X7" s="37" t="n"/>
      <c r="Y7" s="37" t="n"/>
      <c r="Z7" s="37" t="n"/>
      <c r="AA7" s="37" t="n"/>
      <c r="AB7" s="37" t="n"/>
      <c r="AC7" s="37" t="n"/>
      <c r="AD7" s="37" t="n"/>
      <c r="AE7" s="37" t="n"/>
      <c r="AF7" s="37" t="n"/>
      <c r="AG7" s="37" t="n"/>
      <c r="AH7" s="37" t="n"/>
      <c r="AI7" s="37" t="n"/>
      <c r="AJ7" s="37" t="n"/>
      <c r="AK7" s="37" t="n"/>
      <c r="AL7" s="37" t="n"/>
      <c r="AM7" s="37" t="n"/>
    </row>
    <row r="8" ht="18" customHeight="1" s="173" thickBot="1">
      <c r="A8" s="36" t="inlineStr">
        <is>
          <t>Giro pada Bank Indonesia</t>
        </is>
      </c>
      <c r="B8" s="36" t="n"/>
      <c r="C8" s="37" t="n">
        <v>15417.862</v>
      </c>
      <c r="D8" s="37" t="n">
        <v>15512.329</v>
      </c>
      <c r="E8" s="37" t="n">
        <v>11107.672</v>
      </c>
      <c r="F8" s="37" t="n">
        <v>10692.484</v>
      </c>
      <c r="G8" s="37" t="n">
        <v>25416.941</v>
      </c>
      <c r="H8" s="37" t="n">
        <v>18145.761</v>
      </c>
      <c r="I8" s="37" t="n">
        <v>22739.92</v>
      </c>
      <c r="J8" s="37" t="n">
        <v>33797.873</v>
      </c>
      <c r="K8" s="37" t="n"/>
      <c r="L8" s="37" t="n"/>
      <c r="M8" s="37" t="n"/>
      <c r="N8" s="37" t="n"/>
      <c r="O8" s="37" t="n"/>
      <c r="P8" s="37" t="n"/>
      <c r="Q8" s="37" t="n"/>
      <c r="R8" s="37" t="n"/>
      <c r="S8" s="37" t="n"/>
      <c r="T8" s="37" t="n"/>
      <c r="U8" s="37" t="n"/>
      <c r="V8" s="37" t="n"/>
      <c r="W8" s="37" t="n"/>
      <c r="X8" s="37" t="n"/>
      <c r="Y8" s="37" t="n"/>
      <c r="Z8" s="37" t="n"/>
      <c r="AA8" s="37" t="n"/>
      <c r="AB8" s="37" t="n"/>
      <c r="AC8" s="37" t="n"/>
      <c r="AD8" s="37" t="n"/>
      <c r="AE8" s="37" t="n"/>
      <c r="AF8" s="37" t="n"/>
      <c r="AG8" s="37" t="n"/>
      <c r="AH8" s="37" t="n"/>
      <c r="AI8" s="37" t="n"/>
      <c r="AJ8" s="37" t="n"/>
      <c r="AK8" s="37" t="n"/>
      <c r="AL8" s="37" t="n"/>
      <c r="AM8" s="37" t="n"/>
    </row>
    <row r="9" ht="18" customHeight="1" s="173" thickBot="1">
      <c r="A9" s="38" t="inlineStr">
        <is>
          <t>Giro pada bank lain</t>
        </is>
      </c>
      <c r="B9" s="38" t="n"/>
      <c r="C9" s="155">
        <f>C10+C11-C12</f>
        <v/>
      </c>
      <c r="D9" s="155">
        <f>D10+D11-D12</f>
        <v/>
      </c>
      <c r="E9" s="155">
        <f>E10+E11-E12</f>
        <v/>
      </c>
      <c r="F9" s="155">
        <f>F10+F11-F12</f>
        <v/>
      </c>
      <c r="G9" s="155">
        <f>G10+G11-G12</f>
        <v/>
      </c>
      <c r="H9" s="155">
        <f>H10+H11-H12</f>
        <v/>
      </c>
      <c r="I9" s="155">
        <f>I10+I11-I12</f>
        <v/>
      </c>
      <c r="J9" s="155">
        <f>J10+J11-J12</f>
        <v/>
      </c>
      <c r="K9" s="155">
        <f>K10+K11-K12</f>
        <v/>
      </c>
      <c r="L9" s="155">
        <f>L10+L11-L12</f>
        <v/>
      </c>
      <c r="M9" s="155">
        <f>M10+M11-M12</f>
        <v/>
      </c>
      <c r="N9" s="155">
        <f>N10+N11-N12</f>
        <v/>
      </c>
      <c r="O9" s="155">
        <f>O10+O11-O12</f>
        <v/>
      </c>
      <c r="P9" s="155">
        <f>P10+P11-P12</f>
        <v/>
      </c>
      <c r="Q9" s="155">
        <f>Q10+Q11-Q12</f>
        <v/>
      </c>
      <c r="R9" s="155">
        <f>R10+R11-R12</f>
        <v/>
      </c>
      <c r="S9" s="155">
        <f>S10+S11-S12</f>
        <v/>
      </c>
      <c r="T9" s="155">
        <f>T10+T11-T12</f>
        <v/>
      </c>
      <c r="U9" s="155">
        <f>U10+U11-U12</f>
        <v/>
      </c>
      <c r="V9" s="155">
        <f>V10+V11-V12</f>
        <v/>
      </c>
      <c r="W9" s="155">
        <f>W10+W11-W12</f>
        <v/>
      </c>
      <c r="X9" s="155">
        <f>X10+X11-X12</f>
        <v/>
      </c>
      <c r="Y9" s="155">
        <f>Y10+Y11-Y12</f>
        <v/>
      </c>
      <c r="Z9" s="155">
        <f>Z10+Z11-Z12</f>
        <v/>
      </c>
      <c r="AA9" s="155">
        <f>AA10+AA11-AA12</f>
        <v/>
      </c>
      <c r="AB9" s="155">
        <f>AB10+AB11-AB12</f>
        <v/>
      </c>
      <c r="AC9" s="155">
        <f>AC10+AC11-AC12</f>
        <v/>
      </c>
      <c r="AD9" s="155">
        <f>AD10+AD11-AD12</f>
        <v/>
      </c>
      <c r="AE9" s="155">
        <f>AE10+AE11-AE12</f>
        <v/>
      </c>
      <c r="AF9" s="155">
        <f>AF10+AF11-AF12</f>
        <v/>
      </c>
      <c r="AG9" s="155">
        <f>AG10+AG11-AG12</f>
        <v/>
      </c>
      <c r="AH9" s="155">
        <f>AH10+AH11-AH12</f>
        <v/>
      </c>
      <c r="AI9" s="155">
        <f>AI10+AI11-AI12</f>
        <v/>
      </c>
      <c r="AJ9" s="155">
        <f>AJ10+AJ11-AJ12</f>
        <v/>
      </c>
      <c r="AK9" s="155">
        <f>AK10+AK11-AK12</f>
        <v/>
      </c>
      <c r="AL9" s="155">
        <f>AL10+AL11-AL12</f>
        <v/>
      </c>
      <c r="AM9" s="155">
        <f>AM10+AM11-AM12</f>
        <v/>
      </c>
    </row>
    <row r="10" ht="18" customHeight="1" s="173" thickBot="1">
      <c r="A10" s="39" t="inlineStr">
        <is>
          <t>Giro pada bank lain pihak ketiga</t>
        </is>
      </c>
      <c r="B10" s="39" t="n"/>
      <c r="C10" s="37" t="n">
        <v>718.377</v>
      </c>
      <c r="D10" s="37" t="n">
        <v>391.877</v>
      </c>
      <c r="E10" s="37" t="n">
        <v>2995.233</v>
      </c>
      <c r="F10" s="37" t="n">
        <v>1000.338</v>
      </c>
      <c r="G10" s="37" t="n">
        <v>963.9349999999999</v>
      </c>
      <c r="H10" s="37" t="n">
        <v>1153.949</v>
      </c>
      <c r="I10" s="37" t="n">
        <v>886.415</v>
      </c>
      <c r="J10" s="37" t="n">
        <v>1355.738</v>
      </c>
      <c r="K10" s="37" t="n"/>
      <c r="L10" s="37" t="n"/>
      <c r="M10" s="37" t="n"/>
      <c r="N10" s="37" t="n"/>
      <c r="O10" s="37" t="n"/>
      <c r="P10" s="37" t="n"/>
      <c r="Q10" s="37" t="n"/>
      <c r="R10" s="37" t="n"/>
      <c r="S10" s="37" t="n"/>
      <c r="T10" s="37" t="n"/>
      <c r="U10" s="37" t="n"/>
      <c r="V10" s="37" t="n"/>
      <c r="W10" s="37" t="n"/>
      <c r="X10" s="37" t="n"/>
      <c r="Y10" s="37" t="n"/>
      <c r="Z10" s="37" t="n"/>
      <c r="AA10" s="37" t="n"/>
      <c r="AB10" s="37" t="n"/>
      <c r="AC10" s="37" t="n"/>
      <c r="AD10" s="37" t="n"/>
      <c r="AE10" s="37" t="n"/>
      <c r="AF10" s="37" t="n"/>
      <c r="AG10" s="37" t="n"/>
      <c r="AH10" s="37" t="n"/>
      <c r="AI10" s="37" t="n"/>
      <c r="AJ10" s="37" t="n"/>
      <c r="AK10" s="37" t="n"/>
      <c r="AL10" s="37" t="n"/>
      <c r="AM10" s="37" t="n"/>
    </row>
    <row r="11" ht="35" customHeight="1" s="173" thickBot="1">
      <c r="A11" s="39" t="inlineStr">
        <is>
          <t>Giro pada bank lain pihak berelasi</t>
        </is>
      </c>
      <c r="B11" s="39" t="n"/>
      <c r="C11" s="37" t="n">
        <v>870.3920000000001</v>
      </c>
      <c r="D11" s="37" t="n">
        <v>357.624</v>
      </c>
      <c r="E11" s="37" t="n">
        <v>221.896</v>
      </c>
      <c r="F11" s="37" t="n">
        <v>96.45999999999999</v>
      </c>
      <c r="G11" s="37" t="n">
        <v>508.322</v>
      </c>
      <c r="H11" s="37" t="n">
        <v>1049.449</v>
      </c>
      <c r="I11" s="37" t="n">
        <v>5065.331</v>
      </c>
      <c r="J11" s="37" t="n">
        <v>1160.233</v>
      </c>
      <c r="K11" s="37" t="n"/>
      <c r="L11" s="37" t="n"/>
      <c r="M11" s="37" t="n"/>
      <c r="N11" s="37" t="n"/>
      <c r="O11" s="37" t="n"/>
      <c r="P11" s="37" t="n"/>
      <c r="Q11" s="37" t="n"/>
      <c r="R11" s="37" t="n"/>
      <c r="S11" s="37" t="n"/>
      <c r="T11" s="37" t="n"/>
      <c r="U11" s="37" t="n"/>
      <c r="V11" s="37" t="n"/>
      <c r="W11" s="37" t="n"/>
      <c r="X11" s="37" t="n"/>
      <c r="Y11" s="37" t="n"/>
      <c r="Z11" s="37" t="n"/>
      <c r="AA11" s="37" t="n"/>
      <c r="AB11" s="37" t="n"/>
      <c r="AC11" s="37" t="n"/>
      <c r="AD11" s="37" t="n"/>
      <c r="AE11" s="37" t="n"/>
      <c r="AF11" s="37" t="n"/>
      <c r="AG11" s="37" t="n"/>
      <c r="AH11" s="37" t="n"/>
      <c r="AI11" s="37" t="n"/>
      <c r="AJ11" s="37" t="n"/>
      <c r="AK11" s="37" t="n"/>
      <c r="AL11" s="37" t="n"/>
      <c r="AM11" s="37" t="n"/>
    </row>
    <row r="12" ht="35" customHeight="1" s="173" thickBot="1">
      <c r="A12" s="39" t="inlineStr">
        <is>
          <t>Cadangan kerugian penurunan nilai pada giro pada bank lain</t>
        </is>
      </c>
      <c r="B12" s="39" t="n"/>
      <c r="C12" s="40" t="n">
        <v>1.718</v>
      </c>
      <c r="D12" s="40" t="n">
        <v>1.632</v>
      </c>
      <c r="E12" s="40" t="n">
        <v>1.808</v>
      </c>
      <c r="F12" s="40" t="n">
        <v>1.698</v>
      </c>
      <c r="G12" s="40" t="n">
        <v>1.747</v>
      </c>
      <c r="H12" s="40" t="n">
        <v>1.804</v>
      </c>
      <c r="I12" s="40" t="n">
        <v>2.571</v>
      </c>
      <c r="J12" s="40" t="n">
        <v>2.05</v>
      </c>
      <c r="K12" s="40" t="n"/>
      <c r="L12" s="40" t="n"/>
      <c r="M12" s="40" t="n"/>
      <c r="N12" s="40" t="n"/>
      <c r="O12" s="40" t="n"/>
      <c r="P12" s="40" t="n"/>
      <c r="Q12" s="40" t="n"/>
      <c r="R12" s="40" t="n"/>
      <c r="S12" s="40" t="n"/>
      <c r="T12" s="40" t="n"/>
      <c r="U12" s="40" t="n"/>
      <c r="V12" s="40" t="n"/>
      <c r="W12" s="40" t="n"/>
      <c r="X12" s="40" t="n"/>
      <c r="Y12" s="40" t="n"/>
      <c r="Z12" s="40" t="n"/>
      <c r="AA12" s="40" t="n"/>
      <c r="AB12" s="40" t="n"/>
      <c r="AC12" s="40" t="n"/>
      <c r="AD12" s="40" t="n"/>
      <c r="AE12" s="40" t="n"/>
      <c r="AF12" s="40" t="n"/>
      <c r="AG12" s="40" t="n"/>
      <c r="AH12" s="40" t="n"/>
      <c r="AI12" s="40" t="n"/>
      <c r="AJ12" s="40" t="n"/>
      <c r="AK12" s="40" t="n"/>
      <c r="AL12" s="40" t="n"/>
      <c r="AM12" s="40" t="n"/>
    </row>
    <row r="13" ht="35" customHeight="1" s="173" thickBot="1">
      <c r="A13" s="38" t="inlineStr">
        <is>
          <t>Penempatan pada Bank Indonesia dan bank lain</t>
        </is>
      </c>
      <c r="B13" s="38" t="n"/>
      <c r="C13" s="155">
        <f>C14+C15-C16</f>
        <v/>
      </c>
      <c r="D13" s="155">
        <f>D14+D15-D16</f>
        <v/>
      </c>
      <c r="E13" s="155">
        <f>E14+E15-E16</f>
        <v/>
      </c>
      <c r="F13" s="155">
        <f>F14+F15-F16</f>
        <v/>
      </c>
      <c r="G13" s="155">
        <f>G14+G15-G16</f>
        <v/>
      </c>
      <c r="H13" s="155">
        <f>H14+H15-H16</f>
        <v/>
      </c>
      <c r="I13" s="155">
        <f>I14+I15-I16</f>
        <v/>
      </c>
      <c r="J13" s="155">
        <f>J14+J15-J16</f>
        <v/>
      </c>
      <c r="K13" s="155">
        <f>K14+K15-K16</f>
        <v/>
      </c>
      <c r="L13" s="155">
        <f>L14+L15-L16</f>
        <v/>
      </c>
      <c r="M13" s="155">
        <f>M14+M15-M16</f>
        <v/>
      </c>
      <c r="N13" s="155">
        <f>N14+N15-N16</f>
        <v/>
      </c>
      <c r="O13" s="155">
        <f>O14+O15-O16</f>
        <v/>
      </c>
      <c r="P13" s="155">
        <f>P14+P15-P16</f>
        <v/>
      </c>
      <c r="Q13" s="155">
        <f>Q14+Q15-Q16</f>
        <v/>
      </c>
      <c r="R13" s="155">
        <f>R14+R15-R16</f>
        <v/>
      </c>
      <c r="S13" s="155">
        <f>S14+S15-S16</f>
        <v/>
      </c>
      <c r="T13" s="155">
        <f>T14+T15-T16</f>
        <v/>
      </c>
      <c r="U13" s="155">
        <f>U14+U15-U16</f>
        <v/>
      </c>
      <c r="V13" s="155">
        <f>V14+V15-V16</f>
        <v/>
      </c>
      <c r="W13" s="155">
        <f>W14+W15-W16</f>
        <v/>
      </c>
      <c r="X13" s="155">
        <f>X14+X15-X16</f>
        <v/>
      </c>
      <c r="Y13" s="155">
        <f>Y14+Y15-Y16</f>
        <v/>
      </c>
      <c r="Z13" s="155">
        <f>Z14+Z15-Z16</f>
        <v/>
      </c>
      <c r="AA13" s="155">
        <f>AA14+AA15-AA16</f>
        <v/>
      </c>
      <c r="AB13" s="155">
        <f>AB14+AB15-AB16</f>
        <v/>
      </c>
      <c r="AC13" s="155">
        <f>AC14+AC15-AC16</f>
        <v/>
      </c>
      <c r="AD13" s="155">
        <f>AD14+AD15-AD16</f>
        <v/>
      </c>
      <c r="AE13" s="155">
        <f>AE14+AE15-AE16</f>
        <v/>
      </c>
      <c r="AF13" s="155">
        <f>AF14+AF15-AF16</f>
        <v/>
      </c>
      <c r="AG13" s="155">
        <f>AG14+AG15-AG16</f>
        <v/>
      </c>
      <c r="AH13" s="155">
        <f>AH14+AH15-AH16</f>
        <v/>
      </c>
      <c r="AI13" s="155">
        <f>AI14+AI15-AI16</f>
        <v/>
      </c>
      <c r="AJ13" s="155">
        <f>AJ14+AJ15-AJ16</f>
        <v/>
      </c>
      <c r="AK13" s="155">
        <f>AK14+AK15-AK16</f>
        <v/>
      </c>
      <c r="AL13" s="155">
        <f>AL14+AL15-AL16</f>
        <v/>
      </c>
      <c r="AM13" s="155">
        <f>AM14+AM15-AM16</f>
        <v/>
      </c>
    </row>
    <row r="14" ht="52" customHeight="1" s="173" thickBot="1">
      <c r="A14" s="39" t="inlineStr">
        <is>
          <t>Penempatan pada Bank Indonesia dan bank lain pihak ketiga</t>
        </is>
      </c>
      <c r="B14" s="39" t="n"/>
      <c r="C14" s="37" t="n">
        <v>26461.116</v>
      </c>
      <c r="D14" s="37" t="n">
        <v>10996.115</v>
      </c>
      <c r="E14" s="37" t="n">
        <v>19830.096</v>
      </c>
      <c r="F14" s="37" t="n">
        <v>27900.711</v>
      </c>
      <c r="G14" s="37" t="n">
        <v>12975.894</v>
      </c>
      <c r="H14" s="37" t="n">
        <v>30561.061</v>
      </c>
      <c r="I14" s="37" t="n">
        <v>4661.043</v>
      </c>
      <c r="J14" s="37" t="n">
        <v>12929.938</v>
      </c>
      <c r="K14" s="37" t="n"/>
      <c r="L14" s="37" t="n"/>
      <c r="M14" s="37" t="n"/>
      <c r="N14" s="37" t="n"/>
      <c r="O14" s="37" t="n"/>
      <c r="P14" s="37" t="n"/>
      <c r="Q14" s="37" t="n"/>
      <c r="R14" s="37" t="n"/>
      <c r="S14" s="37" t="n"/>
      <c r="T14" s="37" t="n"/>
      <c r="U14" s="37" t="n"/>
      <c r="V14" s="37" t="n"/>
      <c r="W14" s="37" t="n"/>
      <c r="X14" s="37" t="n"/>
      <c r="Y14" s="37" t="n"/>
      <c r="Z14" s="37" t="n"/>
      <c r="AA14" s="37" t="n"/>
      <c r="AB14" s="37" t="n"/>
      <c r="AC14" s="37" t="n"/>
      <c r="AD14" s="37" t="n"/>
      <c r="AE14" s="37" t="n"/>
      <c r="AF14" s="37" t="n"/>
      <c r="AG14" s="37" t="n"/>
      <c r="AH14" s="37" t="n"/>
      <c r="AI14" s="37" t="n"/>
      <c r="AJ14" s="37" t="n"/>
      <c r="AK14" s="37" t="n"/>
      <c r="AL14" s="37" t="n"/>
      <c r="AM14" s="37" t="n"/>
    </row>
    <row r="15" ht="52" customHeight="1" s="173" thickBot="1">
      <c r="A15" s="39" t="inlineStr">
        <is>
          <t>Penempatan pada Bank Indonesia dan bank lain pihak berelasi</t>
        </is>
      </c>
      <c r="B15" s="39" t="n"/>
      <c r="C15" s="37" t="n">
        <v>3.644</v>
      </c>
      <c r="D15" s="37" t="n">
        <v>101.078</v>
      </c>
      <c r="E15" s="37" t="n">
        <v>0.337</v>
      </c>
      <c r="F15" s="37" t="n">
        <v>0.337</v>
      </c>
      <c r="G15" s="37" t="n">
        <v>0.061</v>
      </c>
      <c r="H15" s="37" t="n">
        <v>0.061</v>
      </c>
      <c r="I15" s="37" t="n">
        <v>0.061</v>
      </c>
      <c r="J15" s="37" t="n">
        <v>0</v>
      </c>
      <c r="K15" s="37" t="n"/>
      <c r="L15" s="37" t="n"/>
      <c r="M15" s="37" t="n"/>
      <c r="N15" s="37" t="n"/>
      <c r="O15" s="37" t="n"/>
      <c r="P15" s="37" t="n"/>
      <c r="Q15" s="37" t="n"/>
      <c r="R15" s="37" t="n"/>
      <c r="S15" s="37" t="n"/>
      <c r="T15" s="37" t="n"/>
      <c r="U15" s="37" t="n"/>
      <c r="V15" s="37" t="n"/>
      <c r="W15" s="37" t="n"/>
      <c r="X15" s="37" t="n"/>
      <c r="Y15" s="37" t="n"/>
      <c r="Z15" s="37" t="n"/>
      <c r="AA15" s="37" t="n"/>
      <c r="AB15" s="37" t="n"/>
      <c r="AC15" s="37" t="n"/>
      <c r="AD15" s="37" t="n"/>
      <c r="AE15" s="37" t="n"/>
      <c r="AF15" s="37" t="n"/>
      <c r="AG15" s="37" t="n"/>
      <c r="AH15" s="37" t="n"/>
      <c r="AI15" s="37" t="n"/>
      <c r="AJ15" s="37" t="n"/>
      <c r="AK15" s="37" t="n"/>
      <c r="AL15" s="37" t="n"/>
      <c r="AM15" s="37" t="n"/>
    </row>
    <row r="16" hidden="1" ht="52" customHeight="1" s="173" thickBot="1">
      <c r="A16" s="39" t="inlineStr">
        <is>
          <t>Cadangan kerugian penurunan nilai pada penempatan pada bank lain</t>
        </is>
      </c>
      <c r="B16" s="39" t="n"/>
      <c r="C16" s="40" t="inlineStr"/>
      <c r="D16" s="40" t="inlineStr"/>
      <c r="E16" s="40" t="inlineStr"/>
      <c r="F16" s="40" t="inlineStr"/>
      <c r="G16" s="40" t="inlineStr"/>
      <c r="H16" s="40" t="inlineStr"/>
      <c r="I16" s="40" t="inlineStr"/>
      <c r="J16" s="40" t="inlineStr"/>
      <c r="K16" s="40" t="n"/>
      <c r="L16" s="40" t="n"/>
      <c r="M16" s="40" t="n"/>
      <c r="N16" s="40" t="n"/>
      <c r="O16" s="40" t="n"/>
      <c r="P16" s="40" t="n"/>
      <c r="Q16" s="40" t="n"/>
      <c r="R16" s="40" t="n"/>
      <c r="S16" s="40" t="n"/>
      <c r="T16" s="40" t="n"/>
      <c r="U16" s="40" t="n"/>
      <c r="V16" s="40" t="n"/>
      <c r="W16" s="40" t="n"/>
      <c r="X16" s="40" t="n"/>
      <c r="Y16" s="40" t="n"/>
      <c r="Z16" s="40" t="n"/>
      <c r="AA16" s="40" t="n"/>
      <c r="AB16" s="40" t="n"/>
      <c r="AC16" s="40" t="n"/>
      <c r="AD16" s="40" t="n"/>
      <c r="AE16" s="40" t="n"/>
      <c r="AF16" s="40" t="n"/>
      <c r="AG16" s="40" t="n"/>
      <c r="AH16" s="40" t="n"/>
      <c r="AI16" s="40" t="n"/>
      <c r="AJ16" s="40" t="n"/>
      <c r="AK16" s="40" t="n"/>
      <c r="AL16" s="40" t="n"/>
      <c r="AM16" s="40" t="n"/>
    </row>
    <row r="17" ht="18" customFormat="1" customHeight="1" s="50" thickBot="1">
      <c r="A17" s="58" t="inlineStr">
        <is>
          <t>Total Cash</t>
        </is>
      </c>
      <c r="B17" s="62" t="n"/>
      <c r="C17" s="149">
        <f>C6+C8+C9+C13</f>
        <v/>
      </c>
      <c r="D17" s="149">
        <f>D6+D8+D9+D13</f>
        <v/>
      </c>
      <c r="E17" s="149">
        <f>E6+E8+E9+E13</f>
        <v/>
      </c>
      <c r="F17" s="149">
        <f>F6+F8+F9+F13</f>
        <v/>
      </c>
      <c r="G17" s="149">
        <f>G6+G8+G9+G13</f>
        <v/>
      </c>
      <c r="H17" s="149">
        <f>H6+H8+H9+H13</f>
        <v/>
      </c>
      <c r="I17" s="149">
        <f>I6+I8+I9+I13</f>
        <v/>
      </c>
      <c r="J17" s="149">
        <f>J6+J8+J9+J13</f>
        <v/>
      </c>
      <c r="K17" s="149">
        <f>K6+K8+K9+K13</f>
        <v/>
      </c>
      <c r="L17" s="149">
        <f>L6+L8+L9+L13</f>
        <v/>
      </c>
      <c r="M17" s="149">
        <f>M6+M8+M9+M13</f>
        <v/>
      </c>
      <c r="N17" s="149">
        <f>N6+N8+N9+N13</f>
        <v/>
      </c>
      <c r="O17" s="149">
        <f>O6+O8+O9+O13</f>
        <v/>
      </c>
      <c r="P17" s="149">
        <f>P6+P8+P9+P13</f>
        <v/>
      </c>
      <c r="Q17" s="149">
        <f>Q6+Q8+Q9+Q13</f>
        <v/>
      </c>
      <c r="R17" s="149">
        <f>R6+R8+R9+R13</f>
        <v/>
      </c>
      <c r="S17" s="149">
        <f>S6+S8+S9+S13</f>
        <v/>
      </c>
      <c r="T17" s="149">
        <f>T6+T8+T9+T13</f>
        <v/>
      </c>
      <c r="U17" s="149">
        <f>U6+U8+U9+U13</f>
        <v/>
      </c>
      <c r="V17" s="149">
        <f>V6+V8+V9+V13</f>
        <v/>
      </c>
      <c r="W17" s="149">
        <f>W6+W8+W9+W13</f>
        <v/>
      </c>
      <c r="X17" s="149">
        <f>X6+X8+X9+X13</f>
        <v/>
      </c>
      <c r="Y17" s="149">
        <f>Y6+Y8+Y9+Y13</f>
        <v/>
      </c>
      <c r="Z17" s="149">
        <f>Z6+Z8+Z9+Z13</f>
        <v/>
      </c>
      <c r="AA17" s="149">
        <f>AA6+AA8+AA9+AA13</f>
        <v/>
      </c>
      <c r="AB17" s="149">
        <f>AB6+AB8+AB9+AB13</f>
        <v/>
      </c>
      <c r="AC17" s="149">
        <f>AC6+AC8+AC9+AC13</f>
        <v/>
      </c>
      <c r="AD17" s="149">
        <f>AD6+AD8+AD9+AD13</f>
        <v/>
      </c>
      <c r="AE17" s="149">
        <f>AE6+AE8+AE9+AE13</f>
        <v/>
      </c>
      <c r="AF17" s="149">
        <f>AF6+AF8+AF9+AF13</f>
        <v/>
      </c>
      <c r="AG17" s="149">
        <f>AG6+AG8+AG9+AG13</f>
        <v/>
      </c>
      <c r="AH17" s="149">
        <f>AH6+AH8+AH9+AH13</f>
        <v/>
      </c>
      <c r="AI17" s="149">
        <f>AI6+AI8+AI9+AI13</f>
        <v/>
      </c>
      <c r="AJ17" s="149">
        <f>AJ6+AJ8+AJ9+AJ13</f>
        <v/>
      </c>
      <c r="AK17" s="149">
        <f>AK6+AK8+AK9+AK13</f>
        <v/>
      </c>
      <c r="AL17" s="149">
        <f>AL6+AL8+AL9+AL13</f>
        <v/>
      </c>
      <c r="AM17" s="149">
        <f>AM6+AM8+AM9+AM13</f>
        <v/>
      </c>
    </row>
    <row r="18" ht="18" customFormat="1" customHeight="1" s="50" thickBot="1">
      <c r="A18" s="148" t="inlineStr">
        <is>
          <t>Expense from IS</t>
        </is>
      </c>
      <c r="B18" s="62" t="n"/>
      <c r="C18" s="149">
        <f>IFERROR(HLOOKUP(C3,'INCOME STATEMENT'!$C$3:$AH$256, 82, FALSE), 0) + IFERROR(HLOOKUP(C3,'INCOME STATEMENT'!$C$3:$AH$256, 84, FALSE), 0) + IFERROR(HLOOKUP(C3,'INCOME STATEMENT'!$C$3:$AH$256, 85, FALSE), 0) +  IFERROR(HLOOKUP(C3,'INCOME STATEMENT'!$C$3:$AH$256, 86, FALSE), 0) +  IFERROR(HLOOKUP(C3,'INCOME STATEMENT'!$C$3:$AH$256, 75, FALSE), 0)</f>
        <v/>
      </c>
      <c r="D18" s="149">
        <f>IFERROR(HLOOKUP(D3,'INCOME STATEMENT'!$C$3:$AH$256, 82, FALSE), 0) + IFERROR(HLOOKUP(D3,'INCOME STATEMENT'!$C$3:$AH$256, 84, FALSE), 0) + IFERROR(HLOOKUP(D3,'INCOME STATEMENT'!$C$3:$AH$256, 85, FALSE), 0) +  IFERROR(HLOOKUP(D3,'INCOME STATEMENT'!$C$3:$AH$256, 86, FALSE), 0) +  IFERROR(HLOOKUP(D3,'INCOME STATEMENT'!$C$3:$AH$256, 75, FALSE), 0)</f>
        <v/>
      </c>
      <c r="E18" s="149">
        <f>IFERROR(HLOOKUP(E3,'INCOME STATEMENT'!$C$3:$AH$256, 82, FALSE), 0) + IFERROR(HLOOKUP(E3,'INCOME STATEMENT'!$C$3:$AH$256, 84, FALSE), 0) + IFERROR(HLOOKUP(E3,'INCOME STATEMENT'!$C$3:$AH$256, 85, FALSE), 0) +  IFERROR(HLOOKUP(E3,'INCOME STATEMENT'!$C$3:$AH$256, 86, FALSE), 0) +  IFERROR(HLOOKUP(E3,'INCOME STATEMENT'!$C$3:$AH$256, 75, FALSE), 0)</f>
        <v/>
      </c>
      <c r="F18" s="149">
        <f>IFERROR(HLOOKUP(F3,'INCOME STATEMENT'!$C$3:$AH$256, 82, FALSE), 0) + IFERROR(HLOOKUP(F3,'INCOME STATEMENT'!$C$3:$AH$256, 84, FALSE), 0) + IFERROR(HLOOKUP(F3,'INCOME STATEMENT'!$C$3:$AH$256, 85, FALSE), 0) +  IFERROR(HLOOKUP(F3,'INCOME STATEMENT'!$C$3:$AH$256, 86, FALSE), 0) +  IFERROR(HLOOKUP(F3,'INCOME STATEMENT'!$C$3:$AH$256, 75, FALSE), 0)</f>
        <v/>
      </c>
      <c r="G18" s="149">
        <f>IFERROR(HLOOKUP(G3,'INCOME STATEMENT'!$C$3:$AH$256, 82, FALSE), 0) + IFERROR(HLOOKUP(G3,'INCOME STATEMENT'!$C$3:$AH$256, 84, FALSE), 0) + IFERROR(HLOOKUP(G3,'INCOME STATEMENT'!$C$3:$AH$256, 85, FALSE), 0) +  IFERROR(HLOOKUP(G3,'INCOME STATEMENT'!$C$3:$AH$256, 86, FALSE), 0) +  IFERROR(HLOOKUP(G3,'INCOME STATEMENT'!$C$3:$AH$256, 75, FALSE), 0)</f>
        <v/>
      </c>
      <c r="H18" s="149">
        <f>IFERROR(HLOOKUP(H3,'INCOME STATEMENT'!$C$3:$AH$256, 82, FALSE), 0) + IFERROR(HLOOKUP(H3,'INCOME STATEMENT'!$C$3:$AH$256, 84, FALSE), 0) + IFERROR(HLOOKUP(H3,'INCOME STATEMENT'!$C$3:$AH$256, 85, FALSE), 0) +  IFERROR(HLOOKUP(H3,'INCOME STATEMENT'!$C$3:$AH$256, 86, FALSE), 0) +  IFERROR(HLOOKUP(H3,'INCOME STATEMENT'!$C$3:$AH$256, 75, FALSE), 0)</f>
        <v/>
      </c>
      <c r="I18" s="149">
        <f>IFERROR(HLOOKUP(I3,'INCOME STATEMENT'!$C$3:$AH$256, 82, FALSE), 0) + IFERROR(HLOOKUP(I3,'INCOME STATEMENT'!$C$3:$AH$256, 84, FALSE), 0) + IFERROR(HLOOKUP(I3,'INCOME STATEMENT'!$C$3:$AH$256, 85, FALSE), 0) +  IFERROR(HLOOKUP(I3,'INCOME STATEMENT'!$C$3:$AH$256, 86, FALSE), 0) +  IFERROR(HLOOKUP(I3,'INCOME STATEMENT'!$C$3:$AH$256, 75, FALSE), 0)</f>
        <v/>
      </c>
      <c r="J18" s="149">
        <f>IFERROR(HLOOKUP(J3,'INCOME STATEMENT'!$C$3:$AH$256, 82, FALSE), 0) + IFERROR(HLOOKUP(J3,'INCOME STATEMENT'!$C$3:$AH$256, 84, FALSE), 0) + IFERROR(HLOOKUP(J3,'INCOME STATEMENT'!$C$3:$AH$256, 85, FALSE), 0) +  IFERROR(HLOOKUP(J3,'INCOME STATEMENT'!$C$3:$AH$256, 86, FALSE), 0) +  IFERROR(HLOOKUP(J3,'INCOME STATEMENT'!$C$3:$AH$256, 75, FALSE), 0)</f>
        <v/>
      </c>
      <c r="K18" s="149">
        <f>IFERROR(HLOOKUP(K3,'INCOME STATEMENT'!$C$3:$AH$256, 82, FALSE), 0) + IFERROR(HLOOKUP(K3,'INCOME STATEMENT'!$C$3:$AH$256, 84, FALSE), 0) + IFERROR(HLOOKUP(K3,'INCOME STATEMENT'!$C$3:$AH$256, 85, FALSE), 0) +  IFERROR(HLOOKUP(K3,'INCOME STATEMENT'!$C$3:$AH$256, 86, FALSE), 0) +  IFERROR(HLOOKUP(K3,'INCOME STATEMENT'!$C$3:$AH$256, 75, FALSE), 0)</f>
        <v/>
      </c>
      <c r="L18" s="149">
        <f>IFERROR(HLOOKUP(L3,'INCOME STATEMENT'!$C$3:$AH$256, 82, FALSE), 0) + IFERROR(HLOOKUP(L3,'INCOME STATEMENT'!$C$3:$AH$256, 84, FALSE), 0) + IFERROR(HLOOKUP(L3,'INCOME STATEMENT'!$C$3:$AH$256, 85, FALSE), 0) +  IFERROR(HLOOKUP(L3,'INCOME STATEMENT'!$C$3:$AH$256, 86, FALSE), 0) +  IFERROR(HLOOKUP(L3,'INCOME STATEMENT'!$C$3:$AH$256, 75, FALSE), 0)</f>
        <v/>
      </c>
      <c r="M18" s="149">
        <f>IFERROR(HLOOKUP(M3,'INCOME STATEMENT'!$C$3:$AH$256, 82, FALSE), 0) + IFERROR(HLOOKUP(M3,'INCOME STATEMENT'!$C$3:$AH$256, 84, FALSE), 0) + IFERROR(HLOOKUP(M3,'INCOME STATEMENT'!$C$3:$AH$256, 85, FALSE), 0) +  IFERROR(HLOOKUP(M3,'INCOME STATEMENT'!$C$3:$AH$256, 86, FALSE), 0) +  IFERROR(HLOOKUP(M3,'INCOME STATEMENT'!$C$3:$AH$256, 75, FALSE), 0)</f>
        <v/>
      </c>
      <c r="N18" s="149">
        <f>IFERROR(HLOOKUP(N3,'INCOME STATEMENT'!$C$3:$AH$256, 82, FALSE), 0) + IFERROR(HLOOKUP(N3,'INCOME STATEMENT'!$C$3:$AH$256, 84, FALSE), 0) + IFERROR(HLOOKUP(N3,'INCOME STATEMENT'!$C$3:$AH$256, 85, FALSE), 0) +  IFERROR(HLOOKUP(N3,'INCOME STATEMENT'!$C$3:$AH$256, 86, FALSE), 0) +  IFERROR(HLOOKUP(N3,'INCOME STATEMENT'!$C$3:$AH$256, 75, FALSE), 0)</f>
        <v/>
      </c>
      <c r="O18" s="149">
        <f>IFERROR(HLOOKUP(O3,'INCOME STATEMENT'!$C$3:$AH$256, 82, FALSE), 0) + IFERROR(HLOOKUP(O3,'INCOME STATEMENT'!$C$3:$AH$256, 84, FALSE), 0) + IFERROR(HLOOKUP(O3,'INCOME STATEMENT'!$C$3:$AH$256, 85, FALSE), 0) +  IFERROR(HLOOKUP(O3,'INCOME STATEMENT'!$C$3:$AH$256, 86, FALSE), 0) +  IFERROR(HLOOKUP(O3,'INCOME STATEMENT'!$C$3:$AH$256, 75, FALSE), 0)</f>
        <v/>
      </c>
      <c r="P18" s="149">
        <f>IFERROR(HLOOKUP(P3,'INCOME STATEMENT'!$C$3:$AH$256, 82, FALSE), 0) + IFERROR(HLOOKUP(P3,'INCOME STATEMENT'!$C$3:$AH$256, 84, FALSE), 0) + IFERROR(HLOOKUP(P3,'INCOME STATEMENT'!$C$3:$AH$256, 85, FALSE), 0) +  IFERROR(HLOOKUP(P3,'INCOME STATEMENT'!$C$3:$AH$256, 86, FALSE), 0) +  IFERROR(HLOOKUP(P3,'INCOME STATEMENT'!$C$3:$AH$256, 75, FALSE), 0)</f>
        <v/>
      </c>
      <c r="Q18" s="149">
        <f>IFERROR(HLOOKUP(Q3,'INCOME STATEMENT'!$C$3:$AH$256, 82, FALSE), 0) + IFERROR(HLOOKUP(Q3,'INCOME STATEMENT'!$C$3:$AH$256, 84, FALSE), 0) + IFERROR(HLOOKUP(Q3,'INCOME STATEMENT'!$C$3:$AH$256, 85, FALSE), 0) +  IFERROR(HLOOKUP(Q3,'INCOME STATEMENT'!$C$3:$AH$256, 86, FALSE), 0) +  IFERROR(HLOOKUP(Q3,'INCOME STATEMENT'!$C$3:$AH$256, 75, FALSE), 0)</f>
        <v/>
      </c>
      <c r="R18" s="149">
        <f>IFERROR(HLOOKUP(R3,'INCOME STATEMENT'!$C$3:$AH$256, 82, FALSE), 0) + IFERROR(HLOOKUP(R3,'INCOME STATEMENT'!$C$3:$AH$256, 84, FALSE), 0) + IFERROR(HLOOKUP(R3,'INCOME STATEMENT'!$C$3:$AH$256, 85, FALSE), 0) +  IFERROR(HLOOKUP(R3,'INCOME STATEMENT'!$C$3:$AH$256, 86, FALSE), 0) +  IFERROR(HLOOKUP(R3,'INCOME STATEMENT'!$C$3:$AH$256, 75, FALSE), 0)</f>
        <v/>
      </c>
      <c r="S18" s="149">
        <f>IFERROR(HLOOKUP(S3,'INCOME STATEMENT'!$C$3:$AH$256, 82, FALSE), 0) + IFERROR(HLOOKUP(S3,'INCOME STATEMENT'!$C$3:$AH$256, 84, FALSE), 0) + IFERROR(HLOOKUP(S3,'INCOME STATEMENT'!$C$3:$AH$256, 85, FALSE), 0) +  IFERROR(HLOOKUP(S3,'INCOME STATEMENT'!$C$3:$AH$256, 86, FALSE), 0) +  IFERROR(HLOOKUP(S3,'INCOME STATEMENT'!$C$3:$AH$256, 75, FALSE), 0)</f>
        <v/>
      </c>
      <c r="T18" s="149">
        <f>IFERROR(HLOOKUP(T3,'INCOME STATEMENT'!$C$3:$AH$256, 82, FALSE), 0) + IFERROR(HLOOKUP(T3,'INCOME STATEMENT'!$C$3:$AH$256, 84, FALSE), 0) + IFERROR(HLOOKUP(T3,'INCOME STATEMENT'!$C$3:$AH$256, 85, FALSE), 0) +  IFERROR(HLOOKUP(T3,'INCOME STATEMENT'!$C$3:$AH$256, 86, FALSE), 0) +  IFERROR(HLOOKUP(T3,'INCOME STATEMENT'!$C$3:$AH$256, 75, FALSE), 0)</f>
        <v/>
      </c>
      <c r="U18" s="149">
        <f>IFERROR(HLOOKUP(U3,'INCOME STATEMENT'!$C$3:$AH$256, 82, FALSE), 0) + IFERROR(HLOOKUP(U3,'INCOME STATEMENT'!$C$3:$AH$256, 84, FALSE), 0) + IFERROR(HLOOKUP(U3,'INCOME STATEMENT'!$C$3:$AH$256, 85, FALSE), 0) +  IFERROR(HLOOKUP(U3,'INCOME STATEMENT'!$C$3:$AH$256, 86, FALSE), 0) +  IFERROR(HLOOKUP(U3,'INCOME STATEMENT'!$C$3:$AH$256, 75, FALSE), 0)</f>
        <v/>
      </c>
      <c r="V18" s="149">
        <f>IFERROR(HLOOKUP(V3,'INCOME STATEMENT'!$C$3:$AH$256, 82, FALSE), 0) + IFERROR(HLOOKUP(V3,'INCOME STATEMENT'!$C$3:$AH$256, 84, FALSE), 0) + IFERROR(HLOOKUP(V3,'INCOME STATEMENT'!$C$3:$AH$256, 85, FALSE), 0) +  IFERROR(HLOOKUP(V3,'INCOME STATEMENT'!$C$3:$AH$256, 86, FALSE), 0) +  IFERROR(HLOOKUP(V3,'INCOME STATEMENT'!$C$3:$AH$256, 75, FALSE), 0)</f>
        <v/>
      </c>
      <c r="W18" s="149">
        <f>IFERROR(HLOOKUP(W3,'INCOME STATEMENT'!$C$3:$AH$256, 82, FALSE), 0) + IFERROR(HLOOKUP(W3,'INCOME STATEMENT'!$C$3:$AH$256, 84, FALSE), 0) + IFERROR(HLOOKUP(W3,'INCOME STATEMENT'!$C$3:$AH$256, 85, FALSE), 0) +  IFERROR(HLOOKUP(W3,'INCOME STATEMENT'!$C$3:$AH$256, 86, FALSE), 0) +  IFERROR(HLOOKUP(W3,'INCOME STATEMENT'!$C$3:$AH$256, 75, FALSE), 0)</f>
        <v/>
      </c>
      <c r="X18" s="149">
        <f>IFERROR(HLOOKUP(X3,'INCOME STATEMENT'!$C$3:$AH$256, 82, FALSE), 0) + IFERROR(HLOOKUP(X3,'INCOME STATEMENT'!$C$3:$AH$256, 84, FALSE), 0) + IFERROR(HLOOKUP(X3,'INCOME STATEMENT'!$C$3:$AH$256, 85, FALSE), 0) +  IFERROR(HLOOKUP(X3,'INCOME STATEMENT'!$C$3:$AH$256, 86, FALSE), 0) +  IFERROR(HLOOKUP(X3,'INCOME STATEMENT'!$C$3:$AH$256, 75, FALSE), 0)</f>
        <v/>
      </c>
      <c r="Y18" s="149">
        <f>IFERROR(HLOOKUP(Y3,'INCOME STATEMENT'!$C$3:$AH$256, 82, FALSE), 0) + IFERROR(HLOOKUP(Y3,'INCOME STATEMENT'!$C$3:$AH$256, 84, FALSE), 0) + IFERROR(HLOOKUP(Y3,'INCOME STATEMENT'!$C$3:$AH$256, 85, FALSE), 0) +  IFERROR(HLOOKUP(Y3,'INCOME STATEMENT'!$C$3:$AH$256, 86, FALSE), 0) +  IFERROR(HLOOKUP(Y3,'INCOME STATEMENT'!$C$3:$AH$256, 75, FALSE), 0)</f>
        <v/>
      </c>
      <c r="Z18" s="149">
        <f>IFERROR(HLOOKUP(Z3,'INCOME STATEMENT'!$C$3:$AH$256, 82, FALSE), 0) + IFERROR(HLOOKUP(Z3,'INCOME STATEMENT'!$C$3:$AH$256, 84, FALSE), 0) + IFERROR(HLOOKUP(Z3,'INCOME STATEMENT'!$C$3:$AH$256, 85, FALSE), 0) +  IFERROR(HLOOKUP(Z3,'INCOME STATEMENT'!$C$3:$AH$256, 86, FALSE), 0) +  IFERROR(HLOOKUP(Z3,'INCOME STATEMENT'!$C$3:$AH$256, 75, FALSE), 0)</f>
        <v/>
      </c>
      <c r="AA18" s="149">
        <f>IFERROR(HLOOKUP(AA3,'INCOME STATEMENT'!$C$3:$AH$256, 82, FALSE), 0) + IFERROR(HLOOKUP(AA3,'INCOME STATEMENT'!$C$3:$AH$256, 84, FALSE), 0) + IFERROR(HLOOKUP(AA3,'INCOME STATEMENT'!$C$3:$AH$256, 85, FALSE), 0) +  IFERROR(HLOOKUP(AA3,'INCOME STATEMENT'!$C$3:$AH$256, 86, FALSE), 0) +  IFERROR(HLOOKUP(AA3,'INCOME STATEMENT'!$C$3:$AH$256, 75, FALSE), 0)</f>
        <v/>
      </c>
      <c r="AB18" s="149">
        <f>IFERROR(HLOOKUP(AB3,'INCOME STATEMENT'!$C$3:$AH$256, 82, FALSE), 0) + IFERROR(HLOOKUP(AB3,'INCOME STATEMENT'!$C$3:$AH$256, 84, FALSE), 0) + IFERROR(HLOOKUP(AB3,'INCOME STATEMENT'!$C$3:$AH$256, 85, FALSE), 0) +  IFERROR(HLOOKUP(AB3,'INCOME STATEMENT'!$C$3:$AH$256, 86, FALSE), 0) +  IFERROR(HLOOKUP(AB3,'INCOME STATEMENT'!$C$3:$AH$256, 75, FALSE), 0)</f>
        <v/>
      </c>
      <c r="AC18" s="149">
        <f>IFERROR(HLOOKUP(AC3,'INCOME STATEMENT'!$C$3:$AH$256, 82, FALSE), 0) + IFERROR(HLOOKUP(AC3,'INCOME STATEMENT'!$C$3:$AH$256, 84, FALSE), 0) + IFERROR(HLOOKUP(AC3,'INCOME STATEMENT'!$C$3:$AH$256, 85, FALSE), 0) +  IFERROR(HLOOKUP(AC3,'INCOME STATEMENT'!$C$3:$AH$256, 86, FALSE), 0) +  IFERROR(HLOOKUP(AC3,'INCOME STATEMENT'!$C$3:$AH$256, 75, FALSE), 0)</f>
        <v/>
      </c>
      <c r="AD18" s="149">
        <f>IFERROR(HLOOKUP(AD3,'INCOME STATEMENT'!$C$3:$AH$256, 82, FALSE), 0) + IFERROR(HLOOKUP(AD3,'INCOME STATEMENT'!$C$3:$AH$256, 84, FALSE), 0) + IFERROR(HLOOKUP(AD3,'INCOME STATEMENT'!$C$3:$AH$256, 85, FALSE), 0) +  IFERROR(HLOOKUP(AD3,'INCOME STATEMENT'!$C$3:$AH$256, 86, FALSE), 0) +  IFERROR(HLOOKUP(AD3,'INCOME STATEMENT'!$C$3:$AH$256, 75, FALSE), 0)</f>
        <v/>
      </c>
      <c r="AE18" s="149">
        <f>IFERROR(HLOOKUP(AE3,'INCOME STATEMENT'!$C$3:$AH$256, 82, FALSE), 0) + IFERROR(HLOOKUP(AE3,'INCOME STATEMENT'!$C$3:$AH$256, 84, FALSE), 0) + IFERROR(HLOOKUP(AE3,'INCOME STATEMENT'!$C$3:$AH$256, 85, FALSE), 0) +  IFERROR(HLOOKUP(AE3,'INCOME STATEMENT'!$C$3:$AH$256, 86, FALSE), 0) +  IFERROR(HLOOKUP(AE3,'INCOME STATEMENT'!$C$3:$AH$256, 75, FALSE), 0)</f>
        <v/>
      </c>
      <c r="AF18" s="149">
        <f>IFERROR(HLOOKUP(AF3,'INCOME STATEMENT'!$C$3:$AH$256, 82, FALSE), 0) + IFERROR(HLOOKUP(AF3,'INCOME STATEMENT'!$C$3:$AH$256, 84, FALSE), 0) + IFERROR(HLOOKUP(AF3,'INCOME STATEMENT'!$C$3:$AH$256, 85, FALSE), 0) +  IFERROR(HLOOKUP(AF3,'INCOME STATEMENT'!$C$3:$AH$256, 86, FALSE), 0) +  IFERROR(HLOOKUP(AF3,'INCOME STATEMENT'!$C$3:$AH$256, 75, FALSE), 0)</f>
        <v/>
      </c>
      <c r="AG18" s="149">
        <f>IFERROR(HLOOKUP(AG3,'INCOME STATEMENT'!$C$3:$AH$256, 82, FALSE), 0) + IFERROR(HLOOKUP(AG3,'INCOME STATEMENT'!$C$3:$AH$256, 84, FALSE), 0) + IFERROR(HLOOKUP(AG3,'INCOME STATEMENT'!$C$3:$AH$256, 85, FALSE), 0) +  IFERROR(HLOOKUP(AG3,'INCOME STATEMENT'!$C$3:$AH$256, 86, FALSE), 0) +  IFERROR(HLOOKUP(AG3,'INCOME STATEMENT'!$C$3:$AH$256, 75, FALSE), 0)</f>
        <v/>
      </c>
      <c r="AH18" s="149">
        <f>IFERROR(HLOOKUP(AH3,'INCOME STATEMENT'!$C$3:$AH$256, 82, FALSE), 0) + IFERROR(HLOOKUP(AH3,'INCOME STATEMENT'!$C$3:$AH$256, 84, FALSE), 0) + IFERROR(HLOOKUP(AH3,'INCOME STATEMENT'!$C$3:$AH$256, 85, FALSE), 0) +  IFERROR(HLOOKUP(AH3,'INCOME STATEMENT'!$C$3:$AH$256, 86, FALSE), 0) +  IFERROR(HLOOKUP(AH3,'INCOME STATEMENT'!$C$3:$AH$256, 75, FALSE), 0)</f>
        <v/>
      </c>
      <c r="AI18" s="149">
        <f>IFERROR(HLOOKUP(AI3,'INCOME STATEMENT'!$C$3:$AH$256, 82, FALSE), 0) + IFERROR(HLOOKUP(AI3,'INCOME STATEMENT'!$C$3:$AH$256, 84, FALSE), 0) + IFERROR(HLOOKUP(AI3,'INCOME STATEMENT'!$C$3:$AH$256, 85, FALSE), 0) +  IFERROR(HLOOKUP(AI3,'INCOME STATEMENT'!$C$3:$AH$256, 86, FALSE), 0) +  IFERROR(HLOOKUP(AI3,'INCOME STATEMENT'!$C$3:$AH$256, 75, FALSE), 0)</f>
        <v/>
      </c>
      <c r="AJ18" s="149">
        <f>IFERROR(HLOOKUP(AJ3,'INCOME STATEMENT'!$C$3:$AH$256, 82, FALSE), 0) + IFERROR(HLOOKUP(AJ3,'INCOME STATEMENT'!$C$3:$AH$256, 84, FALSE), 0) + IFERROR(HLOOKUP(AJ3,'INCOME STATEMENT'!$C$3:$AH$256, 85, FALSE), 0) +  IFERROR(HLOOKUP(AJ3,'INCOME STATEMENT'!$C$3:$AH$256, 86, FALSE), 0) +  IFERROR(HLOOKUP(AJ3,'INCOME STATEMENT'!$C$3:$AH$256, 75, FALSE), 0)</f>
        <v/>
      </c>
      <c r="AK18" s="149">
        <f>IFERROR(HLOOKUP(AK3,'INCOME STATEMENT'!$C$3:$AH$256, 82, FALSE), 0) + IFERROR(HLOOKUP(AK3,'INCOME STATEMENT'!$C$3:$AH$256, 84, FALSE), 0) + IFERROR(HLOOKUP(AK3,'INCOME STATEMENT'!$C$3:$AH$256, 85, FALSE), 0) +  IFERROR(HLOOKUP(AK3,'INCOME STATEMENT'!$C$3:$AH$256, 86, FALSE), 0) +  IFERROR(HLOOKUP(AK3,'INCOME STATEMENT'!$C$3:$AH$256, 75, FALSE), 0)</f>
        <v/>
      </c>
      <c r="AL18" s="149">
        <f>IFERROR(HLOOKUP(AL3,'INCOME STATEMENT'!$C$3:$AH$256, 82, FALSE), 0) + IFERROR(HLOOKUP(AL3,'INCOME STATEMENT'!$C$3:$AH$256, 84, FALSE), 0) + IFERROR(HLOOKUP(AL3,'INCOME STATEMENT'!$C$3:$AH$256, 85, FALSE), 0) +  IFERROR(HLOOKUP(AL3,'INCOME STATEMENT'!$C$3:$AH$256, 86, FALSE), 0) +  IFERROR(HLOOKUP(AL3,'INCOME STATEMENT'!$C$3:$AH$256, 75, FALSE), 0)</f>
        <v/>
      </c>
      <c r="AM18" s="149">
        <f>IFERROR(HLOOKUP(AM3,'INCOME STATEMENT'!$C$3:$AH$256, 82, FALSE), 0) + IFERROR(HLOOKUP(AM3,'INCOME STATEMENT'!$C$3:$AH$256, 84, FALSE), 0) + IFERROR(HLOOKUP(AM3,'INCOME STATEMENT'!$C$3:$AH$256, 85, FALSE), 0) +  IFERROR(HLOOKUP(AM3,'INCOME STATEMENT'!$C$3:$AH$256, 86, FALSE), 0) +  IFERROR(HLOOKUP(AM3,'INCOME STATEMENT'!$C$3:$AH$256, 75, FALSE), 0)</f>
        <v/>
      </c>
    </row>
    <row r="19" ht="18" customFormat="1" customHeight="1" s="50" thickBot="1">
      <c r="A19" s="147" t="inlineStr">
        <is>
          <t>Cash Buffer (Days)</t>
        </is>
      </c>
      <c r="B19" s="62" t="n"/>
      <c r="C19" s="156">
        <f>IFERROR(C17/((C18/365)), 0)</f>
        <v/>
      </c>
      <c r="D19" s="156">
        <f>IFERROR(D17/((D18/365)), 0)</f>
        <v/>
      </c>
      <c r="E19" s="156">
        <f>IFERROR(E17/((E18/365)), 0)</f>
        <v/>
      </c>
      <c r="F19" s="156">
        <f>IFERROR(F17/((F18/365)), 0)</f>
        <v/>
      </c>
      <c r="G19" s="156">
        <f>IFERROR(G17/((G18/365)), 0)</f>
        <v/>
      </c>
      <c r="H19" s="156">
        <f>IFERROR(H17/((H18/365)), 0)</f>
        <v/>
      </c>
      <c r="I19" s="156">
        <f>IFERROR(I17/((I18/365)), 0)</f>
        <v/>
      </c>
      <c r="J19" s="156">
        <f>IFERROR(J17/((J18/365)), 0)</f>
        <v/>
      </c>
      <c r="K19" s="156">
        <f>IFERROR(K17/((K18/365)), 0)</f>
        <v/>
      </c>
      <c r="L19" s="156">
        <f>IFERROR(L17/((L18/365)), 0)</f>
        <v/>
      </c>
      <c r="M19" s="156">
        <f>IFERROR(M17/((M18/365)), 0)</f>
        <v/>
      </c>
      <c r="N19" s="156">
        <f>IFERROR(N17/((N18/365)), 0)</f>
        <v/>
      </c>
      <c r="O19" s="156">
        <f>IFERROR(O17/((O18/365)), 0)</f>
        <v/>
      </c>
      <c r="P19" s="156">
        <f>IFERROR(P17/((P18/365)), 0)</f>
        <v/>
      </c>
      <c r="Q19" s="156">
        <f>IFERROR(Q17/((Q18/365)), 0)</f>
        <v/>
      </c>
      <c r="R19" s="156">
        <f>IFERROR(R17/((R18/365)), 0)</f>
        <v/>
      </c>
      <c r="S19" s="156">
        <f>IFERROR(S17/((S18/365)), 0)</f>
        <v/>
      </c>
      <c r="T19" s="156">
        <f>IFERROR(T17/((T18/365)), 0)</f>
        <v/>
      </c>
      <c r="U19" s="156">
        <f>IFERROR(U17/((U18/365)), 0)</f>
        <v/>
      </c>
      <c r="V19" s="156">
        <f>IFERROR(V17/((V18/365)), 0)</f>
        <v/>
      </c>
      <c r="W19" s="156">
        <f>IFERROR(W17/((W18/365)), 0)</f>
        <v/>
      </c>
      <c r="X19" s="156">
        <f>IFERROR(X17/((X18/365)), 0)</f>
        <v/>
      </c>
      <c r="Y19" s="156">
        <f>IFERROR(Y17/((Y18/365)), 0)</f>
        <v/>
      </c>
      <c r="Z19" s="156">
        <f>IFERROR(Z17/((Z18/365)), 0)</f>
        <v/>
      </c>
      <c r="AA19" s="156">
        <f>IFERROR(AA17/((AA18/365)), 0)</f>
        <v/>
      </c>
      <c r="AB19" s="156">
        <f>IFERROR(AB17/((AB18/365)), 0)</f>
        <v/>
      </c>
      <c r="AC19" s="156">
        <f>IFERROR(AC17/((AC18/365)), 0)</f>
        <v/>
      </c>
      <c r="AD19" s="156">
        <f>IFERROR(AD17/((AD18/365)), 0)</f>
        <v/>
      </c>
      <c r="AE19" s="156">
        <f>IFERROR(AE17/((AE18/365)), 0)</f>
        <v/>
      </c>
      <c r="AF19" s="156">
        <f>IFERROR(AF17/((AF18/365)), 0)</f>
        <v/>
      </c>
      <c r="AG19" s="156">
        <f>IFERROR(AG17/((AG18/365)), 0)</f>
        <v/>
      </c>
      <c r="AH19" s="156">
        <f>IFERROR(AH17/((AH18/365)), 0)</f>
        <v/>
      </c>
      <c r="AI19" s="156">
        <f>IFERROR(AI17/((AI18/365)), 0)</f>
        <v/>
      </c>
      <c r="AJ19" s="156">
        <f>IFERROR(AJ17/((AJ18/365)), 0)</f>
        <v/>
      </c>
      <c r="AK19" s="156">
        <f>IFERROR(AK17/((AK18/365)), 0)</f>
        <v/>
      </c>
      <c r="AL19" s="156">
        <f>IFERROR(AL17/((AL18/365)), 0)</f>
        <v/>
      </c>
      <c r="AM19" s="156">
        <f>IFERROR(AM17/((AM18/365)), 0)</f>
        <v/>
      </c>
    </row>
    <row r="20" ht="18" customFormat="1" customHeight="1" s="50" thickBot="1">
      <c r="A20" s="143" t="inlineStr">
        <is>
          <t>Cash to Deposit (%)</t>
        </is>
      </c>
      <c r="B20" s="62" t="n"/>
      <c r="C20" s="95">
        <f>IFERROR(C17/C135, 0)</f>
        <v/>
      </c>
      <c r="D20" s="95">
        <f>IFERROR(D17/D135, 0)</f>
        <v/>
      </c>
      <c r="E20" s="95">
        <f>IFERROR(E17/E135, 0)</f>
        <v/>
      </c>
      <c r="F20" s="95">
        <f>IFERROR(F17/F135, 0)</f>
        <v/>
      </c>
      <c r="G20" s="95">
        <f>IFERROR(G17/G135, 0)</f>
        <v/>
      </c>
      <c r="H20" s="95">
        <f>IFERROR(H17/H135, 0)</f>
        <v/>
      </c>
      <c r="I20" s="95">
        <f>IFERROR(I17/I135, 0)</f>
        <v/>
      </c>
      <c r="J20" s="95">
        <f>IFERROR(J17/J135, 0)</f>
        <v/>
      </c>
      <c r="K20" s="95">
        <f>IFERROR(K17/K135, 0)</f>
        <v/>
      </c>
      <c r="L20" s="95">
        <f>IFERROR(L17/L135, 0)</f>
        <v/>
      </c>
      <c r="M20" s="95">
        <f>IFERROR(M17/M135, 0)</f>
        <v/>
      </c>
      <c r="N20" s="95">
        <f>IFERROR(N17/N135, 0)</f>
        <v/>
      </c>
      <c r="O20" s="95">
        <f>IFERROR(O17/O135, 0)</f>
        <v/>
      </c>
      <c r="P20" s="95">
        <f>IFERROR(P17/P135, 0)</f>
        <v/>
      </c>
      <c r="Q20" s="95">
        <f>IFERROR(Q17/Q135, 0)</f>
        <v/>
      </c>
      <c r="R20" s="95">
        <f>IFERROR(R17/R135, 0)</f>
        <v/>
      </c>
      <c r="S20" s="95">
        <f>IFERROR(S17/S135, 0)</f>
        <v/>
      </c>
      <c r="T20" s="95">
        <f>IFERROR(T17/T135, 0)</f>
        <v/>
      </c>
      <c r="U20" s="95">
        <f>IFERROR(U17/U135, 0)</f>
        <v/>
      </c>
      <c r="V20" s="95">
        <f>IFERROR(V17/V135, 0)</f>
        <v/>
      </c>
      <c r="W20" s="95">
        <f>IFERROR(W17/W135, 0)</f>
        <v/>
      </c>
      <c r="X20" s="95">
        <f>IFERROR(X17/X135, 0)</f>
        <v/>
      </c>
      <c r="Y20" s="95">
        <f>IFERROR(Y17/Y135, 0)</f>
        <v/>
      </c>
      <c r="Z20" s="95">
        <f>IFERROR(Z17/Z135, 0)</f>
        <v/>
      </c>
      <c r="AA20" s="95">
        <f>IFERROR(AA17/AA135, 0)</f>
        <v/>
      </c>
      <c r="AB20" s="95">
        <f>IFERROR(AB17/AB135, 0)</f>
        <v/>
      </c>
      <c r="AC20" s="95">
        <f>IFERROR(AC17/AC135, 0)</f>
        <v/>
      </c>
      <c r="AD20" s="95">
        <f>IFERROR(AD17/AD135, 0)</f>
        <v/>
      </c>
      <c r="AE20" s="95">
        <f>IFERROR(AE17/AE135, 0)</f>
        <v/>
      </c>
      <c r="AF20" s="95">
        <f>IFERROR(AF17/AF135, 0)</f>
        <v/>
      </c>
      <c r="AG20" s="95">
        <f>IFERROR(AG17/AG135, 0)</f>
        <v/>
      </c>
      <c r="AH20" s="95">
        <f>IFERROR(AH17/AH135, 0)</f>
        <v/>
      </c>
      <c r="AI20" s="95">
        <f>IFERROR(AI17/AI135, 0)</f>
        <v/>
      </c>
      <c r="AJ20" s="95">
        <f>IFERROR(AJ17/AJ135, 0)</f>
        <v/>
      </c>
      <c r="AK20" s="95">
        <f>IFERROR(AK17/AK135, 0)</f>
        <v/>
      </c>
      <c r="AL20" s="95">
        <f>IFERROR(AL17/AL135, 0)</f>
        <v/>
      </c>
      <c r="AM20" s="95">
        <f>IFERROR(AM17/AM135, 0)</f>
        <v/>
      </c>
    </row>
    <row r="21" ht="18" customHeight="1" s="173" thickBot="1">
      <c r="A21" s="38" t="inlineStr">
        <is>
          <t>Piutang asuransi</t>
        </is>
      </c>
      <c r="B21" s="38" t="n"/>
      <c r="C21" s="155">
        <f>C22+C23-C24</f>
        <v/>
      </c>
      <c r="D21" s="155">
        <f>D22+D23-D24</f>
        <v/>
      </c>
      <c r="E21" s="155">
        <f>E22+E23-E24</f>
        <v/>
      </c>
      <c r="F21" s="155">
        <f>F22+F23-F24</f>
        <v/>
      </c>
      <c r="G21" s="155">
        <f>G22+G23-G24</f>
        <v/>
      </c>
      <c r="H21" s="155">
        <f>H22+H23-H24</f>
        <v/>
      </c>
      <c r="I21" s="155">
        <f>I22+I23-I24</f>
        <v/>
      </c>
      <c r="J21" s="155">
        <f>J22+J23-J24</f>
        <v/>
      </c>
      <c r="K21" s="155">
        <f>K22+K23-K24</f>
        <v/>
      </c>
      <c r="L21" s="155">
        <f>L22+L23-L24</f>
        <v/>
      </c>
      <c r="M21" s="155">
        <f>M22+M23-M24</f>
        <v/>
      </c>
      <c r="N21" s="155">
        <f>N22+N23-N24</f>
        <v/>
      </c>
      <c r="O21" s="155">
        <f>O22+O23-O24</f>
        <v/>
      </c>
      <c r="P21" s="155">
        <f>P22+P23-P24</f>
        <v/>
      </c>
      <c r="Q21" s="155">
        <f>Q22+Q23-Q24</f>
        <v/>
      </c>
      <c r="R21" s="155">
        <f>R22+R23-R24</f>
        <v/>
      </c>
      <c r="S21" s="155">
        <f>S22+S23-S24</f>
        <v/>
      </c>
      <c r="T21" s="155">
        <f>T22+T23-T24</f>
        <v/>
      </c>
      <c r="U21" s="155">
        <f>U22+U23-U24</f>
        <v/>
      </c>
      <c r="V21" s="155">
        <f>V22+V23-V24</f>
        <v/>
      </c>
      <c r="W21" s="155">
        <f>W22+W23-W24</f>
        <v/>
      </c>
      <c r="X21" s="155">
        <f>X22+X23-X24</f>
        <v/>
      </c>
      <c r="Y21" s="155">
        <f>Y22+Y23-Y24</f>
        <v/>
      </c>
      <c r="Z21" s="155">
        <f>Z22+Z23-Z24</f>
        <v/>
      </c>
      <c r="AA21" s="155">
        <f>AA22+AA23-AA24</f>
        <v/>
      </c>
      <c r="AB21" s="155">
        <f>AB22+AB23-AB24</f>
        <v/>
      </c>
      <c r="AC21" s="155">
        <f>AC22+AC23-AC24</f>
        <v/>
      </c>
      <c r="AD21" s="155">
        <f>AD22+AD23-AD24</f>
        <v/>
      </c>
      <c r="AE21" s="155">
        <f>AE22+AE23-AE24</f>
        <v/>
      </c>
      <c r="AF21" s="155">
        <f>AF22+AF23-AF24</f>
        <v/>
      </c>
      <c r="AG21" s="155">
        <f>AG22+AG23-AG24</f>
        <v/>
      </c>
      <c r="AH21" s="155">
        <f>AH22+AH23-AH24</f>
        <v/>
      </c>
      <c r="AI21" s="155">
        <f>AI22+AI23-AI24</f>
        <v/>
      </c>
      <c r="AJ21" s="155">
        <f>AJ22+AJ23-AJ24</f>
        <v/>
      </c>
      <c r="AK21" s="155">
        <f>AK22+AK23-AK24</f>
        <v/>
      </c>
      <c r="AL21" s="155">
        <f>AL22+AL23-AL24</f>
        <v/>
      </c>
      <c r="AM21" s="155">
        <f>AM22+AM23-AM24</f>
        <v/>
      </c>
    </row>
    <row r="22" hidden="1" ht="18" customHeight="1" s="173" thickBot="1">
      <c r="A22" s="39" t="inlineStr">
        <is>
          <t>Piutang asuransi pihak ketiga</t>
        </is>
      </c>
      <c r="B22" s="39" t="n"/>
      <c r="C22" s="37" t="inlineStr"/>
      <c r="D22" s="37" t="inlineStr"/>
      <c r="E22" s="37" t="inlineStr"/>
      <c r="F22" s="37" t="inlineStr"/>
      <c r="G22" s="37" t="inlineStr"/>
      <c r="H22" s="37" t="inlineStr"/>
      <c r="I22" s="37" t="inlineStr"/>
      <c r="J22" s="37" t="inlineStr"/>
      <c r="K22" s="37" t="n"/>
      <c r="L22" s="37" t="n"/>
      <c r="M22" s="37" t="n"/>
      <c r="N22" s="37" t="n"/>
      <c r="O22" s="37" t="n"/>
      <c r="P22" s="37" t="n"/>
      <c r="Q22" s="37" t="n"/>
      <c r="R22" s="37" t="n"/>
      <c r="S22" s="37" t="n"/>
      <c r="T22" s="37" t="n"/>
      <c r="U22" s="37" t="n"/>
      <c r="V22" s="37" t="n"/>
      <c r="W22" s="37" t="n"/>
      <c r="X22" s="37" t="n"/>
      <c r="Y22" s="37" t="n"/>
      <c r="Z22" s="37" t="n"/>
      <c r="AA22" s="37" t="n"/>
      <c r="AB22" s="37" t="n"/>
      <c r="AC22" s="37" t="n"/>
      <c r="AD22" s="37" t="n"/>
      <c r="AE22" s="37" t="n"/>
      <c r="AF22" s="37" t="n"/>
      <c r="AG22" s="37" t="n"/>
      <c r="AH22" s="37" t="n"/>
      <c r="AI22" s="37" t="n"/>
      <c r="AJ22" s="37" t="n"/>
      <c r="AK22" s="37" t="n"/>
      <c r="AL22" s="37" t="n"/>
      <c r="AM22" s="37" t="n"/>
    </row>
    <row r="23" hidden="1" ht="18" customHeight="1" s="173" thickBot="1">
      <c r="A23" s="39" t="inlineStr">
        <is>
          <t>Piutang asuransi pihak berelasi</t>
        </is>
      </c>
      <c r="B23" s="39" t="n"/>
      <c r="C23" s="37" t="inlineStr"/>
      <c r="D23" s="37" t="inlineStr"/>
      <c r="E23" s="37" t="inlineStr"/>
      <c r="F23" s="37" t="inlineStr"/>
      <c r="G23" s="37" t="inlineStr"/>
      <c r="H23" s="37" t="inlineStr"/>
      <c r="I23" s="37" t="inlineStr"/>
      <c r="J23" s="37" t="inlineStr"/>
      <c r="K23" s="37" t="n"/>
      <c r="L23" s="37" t="n"/>
      <c r="M23" s="37" t="n"/>
      <c r="N23" s="37" t="n"/>
      <c r="O23" s="37" t="n"/>
      <c r="P23" s="37" t="n"/>
      <c r="Q23" s="37" t="n"/>
      <c r="R23" s="37" t="n"/>
      <c r="S23" s="37" t="n"/>
      <c r="T23" s="37" t="n"/>
      <c r="U23" s="37" t="n"/>
      <c r="V23" s="37" t="n"/>
      <c r="W23" s="37" t="n"/>
      <c r="X23" s="37" t="n"/>
      <c r="Y23" s="37" t="n"/>
      <c r="Z23" s="37" t="n"/>
      <c r="AA23" s="37" t="n"/>
      <c r="AB23" s="37" t="n"/>
      <c r="AC23" s="37" t="n"/>
      <c r="AD23" s="37" t="n"/>
      <c r="AE23" s="37" t="n"/>
      <c r="AF23" s="37" t="n"/>
      <c r="AG23" s="37" t="n"/>
      <c r="AH23" s="37" t="n"/>
      <c r="AI23" s="37" t="n"/>
      <c r="AJ23" s="37" t="n"/>
      <c r="AK23" s="37" t="n"/>
      <c r="AL23" s="37" t="n"/>
      <c r="AM23" s="37" t="n"/>
    </row>
    <row r="24" hidden="1" ht="35" customHeight="1" s="173" thickBot="1">
      <c r="A24" s="39" t="inlineStr">
        <is>
          <t>Cadangan kerugian penurunan nilai pada piutang asuransi</t>
        </is>
      </c>
      <c r="B24" s="39" t="n"/>
      <c r="C24" s="40" t="inlineStr"/>
      <c r="D24" s="40" t="inlineStr"/>
      <c r="E24" s="40" t="inlineStr"/>
      <c r="F24" s="40" t="inlineStr"/>
      <c r="G24" s="40" t="inlineStr"/>
      <c r="H24" s="40" t="inlineStr"/>
      <c r="I24" s="40" t="inlineStr"/>
      <c r="J24" s="40" t="inlineStr"/>
      <c r="K24" s="40" t="n"/>
      <c r="L24" s="40" t="n"/>
      <c r="M24" s="40" t="n"/>
      <c r="N24" s="40" t="n"/>
      <c r="O24" s="40" t="n"/>
      <c r="P24" s="40" t="n"/>
      <c r="Q24" s="40" t="n"/>
      <c r="R24" s="40" t="n"/>
      <c r="S24" s="40" t="n"/>
      <c r="T24" s="40" t="n"/>
      <c r="U24" s="40" t="n"/>
      <c r="V24" s="40" t="n"/>
      <c r="W24" s="40" t="n"/>
      <c r="X24" s="40" t="n"/>
      <c r="Y24" s="40" t="n"/>
      <c r="Z24" s="40" t="n"/>
      <c r="AA24" s="40" t="n"/>
      <c r="AB24" s="40" t="n"/>
      <c r="AC24" s="40" t="n"/>
      <c r="AD24" s="40" t="n"/>
      <c r="AE24" s="40" t="n"/>
      <c r="AF24" s="40" t="n"/>
      <c r="AG24" s="40" t="n"/>
      <c r="AH24" s="40" t="n"/>
      <c r="AI24" s="40" t="n"/>
      <c r="AJ24" s="40" t="n"/>
      <c r="AK24" s="40" t="n"/>
      <c r="AL24" s="40" t="n"/>
      <c r="AM24" s="40" t="n"/>
    </row>
    <row r="25" hidden="1" ht="18" customHeight="1" s="173" thickBot="1">
      <c r="A25" s="36" t="inlineStr">
        <is>
          <t>Biaya akuisisi tangguhan</t>
        </is>
      </c>
      <c r="B25" s="36" t="n"/>
      <c r="C25" s="37" t="inlineStr"/>
      <c r="D25" s="37" t="inlineStr"/>
      <c r="E25" s="37" t="inlineStr"/>
      <c r="F25" s="37" t="inlineStr"/>
      <c r="G25" s="37" t="inlineStr"/>
      <c r="H25" s="37" t="inlineStr"/>
      <c r="I25" s="37" t="inlineStr"/>
      <c r="J25" s="37" t="inlineStr"/>
      <c r="K25" s="37" t="n"/>
      <c r="L25" s="37" t="n"/>
      <c r="M25" s="37" t="n"/>
      <c r="N25" s="37" t="n"/>
      <c r="O25" s="37" t="n"/>
      <c r="P25" s="37" t="n"/>
      <c r="Q25" s="37" t="n"/>
      <c r="R25" s="37" t="n"/>
      <c r="S25" s="37" t="n"/>
      <c r="T25" s="37" t="n"/>
      <c r="U25" s="37" t="n"/>
      <c r="V25" s="37" t="n"/>
      <c r="W25" s="37" t="n"/>
      <c r="X25" s="37" t="n"/>
      <c r="Y25" s="37" t="n"/>
      <c r="Z25" s="37" t="n"/>
      <c r="AA25" s="37" t="n"/>
      <c r="AB25" s="37" t="n"/>
      <c r="AC25" s="37" t="n"/>
      <c r="AD25" s="37" t="n"/>
      <c r="AE25" s="37" t="n"/>
      <c r="AF25" s="37" t="n"/>
      <c r="AG25" s="37" t="n"/>
      <c r="AH25" s="37" t="n"/>
      <c r="AI25" s="37" t="n"/>
      <c r="AJ25" s="37" t="n"/>
      <c r="AK25" s="37" t="n"/>
      <c r="AL25" s="37" t="n"/>
      <c r="AM25" s="37" t="n"/>
    </row>
    <row r="26" hidden="1" ht="35" customHeight="1" s="173" thickBot="1">
      <c r="A26" s="36" t="inlineStr">
        <is>
          <t>Deposito pada lembaga kliring dan penjaminan</t>
        </is>
      </c>
      <c r="B26" s="36" t="n"/>
      <c r="C26" s="37" t="inlineStr"/>
      <c r="D26" s="37" t="inlineStr"/>
      <c r="E26" s="37" t="inlineStr"/>
      <c r="F26" s="37" t="inlineStr"/>
      <c r="G26" s="37" t="inlineStr"/>
      <c r="H26" s="37" t="inlineStr"/>
      <c r="I26" s="37" t="inlineStr"/>
      <c r="J26" s="37" t="inlineStr"/>
      <c r="K26" s="37" t="n"/>
      <c r="L26" s="37" t="n"/>
      <c r="M26" s="37" t="n"/>
      <c r="N26" s="37" t="n"/>
      <c r="O26" s="37" t="n"/>
      <c r="P26" s="37" t="n"/>
      <c r="Q26" s="37" t="n"/>
      <c r="R26" s="37" t="n"/>
      <c r="S26" s="37" t="n"/>
      <c r="T26" s="37" t="n"/>
      <c r="U26" s="37" t="n"/>
      <c r="V26" s="37" t="n"/>
      <c r="W26" s="37" t="n"/>
      <c r="X26" s="37" t="n"/>
      <c r="Y26" s="37" t="n"/>
      <c r="Z26" s="37" t="n"/>
      <c r="AA26" s="37" t="n"/>
      <c r="AB26" s="37" t="n"/>
      <c r="AC26" s="37" t="n"/>
      <c r="AD26" s="37" t="n"/>
      <c r="AE26" s="37" t="n"/>
      <c r="AF26" s="37" t="n"/>
      <c r="AG26" s="37" t="n"/>
      <c r="AH26" s="37" t="n"/>
      <c r="AI26" s="37" t="n"/>
      <c r="AJ26" s="37" t="n"/>
      <c r="AK26" s="37" t="n"/>
      <c r="AL26" s="37" t="n"/>
      <c r="AM26" s="37" t="n"/>
    </row>
    <row r="27" ht="18" customHeight="1" s="173" thickBot="1">
      <c r="A27" s="38" t="inlineStr">
        <is>
          <t>Efek-efek yang diperdagangkan</t>
        </is>
      </c>
      <c r="B27" s="38" t="n"/>
      <c r="C27" s="155">
        <f>C28+C29-C30</f>
        <v/>
      </c>
      <c r="D27" s="155">
        <f>D28+D29-D30</f>
        <v/>
      </c>
      <c r="E27" s="155">
        <f>E28+E29-E30</f>
        <v/>
      </c>
      <c r="F27" s="155">
        <f>F28+F29-F30</f>
        <v/>
      </c>
      <c r="G27" s="155">
        <f>G28+G29-G30</f>
        <v/>
      </c>
      <c r="H27" s="155">
        <f>H28+H29-H30</f>
        <v/>
      </c>
      <c r="I27" s="155">
        <f>I28+I29-I30</f>
        <v/>
      </c>
      <c r="J27" s="155">
        <f>J28+J29-J30</f>
        <v/>
      </c>
      <c r="K27" s="155">
        <f>K28+K29-K30</f>
        <v/>
      </c>
      <c r="L27" s="155">
        <f>L28+L29-L30</f>
        <v/>
      </c>
      <c r="M27" s="155">
        <f>M28+M29-M30</f>
        <v/>
      </c>
      <c r="N27" s="155">
        <f>N28+N29-N30</f>
        <v/>
      </c>
      <c r="O27" s="155">
        <f>O28+O29-O30</f>
        <v/>
      </c>
      <c r="P27" s="155">
        <f>P28+P29-P30</f>
        <v/>
      </c>
      <c r="Q27" s="155">
        <f>Q28+Q29-Q30</f>
        <v/>
      </c>
      <c r="R27" s="155">
        <f>R28+R29-R30</f>
        <v/>
      </c>
      <c r="S27" s="155">
        <f>S28+S29-S30</f>
        <v/>
      </c>
      <c r="T27" s="155">
        <f>T28+T29-T30</f>
        <v/>
      </c>
      <c r="U27" s="155">
        <f>U28+U29-U30</f>
        <v/>
      </c>
      <c r="V27" s="155">
        <f>V28+V29-V30</f>
        <v/>
      </c>
      <c r="W27" s="155">
        <f>W28+W29-W30</f>
        <v/>
      </c>
      <c r="X27" s="155">
        <f>X28+X29-X30</f>
        <v/>
      </c>
      <c r="Y27" s="155">
        <f>Y28+Y29-Y30</f>
        <v/>
      </c>
      <c r="Z27" s="155">
        <f>Z28+Z29-Z30</f>
        <v/>
      </c>
      <c r="AA27" s="155">
        <f>AA28+AA29-AA30</f>
        <v/>
      </c>
      <c r="AB27" s="155">
        <f>AB28+AB29-AB30</f>
        <v/>
      </c>
      <c r="AC27" s="155">
        <f>AC28+AC29-AC30</f>
        <v/>
      </c>
      <c r="AD27" s="155">
        <f>AD28+AD29-AD30</f>
        <v/>
      </c>
      <c r="AE27" s="155">
        <f>AE28+AE29-AE30</f>
        <v/>
      </c>
      <c r="AF27" s="155">
        <f>AF28+AF29-AF30</f>
        <v/>
      </c>
      <c r="AG27" s="155">
        <f>AG28+AG29-AG30</f>
        <v/>
      </c>
      <c r="AH27" s="155">
        <f>AH28+AH29-AH30</f>
        <v/>
      </c>
      <c r="AI27" s="155">
        <f>AI28+AI29-AI30</f>
        <v/>
      </c>
      <c r="AJ27" s="155">
        <f>AJ28+AJ29-AJ30</f>
        <v/>
      </c>
      <c r="AK27" s="155">
        <f>AK28+AK29-AK30</f>
        <v/>
      </c>
      <c r="AL27" s="155">
        <f>AL28+AL29-AL30</f>
        <v/>
      </c>
      <c r="AM27" s="155">
        <f>AM28+AM29-AM30</f>
        <v/>
      </c>
    </row>
    <row r="28" ht="35" customHeight="1" s="173" thickBot="1">
      <c r="A28" s="39" t="inlineStr">
        <is>
          <t>Efek-efek yang diperdagangkan pihak ketiga</t>
        </is>
      </c>
      <c r="B28" s="39" t="n"/>
      <c r="C28" s="37" t="n">
        <v>4991.546</v>
      </c>
      <c r="D28" s="37" t="n">
        <v>5985.588</v>
      </c>
      <c r="E28" s="37" t="n">
        <v>1123.406</v>
      </c>
      <c r="F28" s="37" t="n">
        <v>891.173</v>
      </c>
      <c r="G28" s="37" t="n">
        <v>873.109</v>
      </c>
      <c r="H28" s="37" t="n">
        <v>1454.768</v>
      </c>
      <c r="I28" s="37" t="n">
        <v>19874.205</v>
      </c>
      <c r="J28" s="37" t="n">
        <v>16588.868</v>
      </c>
      <c r="K28" s="37" t="n"/>
      <c r="L28" s="37" t="n"/>
      <c r="M28" s="37" t="n"/>
      <c r="N28" s="37" t="n"/>
      <c r="O28" s="37" t="n"/>
      <c r="P28" s="37" t="n"/>
      <c r="Q28" s="37" t="n"/>
      <c r="R28" s="37" t="n"/>
      <c r="S28" s="37" t="n"/>
      <c r="T28" s="37" t="n"/>
      <c r="U28" s="37" t="n"/>
      <c r="V28" s="37" t="n"/>
      <c r="W28" s="37" t="n"/>
      <c r="X28" s="37" t="n"/>
      <c r="Y28" s="37" t="n"/>
      <c r="Z28" s="37" t="n"/>
      <c r="AA28" s="37" t="n"/>
      <c r="AB28" s="37" t="n"/>
      <c r="AC28" s="37" t="n"/>
      <c r="AD28" s="37" t="n"/>
      <c r="AE28" s="37" t="n"/>
      <c r="AF28" s="37" t="n"/>
      <c r="AG28" s="37" t="n"/>
      <c r="AH28" s="37" t="n"/>
      <c r="AI28" s="37" t="n"/>
      <c r="AJ28" s="37" t="n"/>
      <c r="AK28" s="37" t="n"/>
      <c r="AL28" s="37" t="n"/>
      <c r="AM28" s="37" t="n"/>
    </row>
    <row r="29" ht="35" customHeight="1" s="173" thickBot="1">
      <c r="A29" s="39" t="inlineStr">
        <is>
          <t>Efek-efek yang diperdagangkan pihak berelasi</t>
        </is>
      </c>
      <c r="B29" s="39" t="n"/>
      <c r="C29" s="37" t="n">
        <v>877.112</v>
      </c>
      <c r="D29" s="37" t="n">
        <v>2126.461</v>
      </c>
      <c r="E29" s="37" t="n">
        <v>2082.56</v>
      </c>
      <c r="F29" s="37" t="n">
        <v>1341.732</v>
      </c>
      <c r="G29" s="37" t="n">
        <v>850.059</v>
      </c>
      <c r="H29" s="37" t="n">
        <v>3851.105</v>
      </c>
      <c r="I29" s="37" t="n">
        <v>5489.205</v>
      </c>
      <c r="J29" s="37" t="n">
        <v>5464.153</v>
      </c>
      <c r="K29" s="37" t="n"/>
      <c r="L29" s="37" t="n"/>
      <c r="M29" s="37" t="n"/>
      <c r="N29" s="37" t="n"/>
      <c r="O29" s="37" t="n"/>
      <c r="P29" s="37" t="n"/>
      <c r="Q29" s="37" t="n"/>
      <c r="R29" s="37" t="n"/>
      <c r="S29" s="37" t="n"/>
      <c r="T29" s="37" t="n"/>
      <c r="U29" s="37" t="n"/>
      <c r="V29" s="37" t="n"/>
      <c r="W29" s="37" t="n"/>
      <c r="X29" s="37" t="n"/>
      <c r="Y29" s="37" t="n"/>
      <c r="Z29" s="37" t="n"/>
      <c r="AA29" s="37" t="n"/>
      <c r="AB29" s="37" t="n"/>
      <c r="AC29" s="37" t="n"/>
      <c r="AD29" s="37" t="n"/>
      <c r="AE29" s="37" t="n"/>
      <c r="AF29" s="37" t="n"/>
      <c r="AG29" s="37" t="n"/>
      <c r="AH29" s="37" t="n"/>
      <c r="AI29" s="37" t="n"/>
      <c r="AJ29" s="37" t="n"/>
      <c r="AK29" s="37" t="n"/>
      <c r="AL29" s="37" t="n"/>
      <c r="AM29" s="37" t="n"/>
    </row>
    <row r="30" ht="52" customHeight="1" s="173" thickBot="1">
      <c r="A30" s="39" t="inlineStr">
        <is>
          <t>Cadangan kerugian penurunan nilai pada efek-efek yang diperdagangkan</t>
        </is>
      </c>
      <c r="B30" s="39" t="n"/>
      <c r="C30" s="40" t="n">
        <v>20.173</v>
      </c>
      <c r="D30" s="40" t="n">
        <v>27.378</v>
      </c>
      <c r="E30" s="40" t="n">
        <v>2</v>
      </c>
      <c r="F30" s="40" t="n">
        <v>2</v>
      </c>
      <c r="G30" s="40" t="n">
        <v>2.399</v>
      </c>
      <c r="H30" s="40" t="n">
        <v>22.903</v>
      </c>
      <c r="I30" s="40" t="n">
        <v>0.787</v>
      </c>
      <c r="J30" s="40" t="n">
        <v>0.052</v>
      </c>
      <c r="K30" s="40" t="n"/>
      <c r="L30" s="40" t="n"/>
      <c r="M30" s="40" t="n"/>
      <c r="N30" s="40" t="n"/>
      <c r="O30" s="40" t="n"/>
      <c r="P30" s="40" t="n"/>
      <c r="Q30" s="40" t="n"/>
      <c r="R30" s="40" t="n"/>
      <c r="S30" s="40" t="n"/>
      <c r="T30" s="40" t="n"/>
      <c r="U30" s="40" t="n"/>
      <c r="V30" s="40" t="n"/>
      <c r="W30" s="40" t="n"/>
      <c r="X30" s="40" t="n"/>
      <c r="Y30" s="40" t="n"/>
      <c r="Z30" s="40" t="n"/>
      <c r="AA30" s="40" t="n"/>
      <c r="AB30" s="40" t="n"/>
      <c r="AC30" s="40" t="n"/>
      <c r="AD30" s="40" t="n"/>
      <c r="AE30" s="40" t="n"/>
      <c r="AF30" s="40" t="n"/>
      <c r="AG30" s="40" t="n"/>
      <c r="AH30" s="40" t="n"/>
      <c r="AI30" s="40" t="n"/>
      <c r="AJ30" s="40" t="n"/>
      <c r="AK30" s="40" t="n"/>
      <c r="AL30" s="40" t="n"/>
      <c r="AM30" s="40" t="n"/>
    </row>
    <row r="31" ht="35" customHeight="1" s="173" thickBot="1">
      <c r="A31" s="36" t="inlineStr">
        <is>
          <t>Investasi pemegang polis pada kontrak unit-linked</t>
        </is>
      </c>
      <c r="B31" s="36" t="n"/>
      <c r="C31" s="37" t="inlineStr"/>
      <c r="D31" s="37" t="inlineStr"/>
      <c r="E31" s="37" t="inlineStr"/>
      <c r="F31" s="37" t="n">
        <v>0</v>
      </c>
      <c r="G31" s="37" t="n">
        <v>0</v>
      </c>
      <c r="H31" s="37" t="n">
        <v>0</v>
      </c>
      <c r="I31" s="37" t="inlineStr"/>
      <c r="J31" s="37" t="inlineStr"/>
      <c r="K31" s="37" t="n"/>
      <c r="L31" s="37" t="n"/>
      <c r="M31" s="37" t="n"/>
      <c r="N31" s="37" t="n"/>
      <c r="O31" s="37" t="n"/>
      <c r="P31" s="37" t="n"/>
      <c r="Q31" s="37" t="n"/>
      <c r="R31" s="37" t="n"/>
      <c r="S31" s="37" t="n"/>
      <c r="T31" s="37" t="n"/>
      <c r="U31" s="37" t="n"/>
      <c r="V31" s="37" t="n"/>
      <c r="W31" s="37" t="n"/>
      <c r="X31" s="37" t="n"/>
      <c r="Y31" s="37" t="n"/>
      <c r="Z31" s="37" t="n"/>
      <c r="AA31" s="37" t="n"/>
      <c r="AB31" s="37" t="n"/>
      <c r="AC31" s="37" t="n"/>
      <c r="AD31" s="37" t="n"/>
      <c r="AE31" s="37" t="n"/>
      <c r="AF31" s="37" t="n"/>
      <c r="AG31" s="37" t="n"/>
      <c r="AH31" s="37" t="n"/>
      <c r="AI31" s="37" t="n"/>
      <c r="AJ31" s="37" t="n"/>
      <c r="AK31" s="37" t="n"/>
      <c r="AL31" s="37" t="n"/>
      <c r="AM31" s="37" t="n"/>
    </row>
    <row r="32" ht="35" customHeight="1" s="173" thickBot="1">
      <c r="A32" s="36" t="inlineStr">
        <is>
          <t>Efek yang dibeli dengan janji dijual kembali</t>
        </is>
      </c>
      <c r="B32" s="36" t="n"/>
      <c r="C32" s="37" t="inlineStr"/>
      <c r="D32" s="37" t="n">
        <v>1875.221</v>
      </c>
      <c r="E32" s="37" t="n">
        <v>954.955</v>
      </c>
      <c r="F32" s="37" t="n">
        <v>1598.325</v>
      </c>
      <c r="G32" s="37" t="n">
        <v>1434.19</v>
      </c>
      <c r="H32" s="37" t="n">
        <v>0</v>
      </c>
      <c r="I32" s="37" t="n">
        <v>175.625</v>
      </c>
      <c r="J32" s="37" t="n">
        <v>1683.84</v>
      </c>
      <c r="K32" s="37" t="n"/>
      <c r="L32" s="37" t="n"/>
      <c r="M32" s="37" t="n"/>
      <c r="N32" s="37" t="n"/>
      <c r="O32" s="37" t="n"/>
      <c r="P32" s="37" t="n"/>
      <c r="Q32" s="37" t="n"/>
      <c r="R32" s="37" t="n"/>
      <c r="S32" s="37" t="n"/>
      <c r="T32" s="37" t="n"/>
      <c r="U32" s="37" t="n"/>
      <c r="V32" s="37" t="n"/>
      <c r="W32" s="37" t="n"/>
      <c r="X32" s="37" t="n"/>
      <c r="Y32" s="37" t="n"/>
      <c r="Z32" s="37" t="n"/>
      <c r="AA32" s="37" t="n"/>
      <c r="AB32" s="37" t="n"/>
      <c r="AC32" s="37" t="n"/>
      <c r="AD32" s="37" t="n"/>
      <c r="AE32" s="37" t="n"/>
      <c r="AF32" s="37" t="n"/>
      <c r="AG32" s="37" t="n"/>
      <c r="AH32" s="37" t="n"/>
      <c r="AI32" s="37" t="n"/>
      <c r="AJ32" s="37" t="n"/>
      <c r="AK32" s="37" t="n"/>
      <c r="AL32" s="37" t="n"/>
      <c r="AM32" s="37" t="n"/>
    </row>
    <row r="33" ht="35" customHeight="1" s="173" thickBot="1">
      <c r="A33" s="38" t="inlineStr">
        <is>
          <t>Wesel ekspor dan tagihan lainnya</t>
        </is>
      </c>
      <c r="B33" s="38" t="n"/>
      <c r="C33" s="155">
        <f>C34+C35-C36</f>
        <v/>
      </c>
      <c r="D33" s="155">
        <f>D34+D35-D36</f>
        <v/>
      </c>
      <c r="E33" s="155">
        <f>E34+E35-E36</f>
        <v/>
      </c>
      <c r="F33" s="155">
        <f>F34+F35-F36</f>
        <v/>
      </c>
      <c r="G33" s="155">
        <f>G34+G35-G36</f>
        <v/>
      </c>
      <c r="H33" s="155">
        <f>H34+H35-H36</f>
        <v/>
      </c>
      <c r="I33" s="155">
        <f>I34+I35-I36</f>
        <v/>
      </c>
      <c r="J33" s="155">
        <f>J34+J35-J36</f>
        <v/>
      </c>
      <c r="K33" s="155">
        <f>K34+K35-K36</f>
        <v/>
      </c>
      <c r="L33" s="155">
        <f>L34+L35-L36</f>
        <v/>
      </c>
      <c r="M33" s="155">
        <f>M34+M35-M36</f>
        <v/>
      </c>
      <c r="N33" s="155">
        <f>N34+N35-N36</f>
        <v/>
      </c>
      <c r="O33" s="155">
        <f>O34+O35-O36</f>
        <v/>
      </c>
      <c r="P33" s="155">
        <f>P34+P35-P36</f>
        <v/>
      </c>
      <c r="Q33" s="155">
        <f>Q34+Q35-Q36</f>
        <v/>
      </c>
      <c r="R33" s="155">
        <f>R34+R35-R36</f>
        <v/>
      </c>
      <c r="S33" s="155">
        <f>S34+S35-S36</f>
        <v/>
      </c>
      <c r="T33" s="155">
        <f>T34+T35-T36</f>
        <v/>
      </c>
      <c r="U33" s="155">
        <f>U34+U35-U36</f>
        <v/>
      </c>
      <c r="V33" s="155">
        <f>V34+V35-V36</f>
        <v/>
      </c>
      <c r="W33" s="155">
        <f>W34+W35-W36</f>
        <v/>
      </c>
      <c r="X33" s="155">
        <f>X34+X35-X36</f>
        <v/>
      </c>
      <c r="Y33" s="155">
        <f>Y34+Y35-Y36</f>
        <v/>
      </c>
      <c r="Z33" s="155">
        <f>Z34+Z35-Z36</f>
        <v/>
      </c>
      <c r="AA33" s="155">
        <f>AA34+AA35-AA36</f>
        <v/>
      </c>
      <c r="AB33" s="155">
        <f>AB34+AB35-AB36</f>
        <v/>
      </c>
      <c r="AC33" s="155">
        <f>AC34+AC35-AC36</f>
        <v/>
      </c>
      <c r="AD33" s="155">
        <f>AD34+AD35-AD36</f>
        <v/>
      </c>
      <c r="AE33" s="155">
        <f>AE34+AE35-AE36</f>
        <v/>
      </c>
      <c r="AF33" s="155">
        <f>AF34+AF35-AF36</f>
        <v/>
      </c>
      <c r="AG33" s="155">
        <f>AG34+AG35-AG36</f>
        <v/>
      </c>
      <c r="AH33" s="155">
        <f>AH34+AH35-AH36</f>
        <v/>
      </c>
      <c r="AI33" s="155">
        <f>AI34+AI35-AI36</f>
        <v/>
      </c>
      <c r="AJ33" s="155">
        <f>AJ34+AJ35-AJ36</f>
        <v/>
      </c>
      <c r="AK33" s="155">
        <f>AK34+AK35-AK36</f>
        <v/>
      </c>
      <c r="AL33" s="155">
        <f>AL34+AL35-AL36</f>
        <v/>
      </c>
      <c r="AM33" s="155">
        <f>AM34+AM35-AM36</f>
        <v/>
      </c>
    </row>
    <row r="34" hidden="1" ht="35" customHeight="1" s="173" thickBot="1">
      <c r="A34" s="39" t="inlineStr">
        <is>
          <t>Wesel ekspor dan tagihan lainnya pihak ketiga</t>
        </is>
      </c>
      <c r="B34" s="39" t="n"/>
      <c r="C34" s="37" t="inlineStr"/>
      <c r="D34" s="37" t="inlineStr"/>
      <c r="E34" s="37" t="inlineStr"/>
      <c r="F34" s="37" t="inlineStr"/>
      <c r="G34" s="37" t="inlineStr"/>
      <c r="H34" s="37" t="inlineStr"/>
      <c r="I34" s="37" t="inlineStr"/>
      <c r="J34" s="37" t="inlineStr"/>
      <c r="K34" s="37" t="n"/>
      <c r="L34" s="37" t="n"/>
      <c r="M34" s="37" t="n"/>
      <c r="N34" s="37" t="n"/>
      <c r="O34" s="37" t="n"/>
      <c r="P34" s="37" t="n"/>
      <c r="Q34" s="37" t="n"/>
      <c r="R34" s="37" t="n"/>
      <c r="S34" s="37" t="n"/>
      <c r="T34" s="37" t="n"/>
      <c r="U34" s="37" t="n"/>
      <c r="V34" s="37" t="n"/>
      <c r="W34" s="37" t="n"/>
      <c r="X34" s="37" t="n"/>
      <c r="Y34" s="37" t="n"/>
      <c r="Z34" s="37" t="n"/>
      <c r="AA34" s="37" t="n"/>
      <c r="AB34" s="37" t="n"/>
      <c r="AC34" s="37" t="n"/>
      <c r="AD34" s="37" t="n"/>
      <c r="AE34" s="37" t="n"/>
      <c r="AF34" s="37" t="n"/>
      <c r="AG34" s="37" t="n"/>
      <c r="AH34" s="37" t="n"/>
      <c r="AI34" s="37" t="n"/>
      <c r="AJ34" s="37" t="n"/>
      <c r="AK34" s="37" t="n"/>
      <c r="AL34" s="37" t="n"/>
      <c r="AM34" s="37" t="n"/>
    </row>
    <row r="35" hidden="1" ht="35" customHeight="1" s="173" thickBot="1">
      <c r="A35" s="39" t="inlineStr">
        <is>
          <t>Wesel ekspor dan tagihan lainnya pihak berelasi</t>
        </is>
      </c>
      <c r="B35" s="39" t="n"/>
      <c r="C35" s="37" t="inlineStr"/>
      <c r="D35" s="37" t="inlineStr"/>
      <c r="E35" s="37" t="inlineStr"/>
      <c r="F35" s="37" t="inlineStr"/>
      <c r="G35" s="37" t="inlineStr"/>
      <c r="H35" s="37" t="inlineStr"/>
      <c r="I35" s="37" t="inlineStr"/>
      <c r="J35" s="37" t="inlineStr"/>
      <c r="K35" s="37" t="n"/>
      <c r="L35" s="37" t="n"/>
      <c r="M35" s="37" t="n"/>
      <c r="N35" s="37" t="n"/>
      <c r="O35" s="37" t="n"/>
      <c r="P35" s="37" t="n"/>
      <c r="Q35" s="37" t="n"/>
      <c r="R35" s="37" t="n"/>
      <c r="S35" s="37" t="n"/>
      <c r="T35" s="37" t="n"/>
      <c r="U35" s="37" t="n"/>
      <c r="V35" s="37" t="n"/>
      <c r="W35" s="37" t="n"/>
      <c r="X35" s="37" t="n"/>
      <c r="Y35" s="37" t="n"/>
      <c r="Z35" s="37" t="n"/>
      <c r="AA35" s="37" t="n"/>
      <c r="AB35" s="37" t="n"/>
      <c r="AC35" s="37" t="n"/>
      <c r="AD35" s="37" t="n"/>
      <c r="AE35" s="37" t="n"/>
      <c r="AF35" s="37" t="n"/>
      <c r="AG35" s="37" t="n"/>
      <c r="AH35" s="37" t="n"/>
      <c r="AI35" s="37" t="n"/>
      <c r="AJ35" s="37" t="n"/>
      <c r="AK35" s="37" t="n"/>
      <c r="AL35" s="37" t="n"/>
      <c r="AM35" s="37" t="n"/>
    </row>
    <row r="36" hidden="1" ht="52" customHeight="1" s="173" thickBot="1">
      <c r="A36" s="39" t="inlineStr">
        <is>
          <t>Cadangan kerugian penurunan nilai pada wesel ekspor dan tagihan lainnya</t>
        </is>
      </c>
      <c r="B36" s="39" t="n"/>
      <c r="C36" s="40" t="inlineStr"/>
      <c r="D36" s="40" t="inlineStr"/>
      <c r="E36" s="40" t="inlineStr"/>
      <c r="F36" s="40" t="inlineStr"/>
      <c r="G36" s="40" t="inlineStr"/>
      <c r="H36" s="40" t="inlineStr"/>
      <c r="I36" s="40" t="inlineStr"/>
      <c r="J36" s="40" t="inlineStr"/>
      <c r="K36" s="40" t="n"/>
      <c r="L36" s="40" t="n"/>
      <c r="M36" s="40" t="n"/>
      <c r="N36" s="40" t="n"/>
      <c r="O36" s="40" t="n"/>
      <c r="P36" s="40" t="n"/>
      <c r="Q36" s="40" t="n"/>
      <c r="R36" s="40" t="n"/>
      <c r="S36" s="40" t="n"/>
      <c r="T36" s="40" t="n"/>
      <c r="U36" s="40" t="n"/>
      <c r="V36" s="40" t="n"/>
      <c r="W36" s="40" t="n"/>
      <c r="X36" s="40" t="n"/>
      <c r="Y36" s="40" t="n"/>
      <c r="Z36" s="40" t="n"/>
      <c r="AA36" s="40" t="n"/>
      <c r="AB36" s="40" t="n"/>
      <c r="AC36" s="40" t="n"/>
      <c r="AD36" s="40" t="n"/>
      <c r="AE36" s="40" t="n"/>
      <c r="AF36" s="40" t="n"/>
      <c r="AG36" s="40" t="n"/>
      <c r="AH36" s="40" t="n"/>
      <c r="AI36" s="40" t="n"/>
      <c r="AJ36" s="40" t="n"/>
      <c r="AK36" s="40" t="n"/>
      <c r="AL36" s="40" t="n"/>
      <c r="AM36" s="40" t="n"/>
    </row>
    <row r="37" ht="18" customHeight="1" s="173" thickBot="1">
      <c r="A37" s="38" t="inlineStr">
        <is>
          <t>Tagihan akseptasi</t>
        </is>
      </c>
      <c r="B37" s="38" t="n"/>
      <c r="C37" s="155">
        <f>C38+C39-C40</f>
        <v/>
      </c>
      <c r="D37" s="155">
        <f>D38+D39-D40</f>
        <v/>
      </c>
      <c r="E37" s="155">
        <f>E38+E39-E40</f>
        <v/>
      </c>
      <c r="F37" s="155">
        <f>F38+F39-F40</f>
        <v/>
      </c>
      <c r="G37" s="155">
        <f>G38+G39-G40</f>
        <v/>
      </c>
      <c r="H37" s="155">
        <f>H38+H39-H40</f>
        <v/>
      </c>
      <c r="I37" s="155">
        <f>I38+I39-I40</f>
        <v/>
      </c>
      <c r="J37" s="155">
        <f>J38+J39-J40</f>
        <v/>
      </c>
      <c r="K37" s="155">
        <f>K38+K39-K40</f>
        <v/>
      </c>
      <c r="L37" s="155">
        <f>L38+L39-L40</f>
        <v/>
      </c>
      <c r="M37" s="155">
        <f>M38+M39-M40</f>
        <v/>
      </c>
      <c r="N37" s="155">
        <f>N38+N39-N40</f>
        <v/>
      </c>
      <c r="O37" s="155">
        <f>O38+O39-O40</f>
        <v/>
      </c>
      <c r="P37" s="155">
        <f>P38+P39-P40</f>
        <v/>
      </c>
      <c r="Q37" s="155">
        <f>Q38+Q39-Q40</f>
        <v/>
      </c>
      <c r="R37" s="155">
        <f>R38+R39-R40</f>
        <v/>
      </c>
      <c r="S37" s="155">
        <f>S38+S39-S40</f>
        <v/>
      </c>
      <c r="T37" s="155">
        <f>T38+T39-T40</f>
        <v/>
      </c>
      <c r="U37" s="155">
        <f>U38+U39-U40</f>
        <v/>
      </c>
      <c r="V37" s="155">
        <f>V38+V39-V40</f>
        <v/>
      </c>
      <c r="W37" s="155">
        <f>W38+W39-W40</f>
        <v/>
      </c>
      <c r="X37" s="155">
        <f>X38+X39-X40</f>
        <v/>
      </c>
      <c r="Y37" s="155">
        <f>Y38+Y39-Y40</f>
        <v/>
      </c>
      <c r="Z37" s="155">
        <f>Z38+Z39-Z40</f>
        <v/>
      </c>
      <c r="AA37" s="155">
        <f>AA38+AA39-AA40</f>
        <v/>
      </c>
      <c r="AB37" s="155">
        <f>AB38+AB39-AB40</f>
        <v/>
      </c>
      <c r="AC37" s="155">
        <f>AC38+AC39-AC40</f>
        <v/>
      </c>
      <c r="AD37" s="155">
        <f>AD38+AD39-AD40</f>
        <v/>
      </c>
      <c r="AE37" s="155">
        <f>AE38+AE39-AE40</f>
        <v/>
      </c>
      <c r="AF37" s="155">
        <f>AF38+AF39-AF40</f>
        <v/>
      </c>
      <c r="AG37" s="155">
        <f>AG38+AG39-AG40</f>
        <v/>
      </c>
      <c r="AH37" s="155">
        <f>AH38+AH39-AH40</f>
        <v/>
      </c>
      <c r="AI37" s="155">
        <f>AI38+AI39-AI40</f>
        <v/>
      </c>
      <c r="AJ37" s="155">
        <f>AJ38+AJ39-AJ40</f>
        <v/>
      </c>
      <c r="AK37" s="155">
        <f>AK38+AK39-AK40</f>
        <v/>
      </c>
      <c r="AL37" s="155">
        <f>AL38+AL39-AL40</f>
        <v/>
      </c>
      <c r="AM37" s="155">
        <f>AM38+AM39-AM40</f>
        <v/>
      </c>
    </row>
    <row r="38" ht="18" customHeight="1" s="173" thickBot="1">
      <c r="A38" s="39" t="inlineStr">
        <is>
          <t>Tagihan akseptasi pihak ketiga</t>
        </is>
      </c>
      <c r="B38" s="39" t="n"/>
      <c r="C38" s="37" t="inlineStr"/>
      <c r="D38" s="37" t="inlineStr"/>
      <c r="E38" s="37" t="inlineStr"/>
      <c r="F38" s="37" t="inlineStr"/>
      <c r="G38" s="37" t="n">
        <v>289.206</v>
      </c>
      <c r="H38" s="37" t="n">
        <v>475.821</v>
      </c>
      <c r="I38" s="37" t="n">
        <v>508.19</v>
      </c>
      <c r="J38" s="37" t="n">
        <v>420.439</v>
      </c>
      <c r="K38" s="37" t="n"/>
      <c r="L38" s="37" t="n"/>
      <c r="M38" s="37" t="n"/>
      <c r="N38" s="37" t="n"/>
      <c r="O38" s="37" t="n"/>
      <c r="P38" s="37" t="n"/>
      <c r="Q38" s="37" t="n"/>
      <c r="R38" s="37" t="n"/>
      <c r="S38" s="37" t="n"/>
      <c r="T38" s="37" t="n"/>
      <c r="U38" s="37" t="n"/>
      <c r="V38" s="37" t="n"/>
      <c r="W38" s="37" t="n"/>
      <c r="X38" s="37" t="n"/>
      <c r="Y38" s="37" t="n"/>
      <c r="Z38" s="37" t="n"/>
      <c r="AA38" s="37" t="n"/>
      <c r="AB38" s="37" t="n"/>
      <c r="AC38" s="37" t="n"/>
      <c r="AD38" s="37" t="n"/>
      <c r="AE38" s="37" t="n"/>
      <c r="AF38" s="37" t="n"/>
      <c r="AG38" s="37" t="n"/>
      <c r="AH38" s="37" t="n"/>
      <c r="AI38" s="37" t="n"/>
      <c r="AJ38" s="37" t="n"/>
      <c r="AK38" s="37" t="n"/>
      <c r="AL38" s="37" t="n"/>
      <c r="AM38" s="37" t="n"/>
    </row>
    <row r="39" ht="35" customHeight="1" s="173" thickBot="1">
      <c r="A39" s="39" t="inlineStr">
        <is>
          <t>Tagihan akseptasi pihak berelasi</t>
        </is>
      </c>
      <c r="B39" s="39" t="n"/>
      <c r="C39" s="37" t="n">
        <v>528.148</v>
      </c>
      <c r="D39" s="37" t="n">
        <v>487.052</v>
      </c>
      <c r="E39" s="37" t="n">
        <v>196.071</v>
      </c>
      <c r="F39" s="37" t="n">
        <v>454.14</v>
      </c>
      <c r="G39" s="37" t="n">
        <v>131.356</v>
      </c>
      <c r="H39" s="37" t="n">
        <v>68.746</v>
      </c>
      <c r="I39" s="37" t="n">
        <v>433.708</v>
      </c>
      <c r="J39" s="37" t="n">
        <v>154.462</v>
      </c>
      <c r="K39" s="37" t="n"/>
      <c r="L39" s="37" t="n"/>
      <c r="M39" s="37" t="n"/>
      <c r="N39" s="37" t="n"/>
      <c r="O39" s="37" t="n"/>
      <c r="P39" s="37" t="n"/>
      <c r="Q39" s="37" t="n"/>
      <c r="R39" s="37" t="n"/>
      <c r="S39" s="37" t="n"/>
      <c r="T39" s="37" t="n"/>
      <c r="U39" s="37" t="n"/>
      <c r="V39" s="37" t="n"/>
      <c r="W39" s="37" t="n"/>
      <c r="X39" s="37" t="n"/>
      <c r="Y39" s="37" t="n"/>
      <c r="Z39" s="37" t="n"/>
      <c r="AA39" s="37" t="n"/>
      <c r="AB39" s="37" t="n"/>
      <c r="AC39" s="37" t="n"/>
      <c r="AD39" s="37" t="n"/>
      <c r="AE39" s="37" t="n"/>
      <c r="AF39" s="37" t="n"/>
      <c r="AG39" s="37" t="n"/>
      <c r="AH39" s="37" t="n"/>
      <c r="AI39" s="37" t="n"/>
      <c r="AJ39" s="37" t="n"/>
      <c r="AK39" s="37" t="n"/>
      <c r="AL39" s="37" t="n"/>
      <c r="AM39" s="37" t="n"/>
    </row>
    <row r="40" ht="35" customHeight="1" s="173" thickBot="1">
      <c r="A40" s="39" t="inlineStr">
        <is>
          <t>Cadangan kerugian penurunan nilai pada tagihan akseptasi</t>
        </is>
      </c>
      <c r="B40" s="39" t="n"/>
      <c r="C40" s="40" t="inlineStr"/>
      <c r="D40" s="40" t="inlineStr"/>
      <c r="E40" s="40" t="n">
        <v>1.393</v>
      </c>
      <c r="F40" s="40" t="n">
        <v>0.623</v>
      </c>
      <c r="G40" s="40" t="n">
        <v>0.136</v>
      </c>
      <c r="H40" s="40" t="n">
        <v>23.876</v>
      </c>
      <c r="I40" s="40" t="n">
        <v>1.987</v>
      </c>
      <c r="J40" s="40" t="n">
        <v>0.124</v>
      </c>
      <c r="K40" s="40" t="n"/>
      <c r="L40" s="40" t="n"/>
      <c r="M40" s="40" t="n"/>
      <c r="N40" s="40" t="n"/>
      <c r="O40" s="40" t="n"/>
      <c r="P40" s="40" t="n"/>
      <c r="Q40" s="40" t="n"/>
      <c r="R40" s="40" t="n"/>
      <c r="S40" s="40" t="n"/>
      <c r="T40" s="40" t="n"/>
      <c r="U40" s="40" t="n"/>
      <c r="V40" s="40" t="n"/>
      <c r="W40" s="40" t="n"/>
      <c r="X40" s="40" t="n"/>
      <c r="Y40" s="40" t="n"/>
      <c r="Z40" s="40" t="n"/>
      <c r="AA40" s="40" t="n"/>
      <c r="AB40" s="40" t="n"/>
      <c r="AC40" s="40" t="n"/>
      <c r="AD40" s="40" t="n"/>
      <c r="AE40" s="40" t="n"/>
      <c r="AF40" s="40" t="n"/>
      <c r="AG40" s="40" t="n"/>
      <c r="AH40" s="40" t="n"/>
      <c r="AI40" s="40" t="n"/>
      <c r="AJ40" s="40" t="n"/>
      <c r="AK40" s="40" t="n"/>
      <c r="AL40" s="40" t="n"/>
      <c r="AM40" s="40" t="n"/>
    </row>
    <row r="41" ht="18" customHeight="1" s="173" thickBot="1">
      <c r="A41" s="38" t="inlineStr">
        <is>
          <t>Tagihan derivatif</t>
        </is>
      </c>
      <c r="B41" s="38" t="n"/>
      <c r="C41" s="155">
        <f>C42+C43</f>
        <v/>
      </c>
      <c r="D41" s="155">
        <f>D42+D43</f>
        <v/>
      </c>
      <c r="E41" s="155">
        <f>E42+E43</f>
        <v/>
      </c>
      <c r="F41" s="155">
        <f>F42+F43</f>
        <v/>
      </c>
      <c r="G41" s="155">
        <f>G42+G43</f>
        <v/>
      </c>
      <c r="H41" s="155">
        <f>H42+H43</f>
        <v/>
      </c>
      <c r="I41" s="155">
        <f>I42+I43</f>
        <v/>
      </c>
      <c r="J41" s="155">
        <f>J42+J43</f>
        <v/>
      </c>
      <c r="K41" s="155">
        <f>K42+K43</f>
        <v/>
      </c>
      <c r="L41" s="155">
        <f>L42+L43</f>
        <v/>
      </c>
      <c r="M41" s="155">
        <f>M42+M43</f>
        <v/>
      </c>
      <c r="N41" s="155">
        <f>N42+N43</f>
        <v/>
      </c>
      <c r="O41" s="155">
        <f>O42+O43</f>
        <v/>
      </c>
      <c r="P41" s="155">
        <f>P42+P43</f>
        <v/>
      </c>
      <c r="Q41" s="155">
        <f>Q42+Q43</f>
        <v/>
      </c>
      <c r="R41" s="155">
        <f>R42+R43</f>
        <v/>
      </c>
      <c r="S41" s="155">
        <f>S42+S43</f>
        <v/>
      </c>
      <c r="T41" s="155">
        <f>T42+T43</f>
        <v/>
      </c>
      <c r="U41" s="155">
        <f>U42+U43</f>
        <v/>
      </c>
      <c r="V41" s="155">
        <f>V42+V43</f>
        <v/>
      </c>
      <c r="W41" s="155">
        <f>W42+W43</f>
        <v/>
      </c>
      <c r="X41" s="155">
        <f>X42+X43</f>
        <v/>
      </c>
      <c r="Y41" s="155">
        <f>Y42+Y43</f>
        <v/>
      </c>
      <c r="Z41" s="155">
        <f>Z42+Z43</f>
        <v/>
      </c>
      <c r="AA41" s="155">
        <f>AA42+AA43</f>
        <v/>
      </c>
      <c r="AB41" s="155">
        <f>AB42+AB43</f>
        <v/>
      </c>
      <c r="AC41" s="155">
        <f>AC42+AC43</f>
        <v/>
      </c>
      <c r="AD41" s="155">
        <f>AD42+AD43</f>
        <v/>
      </c>
      <c r="AE41" s="155">
        <f>AE42+AE43</f>
        <v/>
      </c>
      <c r="AF41" s="155">
        <f>AF42+AF43</f>
        <v/>
      </c>
      <c r="AG41" s="155">
        <f>AG42+AG43</f>
        <v/>
      </c>
      <c r="AH41" s="155">
        <f>AH42+AH43</f>
        <v/>
      </c>
      <c r="AI41" s="155">
        <f>AI42+AI43</f>
        <v/>
      </c>
      <c r="AJ41" s="155">
        <f>AJ42+AJ43</f>
        <v/>
      </c>
      <c r="AK41" s="155">
        <f>AK42+AK43</f>
        <v/>
      </c>
      <c r="AL41" s="155">
        <f>AL42+AL43</f>
        <v/>
      </c>
      <c r="AM41" s="155">
        <f>AM42+AM43</f>
        <v/>
      </c>
    </row>
    <row r="42" ht="18" customHeight="1" s="173" thickBot="1">
      <c r="A42" s="39" t="inlineStr">
        <is>
          <t>Tagihan derivatif pihak ketiga</t>
        </is>
      </c>
      <c r="B42" s="39" t="n"/>
      <c r="C42" s="37" t="n">
        <v>0.167</v>
      </c>
      <c r="D42" s="37" t="inlineStr"/>
      <c r="E42" s="37" t="n">
        <v>70.386</v>
      </c>
      <c r="F42" s="37" t="n">
        <v>31.017</v>
      </c>
      <c r="G42" s="37" t="n">
        <v>103.939</v>
      </c>
      <c r="H42" s="37" t="n">
        <v>32.176</v>
      </c>
      <c r="I42" s="37" t="n">
        <v>102.843</v>
      </c>
      <c r="J42" s="37" t="n">
        <v>0</v>
      </c>
      <c r="K42" s="37" t="n"/>
      <c r="L42" s="37" t="n"/>
      <c r="M42" s="37" t="n"/>
      <c r="N42" s="37" t="n"/>
      <c r="O42" s="37" t="n"/>
      <c r="P42" s="37" t="n"/>
      <c r="Q42" s="37" t="n"/>
      <c r="R42" s="37" t="n"/>
      <c r="S42" s="37" t="n"/>
      <c r="T42" s="37" t="n"/>
      <c r="U42" s="37" t="n"/>
      <c r="V42" s="37" t="n"/>
      <c r="W42" s="37" t="n"/>
      <c r="X42" s="37" t="n"/>
      <c r="Y42" s="37" t="n"/>
      <c r="Z42" s="37" t="n"/>
      <c r="AA42" s="37" t="n"/>
      <c r="AB42" s="37" t="n"/>
      <c r="AC42" s="37" t="n"/>
      <c r="AD42" s="37" t="n"/>
      <c r="AE42" s="37" t="n"/>
      <c r="AF42" s="37" t="n"/>
      <c r="AG42" s="37" t="n"/>
      <c r="AH42" s="37" t="n"/>
      <c r="AI42" s="37" t="n"/>
      <c r="AJ42" s="37" t="n"/>
      <c r="AK42" s="37" t="n"/>
      <c r="AL42" s="37" t="n"/>
      <c r="AM42" s="37" t="n"/>
    </row>
    <row r="43" ht="18" customHeight="1" s="173" thickBot="1">
      <c r="A43" s="39" t="inlineStr">
        <is>
          <t>Tagihan derivatif pihak berelasi</t>
        </is>
      </c>
      <c r="B43" s="39" t="n"/>
      <c r="C43" s="37" t="inlineStr"/>
      <c r="D43" s="37" t="inlineStr"/>
      <c r="E43" s="37" t="inlineStr"/>
      <c r="F43" s="37" t="n">
        <v>0</v>
      </c>
      <c r="G43" s="37" t="n">
        <v>0</v>
      </c>
      <c r="H43" s="37" t="n">
        <v>0</v>
      </c>
      <c r="I43" s="37" t="n">
        <v>0</v>
      </c>
      <c r="J43" s="37" t="n">
        <v>0</v>
      </c>
      <c r="K43" s="37" t="n"/>
      <c r="L43" s="37" t="n"/>
      <c r="M43" s="37" t="n"/>
      <c r="N43" s="37" t="n"/>
      <c r="O43" s="37" t="n"/>
      <c r="P43" s="37" t="n"/>
      <c r="Q43" s="37" t="n"/>
      <c r="R43" s="37" t="n"/>
      <c r="S43" s="37" t="n"/>
      <c r="T43" s="37" t="n"/>
      <c r="U43" s="37" t="n"/>
      <c r="V43" s="37" t="n"/>
      <c r="W43" s="37" t="n"/>
      <c r="X43" s="37" t="n"/>
      <c r="Y43" s="37" t="n"/>
      <c r="Z43" s="37" t="n"/>
      <c r="AA43" s="37" t="n"/>
      <c r="AB43" s="37" t="n"/>
      <c r="AC43" s="37" t="n"/>
      <c r="AD43" s="37" t="n"/>
      <c r="AE43" s="37" t="n"/>
      <c r="AF43" s="37" t="n"/>
      <c r="AG43" s="37" t="n"/>
      <c r="AH43" s="37" t="n"/>
      <c r="AI43" s="37" t="n"/>
      <c r="AJ43" s="37" t="n"/>
      <c r="AK43" s="37" t="n"/>
      <c r="AL43" s="37" t="n"/>
      <c r="AM43" s="37" t="n"/>
    </row>
    <row r="44" ht="18" customFormat="1" customHeight="1" s="50" thickBot="1">
      <c r="A44" s="58" t="inlineStr">
        <is>
          <t>Total Credit</t>
        </is>
      </c>
      <c r="B44" s="62" t="n"/>
      <c r="C44" s="149">
        <f>C47+C52+C56+C60+C64+C68+C72+C76+C80+C84+C96</f>
        <v/>
      </c>
      <c r="D44" s="149">
        <f>D47+D52+D56+D60+D64+D68+D72+D76+D80+D84+D96</f>
        <v/>
      </c>
      <c r="E44" s="149">
        <f>E47+E52+E56+E60+E64+E68+E72+E76+E80+E84+E96</f>
        <v/>
      </c>
      <c r="F44" s="149">
        <f>F47+F52+F56+F60+F64+F68+F72+F76+F80+F84+F96</f>
        <v/>
      </c>
      <c r="G44" s="149">
        <f>G47+G52+G56+G60+G64+G68+G72+G76+G80+G84+G96</f>
        <v/>
      </c>
      <c r="H44" s="149">
        <f>H47+H52+H56+H60+H64+H68+H72+H76+H80+H84+H96</f>
        <v/>
      </c>
      <c r="I44" s="149">
        <f>I47+I52+I56+I60+I64+I68+I72+I76+I80+I84+I96</f>
        <v/>
      </c>
      <c r="J44" s="149">
        <f>J47+J52+J56+J60+J64+J68+J72+J76+J80+J84+J96</f>
        <v/>
      </c>
      <c r="K44" s="149">
        <f>K47+K52+K56+K60+K64+K68+K72+K76+K80+K84+K96</f>
        <v/>
      </c>
      <c r="L44" s="149">
        <f>L47+L52+L56+L60+L64+L68+L72+L76+L80+L84+L96</f>
        <v/>
      </c>
      <c r="M44" s="149">
        <f>M47+M52+M56+M60+M64+M68+M72+M76+M80+M84+M96</f>
        <v/>
      </c>
      <c r="N44" s="149">
        <f>N47+N52+N56+N60+N64+N68+N72+N76+N80+N84+N96</f>
        <v/>
      </c>
      <c r="O44" s="149">
        <f>O47+O52+O56+O60+O64+O68+O72+O76+O80+O84+O96</f>
        <v/>
      </c>
      <c r="P44" s="149">
        <f>P47+P52+P56+P60+P64+P68+P72+P76+P80+P84+P96</f>
        <v/>
      </c>
      <c r="Q44" s="149">
        <f>Q47+Q52+Q56+Q60+Q64+Q68+Q72+Q76+Q80+Q84+Q96</f>
        <v/>
      </c>
      <c r="R44" s="149">
        <f>R47+R52+R56+R60+R64+R68+R72+R76+R80+R84+R96</f>
        <v/>
      </c>
      <c r="S44" s="149">
        <f>S47+S52+S56+S60+S64+S68+S72+S76+S80+S84+S96</f>
        <v/>
      </c>
      <c r="T44" s="149">
        <f>T47+T52+T56+T60+T64+T68+T72+T76+T80+T84+T96</f>
        <v/>
      </c>
      <c r="U44" s="149">
        <f>U47+U52+U56+U60+U64+U68+U72+U76+U80+U84+U96</f>
        <v/>
      </c>
      <c r="V44" s="149">
        <f>V47+V52+V56+V60+V64+V68+V72+V76+V80+V84+V96</f>
        <v/>
      </c>
      <c r="W44" s="149">
        <f>W47+W52+W56+W60+W64+W68+W72+W76+W80+W84+W96</f>
        <v/>
      </c>
      <c r="X44" s="149">
        <f>X47+X52+X56+X60+X64+X68+X72+X76+X80+X84+X96</f>
        <v/>
      </c>
      <c r="Y44" s="149">
        <f>Y47+Y52+Y56+Y60+Y64+Y68+Y72+Y76+Y80+Y84+Y96</f>
        <v/>
      </c>
      <c r="Z44" s="149">
        <f>Z47+Z52+Z56+Z60+Z64+Z68+Z72+Z76+Z80+Z84+Z96</f>
        <v/>
      </c>
      <c r="AA44" s="149">
        <f>AA47+AA52+AA56+AA60+AA64+AA68+AA72+AA76+AA80+AA84+AA96</f>
        <v/>
      </c>
      <c r="AB44" s="149">
        <f>AB47+AB52+AB56+AB60+AB64+AB68+AB72+AB76+AB80+AB84+AB96</f>
        <v/>
      </c>
      <c r="AC44" s="149">
        <f>AC47+AC52+AC56+AC60+AC64+AC68+AC72+AC76+AC80+AC84+AC96</f>
        <v/>
      </c>
      <c r="AD44" s="149">
        <f>AD47+AD52+AD56+AD60+AD64+AD68+AD72+AD76+AD80+AD84+AD96</f>
        <v/>
      </c>
      <c r="AE44" s="149">
        <f>AE47+AE52+AE56+AE60+AE64+AE68+AE72+AE76+AE80+AE84+AE96</f>
        <v/>
      </c>
      <c r="AF44" s="149">
        <f>AF47+AF52+AF56+AF60+AF64+AF68+AF72+AF76+AF80+AF84+AF96</f>
        <v/>
      </c>
      <c r="AG44" s="149">
        <f>AG47+AG52+AG56+AG60+AG64+AG68+AG72+AG76+AG80+AG84+AG96</f>
        <v/>
      </c>
      <c r="AH44" s="149">
        <f>AH47+AH52+AH56+AH60+AH64+AH68+AH72+AH76+AH80+AH84+AH96</f>
        <v/>
      </c>
      <c r="AI44" s="149">
        <f>AI47+AI52+AI56+AI60+AI64+AI68+AI72+AI76+AI80+AI84+AI96</f>
        <v/>
      </c>
      <c r="AJ44" s="149">
        <f>AJ47+AJ52+AJ56+AJ60+AJ64+AJ68+AJ72+AJ76+AJ80+AJ84+AJ96</f>
        <v/>
      </c>
      <c r="AK44" s="149">
        <f>AK47+AK52+AK56+AK60+AK64+AK68+AK72+AK76+AK80+AK84+AK96</f>
        <v/>
      </c>
      <c r="AL44" s="149">
        <f>AL47+AL52+AL56+AL60+AL64+AL68+AL72+AL76+AL80+AL84+AL96</f>
        <v/>
      </c>
      <c r="AM44" s="149">
        <f>AM47+AM52+AM56+AM60+AM64+AM68+AM72+AM76+AM80+AM84+AM96</f>
        <v/>
      </c>
    </row>
    <row r="45" ht="18" customFormat="1" customHeight="1" s="50" thickBot="1">
      <c r="A45" s="151" t="inlineStr">
        <is>
          <t>Credit Growth (%)</t>
        </is>
      </c>
      <c r="B45" s="62" t="n"/>
      <c r="C45" s="152">
        <f>IFERROR(IF(((C44-B44)/B44)=-1, "", (C44-B44)/B44), "")</f>
        <v/>
      </c>
      <c r="D45" s="152">
        <f>IFERROR(IF(((D44-C44)/C44)=-1, "", (D44-C44)/C44), "")</f>
        <v/>
      </c>
      <c r="E45" s="152">
        <f>IFERROR(IF(((E44-D44)/D44)=-1, "", (E44-D44)/D44), "")</f>
        <v/>
      </c>
      <c r="F45" s="152">
        <f>IFERROR(IF(((F44-E44)/E44)=-1, "", (F44-E44)/E44), "")</f>
        <v/>
      </c>
      <c r="G45" s="152">
        <f>IFERROR(IF(((G44-F44)/F44)=-1, "", (G44-F44)/F44), "")</f>
        <v/>
      </c>
      <c r="H45" s="152">
        <f>IFERROR(IF(((H44-G44)/G44)=-1, "", (H44-G44)/G44), "")</f>
        <v/>
      </c>
      <c r="I45" s="152">
        <f>IFERROR(IF(((I44-H44)/H44)=-1, "", (I44-H44)/H44), "")</f>
        <v/>
      </c>
      <c r="J45" s="152">
        <f>IFERROR(IF(((J44-I44)/I44)=-1, "", (J44-I44)/I44), "")</f>
        <v/>
      </c>
      <c r="K45" s="152">
        <f>IFERROR(IF(((K44-J44)/J44)=-1, "", (K44-J44)/J44), "")</f>
        <v/>
      </c>
      <c r="L45" s="152">
        <f>IFERROR(IF(((L44-K44)/K44)=-1, "", (L44-K44)/K44), "")</f>
        <v/>
      </c>
      <c r="M45" s="152">
        <f>IFERROR(IF(((M44-L44)/L44)=-1, "", (M44-L44)/L44), "")</f>
        <v/>
      </c>
      <c r="N45" s="152">
        <f>IFERROR(IF(((N44-M44)/M44)=-1, "", (N44-M44)/M44), "")</f>
        <v/>
      </c>
      <c r="O45" s="152">
        <f>IFERROR(IF(((O44-N44)/N44)=-1, "", (O44-N44)/N44), "")</f>
        <v/>
      </c>
      <c r="P45" s="152">
        <f>IFERROR(IF(((P44-O44)/O44)=-1, "", (P44-O44)/O44), "")</f>
        <v/>
      </c>
      <c r="Q45" s="152">
        <f>IFERROR(IF(((Q44-P44)/P44)=-1, "", (Q44-P44)/P44), "")</f>
        <v/>
      </c>
      <c r="R45" s="152">
        <f>IFERROR(IF(((R44-Q44)/Q44)=-1, "", (R44-Q44)/Q44), "")</f>
        <v/>
      </c>
      <c r="S45" s="152">
        <f>IFERROR(IF(((S44-R44)/R44)=-1, "", (S44-R44)/R44), "")</f>
        <v/>
      </c>
      <c r="T45" s="152">
        <f>IFERROR(IF(((T44-S44)/S44)=-1, "", (T44-S44)/S44), "")</f>
        <v/>
      </c>
      <c r="U45" s="152">
        <f>IFERROR(IF(((U44-T44)/T44)=-1, "", (U44-T44)/T44), "")</f>
        <v/>
      </c>
      <c r="V45" s="152">
        <f>IFERROR(IF(((V44-U44)/U44)=-1, "", (V44-U44)/U44), "")</f>
        <v/>
      </c>
      <c r="W45" s="152">
        <f>IFERROR(IF(((W44-V44)/V44)=-1, "", (W44-V44)/V44), "")</f>
        <v/>
      </c>
      <c r="X45" s="152">
        <f>IFERROR(IF(((X44-W44)/W44)=-1, "", (X44-W44)/W44), "")</f>
        <v/>
      </c>
      <c r="Y45" s="152">
        <f>IFERROR(IF(((Y44-X44)/X44)=-1, "", (Y44-X44)/X44), "")</f>
        <v/>
      </c>
      <c r="Z45" s="152">
        <f>IFERROR(IF(((Z44-Y44)/Y44)=-1, "", (Z44-Y44)/Y44), "")</f>
        <v/>
      </c>
      <c r="AA45" s="152">
        <f>IFERROR(IF(((AA44-Z44)/Z44)=-1, "", (AA44-Z44)/Z44), "")</f>
        <v/>
      </c>
      <c r="AB45" s="152">
        <f>IFERROR(IF(((AB44-AA44)/AA44)=-1, "", (AB44-AA44)/AA44), "")</f>
        <v/>
      </c>
      <c r="AC45" s="152">
        <f>IFERROR(IF(((AC44-AB44)/AB44)=-1, "", (AC44-AB44)/AB44), "")</f>
        <v/>
      </c>
      <c r="AD45" s="152">
        <f>IFERROR(IF(((AD44-AC44)/AC44)=-1, "", (AD44-AC44)/AC44), "")</f>
        <v/>
      </c>
      <c r="AE45" s="152">
        <f>IFERROR(IF(((AE44-AD44)/AD44)=-1, "", (AE44-AD44)/AD44), "")</f>
        <v/>
      </c>
      <c r="AF45" s="152">
        <f>IFERROR(IF(((AF44-AE44)/AE44)=-1, "", (AF44-AE44)/AE44), "")</f>
        <v/>
      </c>
      <c r="AG45" s="152">
        <f>IFERROR(IF(((AG44-AF44)/AF44)=-1, "", (AG44-AF44)/AF44), "")</f>
        <v/>
      </c>
      <c r="AH45" s="152">
        <f>IFERROR(IF(((AH44-AG44)/AG44)=-1, "", (AH44-AG44)/AG44), "")</f>
        <v/>
      </c>
      <c r="AI45" s="152">
        <f>IFERROR(IF(((AI44-AH44)/AH44)=-1, "", (AI44-AH44)/AH44), "")</f>
        <v/>
      </c>
      <c r="AJ45" s="152">
        <f>IFERROR(IF(((AJ44-AI44)/AI44)=-1, "", (AJ44-AI44)/AI44), "")</f>
        <v/>
      </c>
      <c r="AK45" s="152">
        <f>IFERROR(IF(((AK44-AJ44)/AJ44)=-1, "", (AK44-AJ44)/AJ44), "")</f>
        <v/>
      </c>
      <c r="AL45" s="152">
        <f>IFERROR(IF(((AL44-AK44)/AK44)=-1, "", (AL44-AK44)/AK44), "")</f>
        <v/>
      </c>
      <c r="AM45" s="152">
        <f>IFERROR(IF(((AM44-AL44)/AL44)=-1, "", (AM44-AL44)/AL44), "")</f>
        <v/>
      </c>
    </row>
    <row r="46" ht="18" customFormat="1" customHeight="1" s="50" thickBot="1">
      <c r="A46" s="143" t="inlineStr">
        <is>
          <t>Credit to Asset (%)</t>
        </is>
      </c>
      <c r="B46" s="54" t="n"/>
      <c r="C46" s="95">
        <f>IFERROR(C44/C125, 0)</f>
        <v/>
      </c>
      <c r="D46" s="95">
        <f>IFERROR(D44/D125, 0)</f>
        <v/>
      </c>
      <c r="E46" s="95">
        <f>IFERROR(E44/E125, 0)</f>
        <v/>
      </c>
      <c r="F46" s="95">
        <f>IFERROR(F44/F125, 0)</f>
        <v/>
      </c>
      <c r="G46" s="95">
        <f>IFERROR(G44/G125, 0)</f>
        <v/>
      </c>
      <c r="H46" s="95">
        <f>IFERROR(H44/H125, 0)</f>
        <v/>
      </c>
      <c r="I46" s="95">
        <f>IFERROR(I44/I125, 0)</f>
        <v/>
      </c>
      <c r="J46" s="95">
        <f>IFERROR(J44/J125, 0)</f>
        <v/>
      </c>
      <c r="K46" s="95">
        <f>IFERROR(K44/K125, 0)</f>
        <v/>
      </c>
      <c r="L46" s="95">
        <f>IFERROR(L44/L125, 0)</f>
        <v/>
      </c>
      <c r="M46" s="95">
        <f>IFERROR(M44/M125, 0)</f>
        <v/>
      </c>
      <c r="N46" s="95">
        <f>IFERROR(N44/N125, 0)</f>
        <v/>
      </c>
      <c r="O46" s="95">
        <f>IFERROR(O44/O125, 0)</f>
        <v/>
      </c>
      <c r="P46" s="95">
        <f>IFERROR(P44/P125, 0)</f>
        <v/>
      </c>
      <c r="Q46" s="95">
        <f>IFERROR(Q44/Q125, 0)</f>
        <v/>
      </c>
      <c r="R46" s="95">
        <f>IFERROR(R44/R125, 0)</f>
        <v/>
      </c>
      <c r="S46" s="95">
        <f>IFERROR(S44/S125, 0)</f>
        <v/>
      </c>
      <c r="T46" s="95">
        <f>IFERROR(T44/T125, 0)</f>
        <v/>
      </c>
      <c r="U46" s="95">
        <f>IFERROR(U44/U125, 0)</f>
        <v/>
      </c>
      <c r="V46" s="95">
        <f>IFERROR(V44/V125, 0)</f>
        <v/>
      </c>
      <c r="W46" s="95">
        <f>IFERROR(W44/W125, 0)</f>
        <v/>
      </c>
      <c r="X46" s="95">
        <f>IFERROR(X44/X125, 0)</f>
        <v/>
      </c>
      <c r="Y46" s="95">
        <f>IFERROR(Y44/Y125, 0)</f>
        <v/>
      </c>
      <c r="Z46" s="95">
        <f>IFERROR(Z44/Z125, 0)</f>
        <v/>
      </c>
      <c r="AA46" s="95">
        <f>IFERROR(AA44/AA125, 0)</f>
        <v/>
      </c>
      <c r="AB46" s="95">
        <f>IFERROR(AB44/AB125, 0)</f>
        <v/>
      </c>
      <c r="AC46" s="95">
        <f>IFERROR(AC44/AC125, 0)</f>
        <v/>
      </c>
      <c r="AD46" s="95">
        <f>IFERROR(AD44/AD125, 0)</f>
        <v/>
      </c>
      <c r="AE46" s="95">
        <f>IFERROR(AE44/AE125, 0)</f>
        <v/>
      </c>
      <c r="AF46" s="95">
        <f>IFERROR(AF44/AF125, 0)</f>
        <v/>
      </c>
      <c r="AG46" s="95">
        <f>IFERROR(AG44/AG125, 0)</f>
        <v/>
      </c>
      <c r="AH46" s="95">
        <f>IFERROR(AH44/AH125, 0)</f>
        <v/>
      </c>
      <c r="AI46" s="95">
        <f>IFERROR(AI44/AI125, 0)</f>
        <v/>
      </c>
      <c r="AJ46" s="95">
        <f>IFERROR(AJ44/AJ125, 0)</f>
        <v/>
      </c>
      <c r="AK46" s="95">
        <f>IFERROR(AK44/AK125, 0)</f>
        <v/>
      </c>
      <c r="AL46" s="95">
        <f>IFERROR(AL44/AL125, 0)</f>
        <v/>
      </c>
      <c r="AM46" s="95">
        <f>IFERROR(AM44/AM125, 0)</f>
        <v/>
      </c>
    </row>
    <row r="47" ht="18" customHeight="1" s="173" thickBot="1">
      <c r="A47" s="38" t="inlineStr">
        <is>
          <t>Pinjaman yang diberikan</t>
        </is>
      </c>
      <c r="B47" s="38" t="n"/>
      <c r="C47" s="155">
        <f>C48+C49-C50</f>
        <v/>
      </c>
      <c r="D47" s="155">
        <f>D48+D49-D50</f>
        <v/>
      </c>
      <c r="E47" s="155">
        <f>E48+E49-E50</f>
        <v/>
      </c>
      <c r="F47" s="155">
        <f>F48+F49-F50</f>
        <v/>
      </c>
      <c r="G47" s="155">
        <f>G48+G49-G50</f>
        <v/>
      </c>
      <c r="H47" s="155">
        <f>H48+H49-H50</f>
        <v/>
      </c>
      <c r="I47" s="155">
        <f>I48+I49-I50</f>
        <v/>
      </c>
      <c r="J47" s="155">
        <f>J48+J49-J50</f>
        <v/>
      </c>
      <c r="K47" s="155">
        <f>K48+K49-K50</f>
        <v/>
      </c>
      <c r="L47" s="155">
        <f>L48+L49-L50</f>
        <v/>
      </c>
      <c r="M47" s="155">
        <f>M48+M49-M50</f>
        <v/>
      </c>
      <c r="N47" s="155">
        <f>N48+N49-N50</f>
        <v/>
      </c>
      <c r="O47" s="155">
        <f>O48+O49-O50</f>
        <v/>
      </c>
      <c r="P47" s="155">
        <f>P48+P49-P50</f>
        <v/>
      </c>
      <c r="Q47" s="155">
        <f>Q48+Q49-Q50</f>
        <v/>
      </c>
      <c r="R47" s="155">
        <f>R48+R49-R50</f>
        <v/>
      </c>
      <c r="S47" s="155">
        <f>S48+S49-S50</f>
        <v/>
      </c>
      <c r="T47" s="155">
        <f>T48+T49-T50</f>
        <v/>
      </c>
      <c r="U47" s="155">
        <f>U48+U49-U50</f>
        <v/>
      </c>
      <c r="V47" s="155">
        <f>V48+V49-V50</f>
        <v/>
      </c>
      <c r="W47" s="155">
        <f>W48+W49-W50</f>
        <v/>
      </c>
      <c r="X47" s="155">
        <f>X48+X49-X50</f>
        <v/>
      </c>
      <c r="Y47" s="155">
        <f>Y48+Y49-Y50</f>
        <v/>
      </c>
      <c r="Z47" s="155">
        <f>Z48+Z49-Z50</f>
        <v/>
      </c>
      <c r="AA47" s="155">
        <f>AA48+AA49-AA50</f>
        <v/>
      </c>
      <c r="AB47" s="155">
        <f>AB48+AB49-AB50</f>
        <v/>
      </c>
      <c r="AC47" s="155">
        <f>AC48+AC49-AC50</f>
        <v/>
      </c>
      <c r="AD47" s="155">
        <f>AD48+AD49-AD50</f>
        <v/>
      </c>
      <c r="AE47" s="155">
        <f>AE48+AE49-AE50</f>
        <v/>
      </c>
      <c r="AF47" s="155">
        <f>AF48+AF49-AF50</f>
        <v/>
      </c>
      <c r="AG47" s="155">
        <f>AG48+AG49-AG50</f>
        <v/>
      </c>
      <c r="AH47" s="155">
        <f>AH48+AH49-AH50</f>
        <v/>
      </c>
      <c r="AI47" s="155">
        <f>AI48+AI49-AI50</f>
        <v/>
      </c>
      <c r="AJ47" s="155">
        <f>AJ48+AJ49-AJ50</f>
        <v/>
      </c>
      <c r="AK47" s="155">
        <f>AK48+AK49-AK50</f>
        <v/>
      </c>
      <c r="AL47" s="155">
        <f>AL48+AL49-AL50</f>
        <v/>
      </c>
      <c r="AM47" s="155">
        <f>AM48+AM49-AM50</f>
        <v/>
      </c>
    </row>
    <row r="48" ht="35" customHeight="1" s="173" thickBot="1">
      <c r="A48" s="39" t="inlineStr">
        <is>
          <t>Pinjaman yang diberikan pihak ketiga</t>
        </is>
      </c>
      <c r="B48" s="39" t="n"/>
      <c r="C48" s="37" t="n">
        <v>204651.014</v>
      </c>
      <c r="D48" s="37" t="n">
        <v>214807.263</v>
      </c>
      <c r="E48" s="37" t="n">
        <v>217711.277</v>
      </c>
      <c r="F48" s="37" t="n">
        <v>229174.514</v>
      </c>
      <c r="G48" s="37" t="n">
        <v>247217.823</v>
      </c>
      <c r="H48" s="37" t="n">
        <v>268898.377</v>
      </c>
      <c r="I48" s="37" t="n">
        <v>286144.106</v>
      </c>
      <c r="J48" s="37" t="n">
        <v>312576.503</v>
      </c>
      <c r="K48" s="37" t="n"/>
      <c r="L48" s="37" t="n"/>
      <c r="M48" s="37" t="n"/>
      <c r="N48" s="37" t="n"/>
      <c r="O48" s="37" t="n"/>
      <c r="P48" s="37" t="n"/>
      <c r="Q48" s="37" t="n"/>
      <c r="R48" s="37" t="n"/>
      <c r="S48" s="37" t="n"/>
      <c r="T48" s="37" t="n"/>
      <c r="U48" s="37" t="n"/>
      <c r="V48" s="37" t="n"/>
      <c r="W48" s="37" t="n"/>
      <c r="X48" s="37" t="n"/>
      <c r="Y48" s="37" t="n"/>
      <c r="Z48" s="37" t="n"/>
      <c r="AA48" s="37" t="n"/>
      <c r="AB48" s="37" t="n"/>
      <c r="AC48" s="37" t="n"/>
      <c r="AD48" s="37" t="n"/>
      <c r="AE48" s="37" t="n"/>
      <c r="AF48" s="37" t="n"/>
      <c r="AG48" s="37" t="n"/>
      <c r="AH48" s="37" t="n"/>
      <c r="AI48" s="37" t="n"/>
      <c r="AJ48" s="37" t="n"/>
      <c r="AK48" s="37" t="n"/>
      <c r="AL48" s="37" t="n"/>
      <c r="AM48" s="37" t="n"/>
    </row>
    <row r="49" ht="35" customHeight="1" s="173" thickBot="1">
      <c r="A49" s="39" t="inlineStr">
        <is>
          <t>Pinjaman yang diberikan pihak berelasi</t>
        </is>
      </c>
      <c r="B49" s="39" t="n"/>
      <c r="C49" s="37" t="n">
        <v>11605.291</v>
      </c>
      <c r="D49" s="37" t="n">
        <v>17405.276</v>
      </c>
      <c r="E49" s="37" t="n">
        <v>17340.839</v>
      </c>
      <c r="F49" s="37" t="n">
        <v>18110.919</v>
      </c>
      <c r="G49" s="37" t="n">
        <v>19439.742</v>
      </c>
      <c r="H49" s="37" t="n">
        <v>27685.483</v>
      </c>
      <c r="I49" s="37" t="n">
        <v>27935.999</v>
      </c>
      <c r="J49" s="37" t="n">
        <v>33126.421</v>
      </c>
      <c r="K49" s="37" t="n"/>
      <c r="L49" s="37" t="n"/>
      <c r="M49" s="37" t="n"/>
      <c r="N49" s="37" t="n"/>
      <c r="O49" s="37" t="n"/>
      <c r="P49" s="37" t="n"/>
      <c r="Q49" s="37" t="n"/>
      <c r="R49" s="37" t="n"/>
      <c r="S49" s="37" t="n"/>
      <c r="T49" s="37" t="n"/>
      <c r="U49" s="37" t="n"/>
      <c r="V49" s="37" t="n"/>
      <c r="W49" s="37" t="n"/>
      <c r="X49" s="37" t="n"/>
      <c r="Y49" s="37" t="n"/>
      <c r="Z49" s="37" t="n"/>
      <c r="AA49" s="37" t="n"/>
      <c r="AB49" s="37" t="n"/>
      <c r="AC49" s="37" t="n"/>
      <c r="AD49" s="37" t="n"/>
      <c r="AE49" s="37" t="n"/>
      <c r="AF49" s="37" t="n"/>
      <c r="AG49" s="37" t="n"/>
      <c r="AH49" s="37" t="n"/>
      <c r="AI49" s="37" t="n"/>
      <c r="AJ49" s="37" t="n"/>
      <c r="AK49" s="37" t="n"/>
      <c r="AL49" s="37" t="n"/>
      <c r="AM49" s="37" t="n"/>
    </row>
    <row r="50" ht="52" customHeight="1" s="173" thickBot="1">
      <c r="A50" s="39" t="inlineStr">
        <is>
          <t>Cadangan kerugian penurunan nilai pada pinjaman yang diberikan</t>
        </is>
      </c>
      <c r="B50" s="39" t="n"/>
      <c r="C50" s="40" t="n">
        <v>2777.845</v>
      </c>
      <c r="D50" s="40" t="n">
        <v>5425.908</v>
      </c>
      <c r="E50" s="40" t="n">
        <v>12151.936</v>
      </c>
      <c r="F50" s="40" t="n">
        <v>13165.897</v>
      </c>
      <c r="G50" s="40" t="n">
        <v>14104.914</v>
      </c>
      <c r="H50" s="40" t="n">
        <v>14191.536</v>
      </c>
      <c r="I50" s="40" t="n">
        <v>11727.934</v>
      </c>
      <c r="J50" s="40" t="n">
        <v>13959.557</v>
      </c>
      <c r="K50" s="40" t="n"/>
      <c r="L50" s="40" t="n"/>
      <c r="M50" s="40" t="n"/>
      <c r="N50" s="40" t="n"/>
      <c r="O50" s="40" t="n"/>
      <c r="P50" s="40" t="n"/>
      <c r="Q50" s="40" t="n"/>
      <c r="R50" s="40" t="n"/>
      <c r="S50" s="40" t="n"/>
      <c r="T50" s="40" t="n"/>
      <c r="U50" s="40" t="n"/>
      <c r="V50" s="40" t="n"/>
      <c r="W50" s="40" t="n"/>
      <c r="X50" s="40" t="n"/>
      <c r="Y50" s="40" t="n"/>
      <c r="Z50" s="40" t="n"/>
      <c r="AA50" s="40" t="n"/>
      <c r="AB50" s="40" t="n"/>
      <c r="AC50" s="40" t="n"/>
      <c r="AD50" s="40" t="n"/>
      <c r="AE50" s="40" t="n"/>
      <c r="AF50" s="40" t="n"/>
      <c r="AG50" s="40" t="n"/>
      <c r="AH50" s="40" t="n"/>
      <c r="AI50" s="40" t="n"/>
      <c r="AJ50" s="40" t="n"/>
      <c r="AK50" s="40" t="n"/>
      <c r="AL50" s="40" t="n"/>
      <c r="AM50" s="40" t="n"/>
    </row>
    <row r="51" hidden="1" ht="35" customHeight="1" s="173" thickBot="1">
      <c r="A51" s="36" t="inlineStr">
        <is>
          <t>Piutang dari lembaga kliring dan penjaminan</t>
        </is>
      </c>
      <c r="B51" s="36" t="n"/>
      <c r="C51" s="37" t="inlineStr"/>
      <c r="D51" s="37" t="inlineStr"/>
      <c r="E51" s="37" t="inlineStr"/>
      <c r="F51" s="37" t="inlineStr"/>
      <c r="G51" s="37" t="inlineStr"/>
      <c r="H51" s="37" t="inlineStr"/>
      <c r="I51" s="37" t="inlineStr"/>
      <c r="J51" s="37" t="inlineStr"/>
      <c r="K51" s="37" t="n"/>
      <c r="L51" s="37" t="n"/>
      <c r="M51" s="37" t="n"/>
      <c r="N51" s="37" t="n"/>
      <c r="O51" s="37" t="n"/>
      <c r="P51" s="37" t="n"/>
      <c r="Q51" s="37" t="n"/>
      <c r="R51" s="37" t="n"/>
      <c r="S51" s="37" t="n"/>
      <c r="T51" s="37" t="n"/>
      <c r="U51" s="37" t="n"/>
      <c r="V51" s="37" t="n"/>
      <c r="W51" s="37" t="n"/>
      <c r="X51" s="37" t="n"/>
      <c r="Y51" s="37" t="n"/>
      <c r="Z51" s="37" t="n"/>
      <c r="AA51" s="37" t="n"/>
      <c r="AB51" s="37" t="n"/>
      <c r="AC51" s="37" t="n"/>
      <c r="AD51" s="37" t="n"/>
      <c r="AE51" s="37" t="n"/>
      <c r="AF51" s="37" t="n"/>
      <c r="AG51" s="37" t="n"/>
      <c r="AH51" s="37" t="n"/>
      <c r="AI51" s="37" t="n"/>
      <c r="AJ51" s="37" t="n"/>
      <c r="AK51" s="37" t="n"/>
      <c r="AL51" s="37" t="n"/>
      <c r="AM51" s="37" t="n"/>
    </row>
    <row r="52" ht="18" customHeight="1" s="173" thickBot="1">
      <c r="A52" s="38" t="inlineStr">
        <is>
          <t>Piutang nasabah</t>
        </is>
      </c>
      <c r="B52" s="38" t="n"/>
      <c r="C52" s="155">
        <f>C53+C54-C55</f>
        <v/>
      </c>
      <c r="D52" s="155">
        <f>D53+D54-D55</f>
        <v/>
      </c>
      <c r="E52" s="155">
        <f>E53+E54-E55</f>
        <v/>
      </c>
      <c r="F52" s="155">
        <f>F53+F54-F55</f>
        <v/>
      </c>
      <c r="G52" s="155">
        <f>G53+G54-G55</f>
        <v/>
      </c>
      <c r="H52" s="155">
        <f>H53+H54-H55</f>
        <v/>
      </c>
      <c r="I52" s="155">
        <f>I53+I54-I55</f>
        <v/>
      </c>
      <c r="J52" s="155">
        <f>J53+J54-J55</f>
        <v/>
      </c>
      <c r="K52" s="155">
        <f>K53+K54-K55</f>
        <v/>
      </c>
      <c r="L52" s="155">
        <f>L53+L54-L55</f>
        <v/>
      </c>
      <c r="M52" s="155">
        <f>M53+M54-M55</f>
        <v/>
      </c>
      <c r="N52" s="155">
        <f>N53+N54-N55</f>
        <v/>
      </c>
      <c r="O52" s="155">
        <f>O53+O54-O55</f>
        <v/>
      </c>
      <c r="P52" s="155">
        <f>P53+P54-P55</f>
        <v/>
      </c>
      <c r="Q52" s="155">
        <f>Q53+Q54-Q55</f>
        <v/>
      </c>
      <c r="R52" s="155">
        <f>R53+R54-R55</f>
        <v/>
      </c>
      <c r="S52" s="155">
        <f>S53+S54-S55</f>
        <v/>
      </c>
      <c r="T52" s="155">
        <f>T53+T54-T55</f>
        <v/>
      </c>
      <c r="U52" s="155">
        <f>U53+U54-U55</f>
        <v/>
      </c>
      <c r="V52" s="155">
        <f>V53+V54-V55</f>
        <v/>
      </c>
      <c r="W52" s="155">
        <f>W53+W54-W55</f>
        <v/>
      </c>
      <c r="X52" s="155">
        <f>X53+X54-X55</f>
        <v/>
      </c>
      <c r="Y52" s="155">
        <f>Y53+Y54-Y55</f>
        <v/>
      </c>
      <c r="Z52" s="155">
        <f>Z53+Z54-Z55</f>
        <v/>
      </c>
      <c r="AA52" s="155">
        <f>AA53+AA54-AA55</f>
        <v/>
      </c>
      <c r="AB52" s="155">
        <f>AB53+AB54-AB55</f>
        <v/>
      </c>
      <c r="AC52" s="155">
        <f>AC53+AC54-AC55</f>
        <v/>
      </c>
      <c r="AD52" s="155">
        <f>AD53+AD54-AD55</f>
        <v/>
      </c>
      <c r="AE52" s="155">
        <f>AE53+AE54-AE55</f>
        <v/>
      </c>
      <c r="AF52" s="155">
        <f>AF53+AF54-AF55</f>
        <v/>
      </c>
      <c r="AG52" s="155">
        <f>AG53+AG54-AG55</f>
        <v/>
      </c>
      <c r="AH52" s="155">
        <f>AH53+AH54-AH55</f>
        <v/>
      </c>
      <c r="AI52" s="155">
        <f>AI53+AI54-AI55</f>
        <v/>
      </c>
      <c r="AJ52" s="155">
        <f>AJ53+AJ54-AJ55</f>
        <v/>
      </c>
      <c r="AK52" s="155">
        <f>AK53+AK54-AK55</f>
        <v/>
      </c>
      <c r="AL52" s="155">
        <f>AL53+AL54-AL55</f>
        <v/>
      </c>
      <c r="AM52" s="155">
        <f>AM53+AM54-AM55</f>
        <v/>
      </c>
    </row>
    <row r="53" hidden="1" ht="18" customHeight="1" s="173" thickBot="1">
      <c r="A53" s="39" t="inlineStr">
        <is>
          <t>Piutang nasabah pihak ketiga</t>
        </is>
      </c>
      <c r="B53" s="39" t="n"/>
      <c r="C53" s="37" t="inlineStr"/>
      <c r="D53" s="37" t="inlineStr"/>
      <c r="E53" s="37" t="inlineStr"/>
      <c r="F53" s="37" t="inlineStr"/>
      <c r="G53" s="37" t="inlineStr"/>
      <c r="H53" s="37" t="inlineStr"/>
      <c r="I53" s="37" t="inlineStr"/>
      <c r="J53" s="37" t="inlineStr"/>
      <c r="K53" s="37" t="n"/>
      <c r="L53" s="37" t="n"/>
      <c r="M53" s="37" t="n"/>
      <c r="N53" s="37" t="n"/>
      <c r="O53" s="37" t="n"/>
      <c r="P53" s="37" t="n"/>
      <c r="Q53" s="37" t="n"/>
      <c r="R53" s="37" t="n"/>
      <c r="S53" s="37" t="n"/>
      <c r="T53" s="37" t="n"/>
      <c r="U53" s="37" t="n"/>
      <c r="V53" s="37" t="n"/>
      <c r="W53" s="37" t="n"/>
      <c r="X53" s="37" t="n"/>
      <c r="Y53" s="37" t="n"/>
      <c r="Z53" s="37" t="n"/>
      <c r="AA53" s="37" t="n"/>
      <c r="AB53" s="37" t="n"/>
      <c r="AC53" s="37" t="n"/>
      <c r="AD53" s="37" t="n"/>
      <c r="AE53" s="37" t="n"/>
      <c r="AF53" s="37" t="n"/>
      <c r="AG53" s="37" t="n"/>
      <c r="AH53" s="37" t="n"/>
      <c r="AI53" s="37" t="n"/>
      <c r="AJ53" s="37" t="n"/>
      <c r="AK53" s="37" t="n"/>
      <c r="AL53" s="37" t="n"/>
      <c r="AM53" s="37" t="n"/>
    </row>
    <row r="54" hidden="1" ht="18" customHeight="1" s="173" thickBot="1">
      <c r="A54" s="39" t="inlineStr">
        <is>
          <t>Piutang nasabah pihak berelasi</t>
        </is>
      </c>
      <c r="B54" s="39" t="n"/>
      <c r="C54" s="37" t="inlineStr"/>
      <c r="D54" s="37" t="inlineStr"/>
      <c r="E54" s="37" t="inlineStr"/>
      <c r="F54" s="37" t="inlineStr"/>
      <c r="G54" s="37" t="inlineStr"/>
      <c r="H54" s="37" t="inlineStr"/>
      <c r="I54" s="37" t="inlineStr"/>
      <c r="J54" s="37" t="inlineStr"/>
      <c r="K54" s="37" t="n"/>
      <c r="L54" s="37" t="n"/>
      <c r="M54" s="37" t="n"/>
      <c r="N54" s="37" t="n"/>
      <c r="O54" s="37" t="n"/>
      <c r="P54" s="37" t="n"/>
      <c r="Q54" s="37" t="n"/>
      <c r="R54" s="37" t="n"/>
      <c r="S54" s="37" t="n"/>
      <c r="T54" s="37" t="n"/>
      <c r="U54" s="37" t="n"/>
      <c r="V54" s="37" t="n"/>
      <c r="W54" s="37" t="n"/>
      <c r="X54" s="37" t="n"/>
      <c r="Y54" s="37" t="n"/>
      <c r="Z54" s="37" t="n"/>
      <c r="AA54" s="37" t="n"/>
      <c r="AB54" s="37" t="n"/>
      <c r="AC54" s="37" t="n"/>
      <c r="AD54" s="37" t="n"/>
      <c r="AE54" s="37" t="n"/>
      <c r="AF54" s="37" t="n"/>
      <c r="AG54" s="37" t="n"/>
      <c r="AH54" s="37" t="n"/>
      <c r="AI54" s="37" t="n"/>
      <c r="AJ54" s="37" t="n"/>
      <c r="AK54" s="37" t="n"/>
      <c r="AL54" s="37" t="n"/>
      <c r="AM54" s="37" t="n"/>
    </row>
    <row r="55" hidden="1" ht="35" customHeight="1" s="173" thickBot="1">
      <c r="A55" s="39" t="inlineStr">
        <is>
          <t>Cadangan kerugian penurunan nilai pada piutang nasabah</t>
        </is>
      </c>
      <c r="B55" s="39" t="n"/>
      <c r="C55" s="40" t="inlineStr"/>
      <c r="D55" s="40" t="inlineStr"/>
      <c r="E55" s="40" t="inlineStr"/>
      <c r="F55" s="40" t="inlineStr"/>
      <c r="G55" s="40" t="inlineStr"/>
      <c r="H55" s="40" t="inlineStr"/>
      <c r="I55" s="40" t="inlineStr"/>
      <c r="J55" s="40" t="inlineStr"/>
      <c r="K55" s="40" t="n"/>
      <c r="L55" s="40" t="n"/>
      <c r="M55" s="40" t="n"/>
      <c r="N55" s="40" t="n"/>
      <c r="O55" s="40" t="n"/>
      <c r="P55" s="40" t="n"/>
      <c r="Q55" s="40" t="n"/>
      <c r="R55" s="40" t="n"/>
      <c r="S55" s="40" t="n"/>
      <c r="T55" s="40" t="n"/>
      <c r="U55" s="40" t="n"/>
      <c r="V55" s="40" t="n"/>
      <c r="W55" s="40" t="n"/>
      <c r="X55" s="40" t="n"/>
      <c r="Y55" s="40" t="n"/>
      <c r="Z55" s="40" t="n"/>
      <c r="AA55" s="40" t="n"/>
      <c r="AB55" s="40" t="n"/>
      <c r="AC55" s="40" t="n"/>
      <c r="AD55" s="40" t="n"/>
      <c r="AE55" s="40" t="n"/>
      <c r="AF55" s="40" t="n"/>
      <c r="AG55" s="40" t="n"/>
      <c r="AH55" s="40" t="n"/>
      <c r="AI55" s="40" t="n"/>
      <c r="AJ55" s="40" t="n"/>
      <c r="AK55" s="40" t="n"/>
      <c r="AL55" s="40" t="n"/>
      <c r="AM55" s="40" t="n"/>
    </row>
    <row r="56" ht="18" customHeight="1" s="173" thickBot="1">
      <c r="A56" s="38" t="inlineStr">
        <is>
          <t>Piutang murabahah</t>
        </is>
      </c>
      <c r="B56" s="38" t="n"/>
      <c r="C56" s="155">
        <f>C57+C58-C59</f>
        <v/>
      </c>
      <c r="D56" s="155">
        <f>D57+D58-D59</f>
        <v/>
      </c>
      <c r="E56" s="155">
        <f>E57+E58-E59</f>
        <v/>
      </c>
      <c r="F56" s="155">
        <f>F57+F58-F59</f>
        <v/>
      </c>
      <c r="G56" s="155">
        <f>G57+G58-G59</f>
        <v/>
      </c>
      <c r="H56" s="155">
        <f>H57+H58-H59</f>
        <v/>
      </c>
      <c r="I56" s="155">
        <f>I57+I58-I59</f>
        <v/>
      </c>
      <c r="J56" s="155">
        <f>J57+J58-J59</f>
        <v/>
      </c>
      <c r="K56" s="155">
        <f>K57+K58-K59</f>
        <v/>
      </c>
      <c r="L56" s="155">
        <f>L57+L58-L59</f>
        <v/>
      </c>
      <c r="M56" s="155">
        <f>M57+M58-M59</f>
        <v/>
      </c>
      <c r="N56" s="155">
        <f>N57+N58-N59</f>
        <v/>
      </c>
      <c r="O56" s="155">
        <f>O57+O58-O59</f>
        <v/>
      </c>
      <c r="P56" s="155">
        <f>P57+P58-P59</f>
        <v/>
      </c>
      <c r="Q56" s="155">
        <f>Q57+Q58-Q59</f>
        <v/>
      </c>
      <c r="R56" s="155">
        <f>R57+R58-R59</f>
        <v/>
      </c>
      <c r="S56" s="155">
        <f>S57+S58-S59</f>
        <v/>
      </c>
      <c r="T56" s="155">
        <f>T57+T58-T59</f>
        <v/>
      </c>
      <c r="U56" s="155">
        <f>U57+U58-U59</f>
        <v/>
      </c>
      <c r="V56" s="155">
        <f>V57+V58-V59</f>
        <v/>
      </c>
      <c r="W56" s="155">
        <f>W57+W58-W59</f>
        <v/>
      </c>
      <c r="X56" s="155">
        <f>X57+X58-X59</f>
        <v/>
      </c>
      <c r="Y56" s="155">
        <f>Y57+Y58-Y59</f>
        <v/>
      </c>
      <c r="Z56" s="155">
        <f>Z57+Z58-Z59</f>
        <v/>
      </c>
      <c r="AA56" s="155">
        <f>AA57+AA58-AA59</f>
        <v/>
      </c>
      <c r="AB56" s="155">
        <f>AB57+AB58-AB59</f>
        <v/>
      </c>
      <c r="AC56" s="155">
        <f>AC57+AC58-AC59</f>
        <v/>
      </c>
      <c r="AD56" s="155">
        <f>AD57+AD58-AD59</f>
        <v/>
      </c>
      <c r="AE56" s="155">
        <f>AE57+AE58-AE59</f>
        <v/>
      </c>
      <c r="AF56" s="155">
        <f>AF57+AF58-AF59</f>
        <v/>
      </c>
      <c r="AG56" s="155">
        <f>AG57+AG58-AG59</f>
        <v/>
      </c>
      <c r="AH56" s="155">
        <f>AH57+AH58-AH59</f>
        <v/>
      </c>
      <c r="AI56" s="155">
        <f>AI57+AI58-AI59</f>
        <v/>
      </c>
      <c r="AJ56" s="155">
        <f>AJ57+AJ58-AJ59</f>
        <v/>
      </c>
      <c r="AK56" s="155">
        <f>AK57+AK58-AK59</f>
        <v/>
      </c>
      <c r="AL56" s="155">
        <f>AL57+AL58-AL59</f>
        <v/>
      </c>
      <c r="AM56" s="155">
        <f>AM57+AM58-AM59</f>
        <v/>
      </c>
    </row>
    <row r="57" ht="18" customHeight="1" s="173" thickBot="1">
      <c r="A57" s="39" t="inlineStr">
        <is>
          <t>Piutang murabahah pihak ketiga</t>
        </is>
      </c>
      <c r="B57" s="39" t="n"/>
      <c r="C57" s="37" t="n">
        <v>15837.622</v>
      </c>
      <c r="D57" s="37" t="n">
        <v>17430.815</v>
      </c>
      <c r="E57" s="37" t="n">
        <v>17644.308</v>
      </c>
      <c r="F57" s="37" t="n">
        <v>19909.531</v>
      </c>
      <c r="G57" s="37" t="n">
        <v>23805.279</v>
      </c>
      <c r="H57" s="37" t="n">
        <v>28603.697</v>
      </c>
      <c r="I57" s="37" t="n">
        <v>32564.824</v>
      </c>
      <c r="J57" s="37" t="n">
        <v>39512.372</v>
      </c>
      <c r="K57" s="37" t="n"/>
      <c r="L57" s="37" t="n"/>
      <c r="M57" s="37" t="n"/>
      <c r="N57" s="37" t="n"/>
      <c r="O57" s="37" t="n"/>
      <c r="P57" s="37" t="n"/>
      <c r="Q57" s="37" t="n"/>
      <c r="R57" s="37" t="n"/>
      <c r="S57" s="37" t="n"/>
      <c r="T57" s="37" t="n"/>
      <c r="U57" s="37" t="n"/>
      <c r="V57" s="37" t="n"/>
      <c r="W57" s="37" t="n"/>
      <c r="X57" s="37" t="n"/>
      <c r="Y57" s="37" t="n"/>
      <c r="Z57" s="37" t="n"/>
      <c r="AA57" s="37" t="n"/>
      <c r="AB57" s="37" t="n"/>
      <c r="AC57" s="37" t="n"/>
      <c r="AD57" s="37" t="n"/>
      <c r="AE57" s="37" t="n"/>
      <c r="AF57" s="37" t="n"/>
      <c r="AG57" s="37" t="n"/>
      <c r="AH57" s="37" t="n"/>
      <c r="AI57" s="37" t="n"/>
      <c r="AJ57" s="37" t="n"/>
      <c r="AK57" s="37" t="n"/>
      <c r="AL57" s="37" t="n"/>
      <c r="AM57" s="37" t="n"/>
    </row>
    <row r="58" ht="35" customHeight="1" s="173" thickBot="1">
      <c r="A58" s="39" t="inlineStr">
        <is>
          <t>Piutang murabahah pihak berelasi</t>
        </is>
      </c>
      <c r="B58" s="39" t="n"/>
      <c r="C58" s="37" t="n">
        <v>1.818</v>
      </c>
      <c r="D58" s="37" t="n">
        <v>1.684</v>
      </c>
      <c r="E58" s="37" t="n">
        <v>1.424</v>
      </c>
      <c r="F58" s="37" t="n">
        <v>27.794</v>
      </c>
      <c r="G58" s="37" t="n">
        <v>4.923</v>
      </c>
      <c r="H58" s="37" t="n">
        <v>2.18</v>
      </c>
      <c r="I58" s="37" t="n">
        <v>3.741</v>
      </c>
      <c r="J58" s="37" t="n">
        <v>4.234</v>
      </c>
      <c r="K58" s="37" t="n"/>
      <c r="L58" s="37" t="n"/>
      <c r="M58" s="37" t="n"/>
      <c r="N58" s="37" t="n"/>
      <c r="O58" s="37" t="n"/>
      <c r="P58" s="37" t="n"/>
      <c r="Q58" s="37" t="n"/>
      <c r="R58" s="37" t="n"/>
      <c r="S58" s="37" t="n"/>
      <c r="T58" s="37" t="n"/>
      <c r="U58" s="37" t="n"/>
      <c r="V58" s="37" t="n"/>
      <c r="W58" s="37" t="n"/>
      <c r="X58" s="37" t="n"/>
      <c r="Y58" s="37" t="n"/>
      <c r="Z58" s="37" t="n"/>
      <c r="AA58" s="37" t="n"/>
      <c r="AB58" s="37" t="n"/>
      <c r="AC58" s="37" t="n"/>
      <c r="AD58" s="37" t="n"/>
      <c r="AE58" s="37" t="n"/>
      <c r="AF58" s="37" t="n"/>
      <c r="AG58" s="37" t="n"/>
      <c r="AH58" s="37" t="n"/>
      <c r="AI58" s="37" t="n"/>
      <c r="AJ58" s="37" t="n"/>
      <c r="AK58" s="37" t="n"/>
      <c r="AL58" s="37" t="n"/>
      <c r="AM58" s="37" t="n"/>
    </row>
    <row r="59" ht="35" customHeight="1" s="173" thickBot="1">
      <c r="A59" s="39" t="inlineStr">
        <is>
          <t>Cadangan kerugian penurunan nilai pada piutang murabahah</t>
        </is>
      </c>
      <c r="B59" s="39" t="n"/>
      <c r="C59" s="40" t="n">
        <v>31.003</v>
      </c>
      <c r="D59" s="40" t="n">
        <v>45.406</v>
      </c>
      <c r="E59" s="40" t="n">
        <v>78.747</v>
      </c>
      <c r="F59" s="40" t="n">
        <v>64.599</v>
      </c>
      <c r="G59" s="40" t="n">
        <v>253.497</v>
      </c>
      <c r="H59" s="40" t="n">
        <v>793.534</v>
      </c>
      <c r="I59" s="40" t="n">
        <v>770.436</v>
      </c>
      <c r="J59" s="40" t="n">
        <v>797.654</v>
      </c>
      <c r="K59" s="40" t="n"/>
      <c r="L59" s="40" t="n"/>
      <c r="M59" s="40" t="n"/>
      <c r="N59" s="40" t="n"/>
      <c r="O59" s="40" t="n"/>
      <c r="P59" s="40" t="n"/>
      <c r="Q59" s="40" t="n"/>
      <c r="R59" s="40" t="n"/>
      <c r="S59" s="40" t="n"/>
      <c r="T59" s="40" t="n"/>
      <c r="U59" s="40" t="n"/>
      <c r="V59" s="40" t="n"/>
      <c r="W59" s="40" t="n"/>
      <c r="X59" s="40" t="n"/>
      <c r="Y59" s="40" t="n"/>
      <c r="Z59" s="40" t="n"/>
      <c r="AA59" s="40" t="n"/>
      <c r="AB59" s="40" t="n"/>
      <c r="AC59" s="40" t="n"/>
      <c r="AD59" s="40" t="n"/>
      <c r="AE59" s="40" t="n"/>
      <c r="AF59" s="40" t="n"/>
      <c r="AG59" s="40" t="n"/>
      <c r="AH59" s="40" t="n"/>
      <c r="AI59" s="40" t="n"/>
      <c r="AJ59" s="40" t="n"/>
      <c r="AK59" s="40" t="n"/>
      <c r="AL59" s="40" t="n"/>
      <c r="AM59" s="40" t="n"/>
    </row>
    <row r="60" ht="18" customHeight="1" s="173" thickBot="1">
      <c r="A60" s="38" t="inlineStr">
        <is>
          <t>Piutang istishna</t>
        </is>
      </c>
      <c r="B60" s="38" t="n"/>
      <c r="C60" s="155">
        <f>C61+C62-C63</f>
        <v/>
      </c>
      <c r="D60" s="155">
        <f>D61+D62-D63</f>
        <v/>
      </c>
      <c r="E60" s="155">
        <f>E61+E62-E63</f>
        <v/>
      </c>
      <c r="F60" s="155">
        <f>F61+F62-F63</f>
        <v/>
      </c>
      <c r="G60" s="155">
        <f>G61+G62-G63</f>
        <v/>
      </c>
      <c r="H60" s="155">
        <f>H61+H62-H63</f>
        <v/>
      </c>
      <c r="I60" s="155">
        <f>I61+I62-I63</f>
        <v/>
      </c>
      <c r="J60" s="155">
        <f>J61+J62-J63</f>
        <v/>
      </c>
      <c r="K60" s="155">
        <f>K61+K62-K63</f>
        <v/>
      </c>
      <c r="L60" s="155">
        <f>L61+L62-L63</f>
        <v/>
      </c>
      <c r="M60" s="155">
        <f>M61+M62-M63</f>
        <v/>
      </c>
      <c r="N60" s="155">
        <f>N61+N62-N63</f>
        <v/>
      </c>
      <c r="O60" s="155">
        <f>O61+O62-O63</f>
        <v/>
      </c>
      <c r="P60" s="155">
        <f>P61+P62-P63</f>
        <v/>
      </c>
      <c r="Q60" s="155">
        <f>Q61+Q62-Q63</f>
        <v/>
      </c>
      <c r="R60" s="155">
        <f>R61+R62-R63</f>
        <v/>
      </c>
      <c r="S60" s="155">
        <f>S61+S62-S63</f>
        <v/>
      </c>
      <c r="T60" s="155">
        <f>T61+T62-T63</f>
        <v/>
      </c>
      <c r="U60" s="155">
        <f>U61+U62-U63</f>
        <v/>
      </c>
      <c r="V60" s="155">
        <f>V61+V62-V63</f>
        <v/>
      </c>
      <c r="W60" s="155">
        <f>W61+W62-W63</f>
        <v/>
      </c>
      <c r="X60" s="155">
        <f>X61+X62-X63</f>
        <v/>
      </c>
      <c r="Y60" s="155">
        <f>Y61+Y62-Y63</f>
        <v/>
      </c>
      <c r="Z60" s="155">
        <f>Z61+Z62-Z63</f>
        <v/>
      </c>
      <c r="AA60" s="155">
        <f>AA61+AA62-AA63</f>
        <v/>
      </c>
      <c r="AB60" s="155">
        <f>AB61+AB62-AB63</f>
        <v/>
      </c>
      <c r="AC60" s="155">
        <f>AC61+AC62-AC63</f>
        <v/>
      </c>
      <c r="AD60" s="155">
        <f>AD61+AD62-AD63</f>
        <v/>
      </c>
      <c r="AE60" s="155">
        <f>AE61+AE62-AE63</f>
        <v/>
      </c>
      <c r="AF60" s="155">
        <f>AF61+AF62-AF63</f>
        <v/>
      </c>
      <c r="AG60" s="155">
        <f>AG61+AG62-AG63</f>
        <v/>
      </c>
      <c r="AH60" s="155">
        <f>AH61+AH62-AH63</f>
        <v/>
      </c>
      <c r="AI60" s="155">
        <f>AI61+AI62-AI63</f>
        <v/>
      </c>
      <c r="AJ60" s="155">
        <f>AJ61+AJ62-AJ63</f>
        <v/>
      </c>
      <c r="AK60" s="155">
        <f>AK61+AK62-AK63</f>
        <v/>
      </c>
      <c r="AL60" s="155">
        <f>AL61+AL62-AL63</f>
        <v/>
      </c>
      <c r="AM60" s="155">
        <f>AM61+AM62-AM63</f>
        <v/>
      </c>
    </row>
    <row r="61" ht="18" customHeight="1" s="173" thickBot="1">
      <c r="A61" s="39" t="inlineStr">
        <is>
          <t>Piutang istishna pihak ketiga</t>
        </is>
      </c>
      <c r="B61" s="39" t="n"/>
      <c r="C61" s="37" t="n">
        <v>1520.99</v>
      </c>
      <c r="D61" s="37" t="n">
        <v>2026.725</v>
      </c>
      <c r="E61" s="37" t="n">
        <v>2291.259</v>
      </c>
      <c r="F61" s="37" t="n">
        <v>2434.87</v>
      </c>
      <c r="G61" s="37" t="n">
        <v>2954.224</v>
      </c>
      <c r="H61" s="37" t="n">
        <v>3859.974</v>
      </c>
      <c r="I61" s="37" t="n">
        <v>5261.679</v>
      </c>
      <c r="J61" s="37" t="n">
        <v>6495.014</v>
      </c>
      <c r="K61" s="37" t="n"/>
      <c r="L61" s="37" t="n"/>
      <c r="M61" s="37" t="n"/>
      <c r="N61" s="37" t="n"/>
      <c r="O61" s="37" t="n"/>
      <c r="P61" s="37" t="n"/>
      <c r="Q61" s="37" t="n"/>
      <c r="R61" s="37" t="n"/>
      <c r="S61" s="37" t="n"/>
      <c r="T61" s="37" t="n"/>
      <c r="U61" s="37" t="n"/>
      <c r="V61" s="37" t="n"/>
      <c r="W61" s="37" t="n"/>
      <c r="X61" s="37" t="n"/>
      <c r="Y61" s="37" t="n"/>
      <c r="Z61" s="37" t="n"/>
      <c r="AA61" s="37" t="n"/>
      <c r="AB61" s="37" t="n"/>
      <c r="AC61" s="37" t="n"/>
      <c r="AD61" s="37" t="n"/>
      <c r="AE61" s="37" t="n"/>
      <c r="AF61" s="37" t="n"/>
      <c r="AG61" s="37" t="n"/>
      <c r="AH61" s="37" t="n"/>
      <c r="AI61" s="37" t="n"/>
      <c r="AJ61" s="37" t="n"/>
      <c r="AK61" s="37" t="n"/>
      <c r="AL61" s="37" t="n"/>
      <c r="AM61" s="37" t="n"/>
    </row>
    <row r="62" ht="18" customHeight="1" s="173" thickBot="1">
      <c r="A62" s="39" t="inlineStr">
        <is>
          <t>Piutang istishna pihak berelasi</t>
        </is>
      </c>
      <c r="B62" s="39" t="n"/>
      <c r="C62" s="37" t="n">
        <v>1.654</v>
      </c>
      <c r="D62" s="37" t="n">
        <v>1.557</v>
      </c>
      <c r="E62" s="37" t="n">
        <v>1.452</v>
      </c>
      <c r="F62" s="37" t="n">
        <v>1.115</v>
      </c>
      <c r="G62" s="37" t="n">
        <v>1.492</v>
      </c>
      <c r="H62" s="37" t="n">
        <v>1.039</v>
      </c>
      <c r="I62" s="37" t="n">
        <v>1.341</v>
      </c>
      <c r="J62" s="37" t="n">
        <v>1.418</v>
      </c>
      <c r="K62" s="37" t="n"/>
      <c r="L62" s="37" t="n"/>
      <c r="M62" s="37" t="n"/>
      <c r="N62" s="37" t="n"/>
      <c r="O62" s="37" t="n"/>
      <c r="P62" s="37" t="n"/>
      <c r="Q62" s="37" t="n"/>
      <c r="R62" s="37" t="n"/>
      <c r="S62" s="37" t="n"/>
      <c r="T62" s="37" t="n"/>
      <c r="U62" s="37" t="n"/>
      <c r="V62" s="37" t="n"/>
      <c r="W62" s="37" t="n"/>
      <c r="X62" s="37" t="n"/>
      <c r="Y62" s="37" t="n"/>
      <c r="Z62" s="37" t="n"/>
      <c r="AA62" s="37" t="n"/>
      <c r="AB62" s="37" t="n"/>
      <c r="AC62" s="37" t="n"/>
      <c r="AD62" s="37" t="n"/>
      <c r="AE62" s="37" t="n"/>
      <c r="AF62" s="37" t="n"/>
      <c r="AG62" s="37" t="n"/>
      <c r="AH62" s="37" t="n"/>
      <c r="AI62" s="37" t="n"/>
      <c r="AJ62" s="37" t="n"/>
      <c r="AK62" s="37" t="n"/>
      <c r="AL62" s="37" t="n"/>
      <c r="AM62" s="37" t="n"/>
    </row>
    <row r="63" ht="35" customHeight="1" s="173" thickBot="1">
      <c r="A63" s="39" t="inlineStr">
        <is>
          <t>Cadangan kerugian penurunan nilai pada piutang istishna</t>
        </is>
      </c>
      <c r="B63" s="39" t="n"/>
      <c r="C63" s="40" t="n">
        <v>16.083</v>
      </c>
      <c r="D63" s="40" t="n">
        <v>21.386</v>
      </c>
      <c r="E63" s="40" t="n">
        <v>25.826</v>
      </c>
      <c r="F63" s="40" t="n">
        <v>30.636</v>
      </c>
      <c r="G63" s="40" t="n">
        <v>226.854</v>
      </c>
      <c r="H63" s="40" t="n">
        <v>108.214</v>
      </c>
      <c r="I63" s="40" t="n">
        <v>83.429</v>
      </c>
      <c r="J63" s="40" t="n">
        <v>310.972</v>
      </c>
      <c r="K63" s="40" t="n"/>
      <c r="L63" s="40" t="n"/>
      <c r="M63" s="40" t="n"/>
      <c r="N63" s="40" t="n"/>
      <c r="O63" s="40" t="n"/>
      <c r="P63" s="40" t="n"/>
      <c r="Q63" s="40" t="n"/>
      <c r="R63" s="40" t="n"/>
      <c r="S63" s="40" t="n"/>
      <c r="T63" s="40" t="n"/>
      <c r="U63" s="40" t="n"/>
      <c r="V63" s="40" t="n"/>
      <c r="W63" s="40" t="n"/>
      <c r="X63" s="40" t="n"/>
      <c r="Y63" s="40" t="n"/>
      <c r="Z63" s="40" t="n"/>
      <c r="AA63" s="40" t="n"/>
      <c r="AB63" s="40" t="n"/>
      <c r="AC63" s="40" t="n"/>
      <c r="AD63" s="40" t="n"/>
      <c r="AE63" s="40" t="n"/>
      <c r="AF63" s="40" t="n"/>
      <c r="AG63" s="40" t="n"/>
      <c r="AH63" s="40" t="n"/>
      <c r="AI63" s="40" t="n"/>
      <c r="AJ63" s="40" t="n"/>
      <c r="AK63" s="40" t="n"/>
      <c r="AL63" s="40" t="n"/>
      <c r="AM63" s="40" t="n"/>
    </row>
    <row r="64" ht="18" customHeight="1" s="173" thickBot="1">
      <c r="A64" s="38" t="inlineStr">
        <is>
          <t>Piutang ijarah</t>
        </is>
      </c>
      <c r="B64" s="38" t="n"/>
      <c r="C64" s="155">
        <f>C65+C66-C67</f>
        <v/>
      </c>
      <c r="D64" s="155">
        <f>D65+D66-D67</f>
        <v/>
      </c>
      <c r="E64" s="155">
        <f>E65+E66-E67</f>
        <v/>
      </c>
      <c r="F64" s="155">
        <f>F65+F66-F67</f>
        <v/>
      </c>
      <c r="G64" s="155">
        <f>G65+G66-G67</f>
        <v/>
      </c>
      <c r="H64" s="155">
        <f>H65+H66-H67</f>
        <v/>
      </c>
      <c r="I64" s="155">
        <f>I65+I66-I67</f>
        <v/>
      </c>
      <c r="J64" s="155">
        <f>J65+J66-J67</f>
        <v/>
      </c>
      <c r="K64" s="155">
        <f>K65+K66-K67</f>
        <v/>
      </c>
      <c r="L64" s="155">
        <f>L65+L66-L67</f>
        <v/>
      </c>
      <c r="M64" s="155">
        <f>M65+M66-M67</f>
        <v/>
      </c>
      <c r="N64" s="155">
        <f>N65+N66-N67</f>
        <v/>
      </c>
      <c r="O64" s="155">
        <f>O65+O66-O67</f>
        <v/>
      </c>
      <c r="P64" s="155">
        <f>P65+P66-P67</f>
        <v/>
      </c>
      <c r="Q64" s="155">
        <f>Q65+Q66-Q67</f>
        <v/>
      </c>
      <c r="R64" s="155">
        <f>R65+R66-R67</f>
        <v/>
      </c>
      <c r="S64" s="155">
        <f>S65+S66-S67</f>
        <v/>
      </c>
      <c r="T64" s="155">
        <f>T65+T66-T67</f>
        <v/>
      </c>
      <c r="U64" s="155">
        <f>U65+U66-U67</f>
        <v/>
      </c>
      <c r="V64" s="155">
        <f>V65+V66-V67</f>
        <v/>
      </c>
      <c r="W64" s="155">
        <f>W65+W66-W67</f>
        <v/>
      </c>
      <c r="X64" s="155">
        <f>X65+X66-X67</f>
        <v/>
      </c>
      <c r="Y64" s="155">
        <f>Y65+Y66-Y67</f>
        <v/>
      </c>
      <c r="Z64" s="155">
        <f>Z65+Z66-Z67</f>
        <v/>
      </c>
      <c r="AA64" s="155">
        <f>AA65+AA66-AA67</f>
        <v/>
      </c>
      <c r="AB64" s="155">
        <f>AB65+AB66-AB67</f>
        <v/>
      </c>
      <c r="AC64" s="155">
        <f>AC65+AC66-AC67</f>
        <v/>
      </c>
      <c r="AD64" s="155">
        <f>AD65+AD66-AD67</f>
        <v/>
      </c>
      <c r="AE64" s="155">
        <f>AE65+AE66-AE67</f>
        <v/>
      </c>
      <c r="AF64" s="155">
        <f>AF65+AF66-AF67</f>
        <v/>
      </c>
      <c r="AG64" s="155">
        <f>AG65+AG66-AG67</f>
        <v/>
      </c>
      <c r="AH64" s="155">
        <f>AH65+AH66-AH67</f>
        <v/>
      </c>
      <c r="AI64" s="155">
        <f>AI65+AI66-AI67</f>
        <v/>
      </c>
      <c r="AJ64" s="155">
        <f>AJ65+AJ66-AJ67</f>
        <v/>
      </c>
      <c r="AK64" s="155">
        <f>AK65+AK66-AK67</f>
        <v/>
      </c>
      <c r="AL64" s="155">
        <f>AL65+AL66-AL67</f>
        <v/>
      </c>
      <c r="AM64" s="155">
        <f>AM65+AM66-AM67</f>
        <v/>
      </c>
    </row>
    <row r="65" ht="18" customHeight="1" s="173" thickBot="1">
      <c r="A65" s="39" t="inlineStr">
        <is>
          <t>Piutang ijarah pihak ketiga</t>
        </is>
      </c>
      <c r="B65" s="39" t="n"/>
      <c r="C65" s="37" t="inlineStr"/>
      <c r="D65" s="37" t="inlineStr"/>
      <c r="E65" s="37" t="inlineStr"/>
      <c r="F65" s="37" t="inlineStr"/>
      <c r="G65" s="37" t="inlineStr"/>
      <c r="H65" s="37" t="n">
        <v>1.45</v>
      </c>
      <c r="I65" s="37" t="n">
        <v>9.525</v>
      </c>
      <c r="J65" s="37" t="n">
        <v>0</v>
      </c>
      <c r="K65" s="37" t="n"/>
      <c r="L65" s="37" t="n"/>
      <c r="M65" s="37" t="n"/>
      <c r="N65" s="37" t="n"/>
      <c r="O65" s="37" t="n"/>
      <c r="P65" s="37" t="n"/>
      <c r="Q65" s="37" t="n"/>
      <c r="R65" s="37" t="n"/>
      <c r="S65" s="37" t="n"/>
      <c r="T65" s="37" t="n"/>
      <c r="U65" s="37" t="n"/>
      <c r="V65" s="37" t="n"/>
      <c r="W65" s="37" t="n"/>
      <c r="X65" s="37" t="n"/>
      <c r="Y65" s="37" t="n"/>
      <c r="Z65" s="37" t="n"/>
      <c r="AA65" s="37" t="n"/>
      <c r="AB65" s="37" t="n"/>
      <c r="AC65" s="37" t="n"/>
      <c r="AD65" s="37" t="n"/>
      <c r="AE65" s="37" t="n"/>
      <c r="AF65" s="37" t="n"/>
      <c r="AG65" s="37" t="n"/>
      <c r="AH65" s="37" t="n"/>
      <c r="AI65" s="37" t="n"/>
      <c r="AJ65" s="37" t="n"/>
      <c r="AK65" s="37" t="n"/>
      <c r="AL65" s="37" t="n"/>
      <c r="AM65" s="37" t="n"/>
    </row>
    <row r="66" hidden="1" ht="18" customHeight="1" s="173" thickBot="1">
      <c r="A66" s="39" t="inlineStr">
        <is>
          <t>Piutang ijarah pihak berelasi</t>
        </is>
      </c>
      <c r="B66" s="39" t="n"/>
      <c r="C66" s="37" t="inlineStr"/>
      <c r="D66" s="37" t="inlineStr"/>
      <c r="E66" s="37" t="inlineStr"/>
      <c r="F66" s="37" t="inlineStr"/>
      <c r="G66" s="37" t="inlineStr"/>
      <c r="H66" s="37" t="inlineStr"/>
      <c r="I66" s="37" t="inlineStr"/>
      <c r="J66" s="37" t="inlineStr"/>
      <c r="K66" s="37" t="n"/>
      <c r="L66" s="37" t="n"/>
      <c r="M66" s="37" t="n"/>
      <c r="N66" s="37" t="n"/>
      <c r="O66" s="37" t="n"/>
      <c r="P66" s="37" t="n"/>
      <c r="Q66" s="37" t="n"/>
      <c r="R66" s="37" t="n"/>
      <c r="S66" s="37" t="n"/>
      <c r="T66" s="37" t="n"/>
      <c r="U66" s="37" t="n"/>
      <c r="V66" s="37" t="n"/>
      <c r="W66" s="37" t="n"/>
      <c r="X66" s="37" t="n"/>
      <c r="Y66" s="37" t="n"/>
      <c r="Z66" s="37" t="n"/>
      <c r="AA66" s="37" t="n"/>
      <c r="AB66" s="37" t="n"/>
      <c r="AC66" s="37" t="n"/>
      <c r="AD66" s="37" t="n"/>
      <c r="AE66" s="37" t="n"/>
      <c r="AF66" s="37" t="n"/>
      <c r="AG66" s="37" t="n"/>
      <c r="AH66" s="37" t="n"/>
      <c r="AI66" s="37" t="n"/>
      <c r="AJ66" s="37" t="n"/>
      <c r="AK66" s="37" t="n"/>
      <c r="AL66" s="37" t="n"/>
      <c r="AM66" s="37" t="n"/>
    </row>
    <row r="67" ht="35" customHeight="1" s="173" thickBot="1">
      <c r="A67" s="39" t="inlineStr">
        <is>
          <t>Cadangan kerugian penurunan nilai pada piutang ijarah</t>
        </is>
      </c>
      <c r="B67" s="39" t="n"/>
      <c r="C67" s="40" t="inlineStr"/>
      <c r="D67" s="40" t="inlineStr"/>
      <c r="E67" s="40" t="inlineStr"/>
      <c r="F67" s="40" t="inlineStr"/>
      <c r="G67" s="40" t="inlineStr"/>
      <c r="H67" s="40" t="n">
        <v>0</v>
      </c>
      <c r="I67" s="40" t="n">
        <v>0</v>
      </c>
      <c r="J67" s="40" t="n">
        <v>0</v>
      </c>
      <c r="K67" s="40" t="n"/>
      <c r="L67" s="40" t="n"/>
      <c r="M67" s="40" t="n"/>
      <c r="N67" s="40" t="n"/>
      <c r="O67" s="40" t="n"/>
      <c r="P67" s="40" t="n"/>
      <c r="Q67" s="40" t="n"/>
      <c r="R67" s="40" t="n"/>
      <c r="S67" s="40" t="n"/>
      <c r="T67" s="40" t="n"/>
      <c r="U67" s="40" t="n"/>
      <c r="V67" s="40" t="n"/>
      <c r="W67" s="40" t="n"/>
      <c r="X67" s="40" t="n"/>
      <c r="Y67" s="40" t="n"/>
      <c r="Z67" s="40" t="n"/>
      <c r="AA67" s="40" t="n"/>
      <c r="AB67" s="40" t="n"/>
      <c r="AC67" s="40" t="n"/>
      <c r="AD67" s="40" t="n"/>
      <c r="AE67" s="40" t="n"/>
      <c r="AF67" s="40" t="n"/>
      <c r="AG67" s="40" t="n"/>
      <c r="AH67" s="40" t="n"/>
      <c r="AI67" s="40" t="n"/>
      <c r="AJ67" s="40" t="n"/>
      <c r="AK67" s="40" t="n"/>
      <c r="AL67" s="40" t="n"/>
      <c r="AM67" s="40" t="n"/>
    </row>
    <row r="68" ht="18" customHeight="1" s="173" thickBot="1">
      <c r="A68" s="38" t="inlineStr">
        <is>
          <t>Piutang pembiayaan konsumen</t>
        </is>
      </c>
      <c r="B68" s="38" t="n"/>
      <c r="C68" s="155">
        <f>C69+C70-C71</f>
        <v/>
      </c>
      <c r="D68" s="155">
        <f>D69+D70-D71</f>
        <v/>
      </c>
      <c r="E68" s="155">
        <f>E69+E70-E71</f>
        <v/>
      </c>
      <c r="F68" s="155">
        <f>F69+F70-F71</f>
        <v/>
      </c>
      <c r="G68" s="155">
        <f>G69+G70-G71</f>
        <v/>
      </c>
      <c r="H68" s="155">
        <f>H69+H70-H71</f>
        <v/>
      </c>
      <c r="I68" s="155">
        <f>I69+I70-I71</f>
        <v/>
      </c>
      <c r="J68" s="155">
        <f>J69+J70-J71</f>
        <v/>
      </c>
      <c r="K68" s="155">
        <f>K69+K70-K71</f>
        <v/>
      </c>
      <c r="L68" s="155">
        <f>L69+L70-L71</f>
        <v/>
      </c>
      <c r="M68" s="155">
        <f>M69+M70-M71</f>
        <v/>
      </c>
      <c r="N68" s="155">
        <f>N69+N70-N71</f>
        <v/>
      </c>
      <c r="O68" s="155">
        <f>O69+O70-O71</f>
        <v/>
      </c>
      <c r="P68" s="155">
        <f>P69+P70-P71</f>
        <v/>
      </c>
      <c r="Q68" s="155">
        <f>Q69+Q70-Q71</f>
        <v/>
      </c>
      <c r="R68" s="155">
        <f>R69+R70-R71</f>
        <v/>
      </c>
      <c r="S68" s="155">
        <f>S69+S70-S71</f>
        <v/>
      </c>
      <c r="T68" s="155">
        <f>T69+T70-T71</f>
        <v/>
      </c>
      <c r="U68" s="155">
        <f>U69+U70-U71</f>
        <v/>
      </c>
      <c r="V68" s="155">
        <f>V69+V70-V71</f>
        <v/>
      </c>
      <c r="W68" s="155">
        <f>W69+W70-W71</f>
        <v/>
      </c>
      <c r="X68" s="155">
        <f>X69+X70-X71</f>
        <v/>
      </c>
      <c r="Y68" s="155">
        <f>Y69+Y70-Y71</f>
        <v/>
      </c>
      <c r="Z68" s="155">
        <f>Z69+Z70-Z71</f>
        <v/>
      </c>
      <c r="AA68" s="155">
        <f>AA69+AA70-AA71</f>
        <v/>
      </c>
      <c r="AB68" s="155">
        <f>AB69+AB70-AB71</f>
        <v/>
      </c>
      <c r="AC68" s="155">
        <f>AC69+AC70-AC71</f>
        <v/>
      </c>
      <c r="AD68" s="155">
        <f>AD69+AD70-AD71</f>
        <v/>
      </c>
      <c r="AE68" s="155">
        <f>AE69+AE70-AE71</f>
        <v/>
      </c>
      <c r="AF68" s="155">
        <f>AF69+AF70-AF71</f>
        <v/>
      </c>
      <c r="AG68" s="155">
        <f>AG69+AG70-AG71</f>
        <v/>
      </c>
      <c r="AH68" s="155">
        <f>AH69+AH70-AH71</f>
        <v/>
      </c>
      <c r="AI68" s="155">
        <f>AI69+AI70-AI71</f>
        <v/>
      </c>
      <c r="AJ68" s="155">
        <f>AJ69+AJ70-AJ71</f>
        <v/>
      </c>
      <c r="AK68" s="155">
        <f>AK69+AK70-AK71</f>
        <v/>
      </c>
      <c r="AL68" s="155">
        <f>AL69+AL70-AL71</f>
        <v/>
      </c>
      <c r="AM68" s="155">
        <f>AM69+AM70-AM71</f>
        <v/>
      </c>
    </row>
    <row r="69" hidden="1" ht="35" customHeight="1" s="173" thickBot="1">
      <c r="A69" s="39" t="inlineStr">
        <is>
          <t>Piutang pembiayaan konsumen pihak ketiga</t>
        </is>
      </c>
      <c r="B69" s="39" t="n"/>
      <c r="C69" s="37" t="inlineStr"/>
      <c r="D69" s="37" t="inlineStr"/>
      <c r="E69" s="37" t="inlineStr"/>
      <c r="F69" s="37" t="inlineStr"/>
      <c r="G69" s="37" t="inlineStr"/>
      <c r="H69" s="37" t="inlineStr"/>
      <c r="I69" s="37" t="inlineStr"/>
      <c r="J69" s="37" t="inlineStr"/>
      <c r="K69" s="37" t="n"/>
      <c r="L69" s="37" t="n"/>
      <c r="M69" s="37" t="n"/>
      <c r="N69" s="37" t="n"/>
      <c r="O69" s="37" t="n"/>
      <c r="P69" s="37" t="n"/>
      <c r="Q69" s="37" t="n"/>
      <c r="R69" s="37" t="n"/>
      <c r="S69" s="37" t="n"/>
      <c r="T69" s="37" t="n"/>
      <c r="U69" s="37" t="n"/>
      <c r="V69" s="37" t="n"/>
      <c r="W69" s="37" t="n"/>
      <c r="X69" s="37" t="n"/>
      <c r="Y69" s="37" t="n"/>
      <c r="Z69" s="37" t="n"/>
      <c r="AA69" s="37" t="n"/>
      <c r="AB69" s="37" t="n"/>
      <c r="AC69" s="37" t="n"/>
      <c r="AD69" s="37" t="n"/>
      <c r="AE69" s="37" t="n"/>
      <c r="AF69" s="37" t="n"/>
      <c r="AG69" s="37" t="n"/>
      <c r="AH69" s="37" t="n"/>
      <c r="AI69" s="37" t="n"/>
      <c r="AJ69" s="37" t="n"/>
      <c r="AK69" s="37" t="n"/>
      <c r="AL69" s="37" t="n"/>
      <c r="AM69" s="37" t="n"/>
    </row>
    <row r="70" hidden="1" ht="35" customHeight="1" s="173" thickBot="1">
      <c r="A70" s="39" t="inlineStr">
        <is>
          <t>Piutang pembiayaan konsumen pihak berelasi</t>
        </is>
      </c>
      <c r="B70" s="39" t="n"/>
      <c r="C70" s="37" t="inlineStr"/>
      <c r="D70" s="37" t="inlineStr"/>
      <c r="E70" s="37" t="inlineStr"/>
      <c r="F70" s="37" t="inlineStr"/>
      <c r="G70" s="37" t="inlineStr"/>
      <c r="H70" s="37" t="inlineStr"/>
      <c r="I70" s="37" t="inlineStr"/>
      <c r="J70" s="37" t="inlineStr"/>
      <c r="K70" s="37" t="n"/>
      <c r="L70" s="37" t="n"/>
      <c r="M70" s="37" t="n"/>
      <c r="N70" s="37" t="n"/>
      <c r="O70" s="37" t="n"/>
      <c r="P70" s="37" t="n"/>
      <c r="Q70" s="37" t="n"/>
      <c r="R70" s="37" t="n"/>
      <c r="S70" s="37" t="n"/>
      <c r="T70" s="37" t="n"/>
      <c r="U70" s="37" t="n"/>
      <c r="V70" s="37" t="n"/>
      <c r="W70" s="37" t="n"/>
      <c r="X70" s="37" t="n"/>
      <c r="Y70" s="37" t="n"/>
      <c r="Z70" s="37" t="n"/>
      <c r="AA70" s="37" t="n"/>
      <c r="AB70" s="37" t="n"/>
      <c r="AC70" s="37" t="n"/>
      <c r="AD70" s="37" t="n"/>
      <c r="AE70" s="37" t="n"/>
      <c r="AF70" s="37" t="n"/>
      <c r="AG70" s="37" t="n"/>
      <c r="AH70" s="37" t="n"/>
      <c r="AI70" s="37" t="n"/>
      <c r="AJ70" s="37" t="n"/>
      <c r="AK70" s="37" t="n"/>
      <c r="AL70" s="37" t="n"/>
      <c r="AM70" s="37" t="n"/>
    </row>
    <row r="71" hidden="1" ht="52" customHeight="1" s="173" thickBot="1">
      <c r="A71" s="39" t="inlineStr">
        <is>
          <t>Cadangan kerugian penurunan nilai pada piutang pembiayaan konsumen</t>
        </is>
      </c>
      <c r="B71" s="39" t="n"/>
      <c r="C71" s="40" t="inlineStr"/>
      <c r="D71" s="40" t="inlineStr"/>
      <c r="E71" s="40" t="inlineStr"/>
      <c r="F71" s="40" t="inlineStr"/>
      <c r="G71" s="40" t="inlineStr"/>
      <c r="H71" s="40" t="inlineStr"/>
      <c r="I71" s="40" t="inlineStr"/>
      <c r="J71" s="40" t="inlineStr"/>
      <c r="K71" s="40" t="n"/>
      <c r="L71" s="40" t="n"/>
      <c r="M71" s="40" t="n"/>
      <c r="N71" s="40" t="n"/>
      <c r="O71" s="40" t="n"/>
      <c r="P71" s="40" t="n"/>
      <c r="Q71" s="40" t="n"/>
      <c r="R71" s="40" t="n"/>
      <c r="S71" s="40" t="n"/>
      <c r="T71" s="40" t="n"/>
      <c r="U71" s="40" t="n"/>
      <c r="V71" s="40" t="n"/>
      <c r="W71" s="40" t="n"/>
      <c r="X71" s="40" t="n"/>
      <c r="Y71" s="40" t="n"/>
      <c r="Z71" s="40" t="n"/>
      <c r="AA71" s="40" t="n"/>
      <c r="AB71" s="40" t="n"/>
      <c r="AC71" s="40" t="n"/>
      <c r="AD71" s="40" t="n"/>
      <c r="AE71" s="40" t="n"/>
      <c r="AF71" s="40" t="n"/>
      <c r="AG71" s="40" t="n"/>
      <c r="AH71" s="40" t="n"/>
      <c r="AI71" s="40" t="n"/>
      <c r="AJ71" s="40" t="n"/>
      <c r="AK71" s="40" t="n"/>
      <c r="AL71" s="40" t="n"/>
      <c r="AM71" s="40" t="n"/>
    </row>
    <row r="72" ht="18" customHeight="1" s="173" thickBot="1">
      <c r="A72" s="38" t="inlineStr">
        <is>
          <t>Pinjaman qardh</t>
        </is>
      </c>
      <c r="B72" s="38" t="n"/>
      <c r="C72" s="155">
        <f>C73+C74-C75</f>
        <v/>
      </c>
      <c r="D72" s="155">
        <f>D73+D74-D75</f>
        <v/>
      </c>
      <c r="E72" s="155">
        <f>E73+E74-E75</f>
        <v/>
      </c>
      <c r="F72" s="155">
        <f>F73+F74-F75</f>
        <v/>
      </c>
      <c r="G72" s="155">
        <f>G73+G74-G75</f>
        <v/>
      </c>
      <c r="H72" s="155">
        <f>H73+H74-H75</f>
        <v/>
      </c>
      <c r="I72" s="155">
        <f>I73+I74-I75</f>
        <v/>
      </c>
      <c r="J72" s="155">
        <f>J73+J74-J75</f>
        <v/>
      </c>
      <c r="K72" s="155">
        <f>K73+K74-K75</f>
        <v/>
      </c>
      <c r="L72" s="155">
        <f>L73+L74-L75</f>
        <v/>
      </c>
      <c r="M72" s="155">
        <f>M73+M74-M75</f>
        <v/>
      </c>
      <c r="N72" s="155">
        <f>N73+N74-N75</f>
        <v/>
      </c>
      <c r="O72" s="155">
        <f>O73+O74-O75</f>
        <v/>
      </c>
      <c r="P72" s="155">
        <f>P73+P74-P75</f>
        <v/>
      </c>
      <c r="Q72" s="155">
        <f>Q73+Q74-Q75</f>
        <v/>
      </c>
      <c r="R72" s="155">
        <f>R73+R74-R75</f>
        <v/>
      </c>
      <c r="S72" s="155">
        <f>S73+S74-S75</f>
        <v/>
      </c>
      <c r="T72" s="155">
        <f>T73+T74-T75</f>
        <v/>
      </c>
      <c r="U72" s="155">
        <f>U73+U74-U75</f>
        <v/>
      </c>
      <c r="V72" s="155">
        <f>V73+V74-V75</f>
        <v/>
      </c>
      <c r="W72" s="155">
        <f>W73+W74-W75</f>
        <v/>
      </c>
      <c r="X72" s="155">
        <f>X73+X74-X75</f>
        <v/>
      </c>
      <c r="Y72" s="155">
        <f>Y73+Y74-Y75</f>
        <v/>
      </c>
      <c r="Z72" s="155">
        <f>Z73+Z74-Z75</f>
        <v/>
      </c>
      <c r="AA72" s="155">
        <f>AA73+AA74-AA75</f>
        <v/>
      </c>
      <c r="AB72" s="155">
        <f>AB73+AB74-AB75</f>
        <v/>
      </c>
      <c r="AC72" s="155">
        <f>AC73+AC74-AC75</f>
        <v/>
      </c>
      <c r="AD72" s="155">
        <f>AD73+AD74-AD75</f>
        <v/>
      </c>
      <c r="AE72" s="155">
        <f>AE73+AE74-AE75</f>
        <v/>
      </c>
      <c r="AF72" s="155">
        <f>AF73+AF74-AF75</f>
        <v/>
      </c>
      <c r="AG72" s="155">
        <f>AG73+AG74-AG75</f>
        <v/>
      </c>
      <c r="AH72" s="155">
        <f>AH73+AH74-AH75</f>
        <v/>
      </c>
      <c r="AI72" s="155">
        <f>AI73+AI74-AI75</f>
        <v/>
      </c>
      <c r="AJ72" s="155">
        <f>AJ73+AJ74-AJ75</f>
        <v/>
      </c>
      <c r="AK72" s="155">
        <f>AK73+AK74-AK75</f>
        <v/>
      </c>
      <c r="AL72" s="155">
        <f>AL73+AL74-AL75</f>
        <v/>
      </c>
      <c r="AM72" s="155">
        <f>AM73+AM74-AM75</f>
        <v/>
      </c>
    </row>
    <row r="73" ht="18" customHeight="1" s="173" thickBot="1">
      <c r="A73" s="39" t="inlineStr">
        <is>
          <t>Pinjaman qardh pihak ketiga</t>
        </is>
      </c>
      <c r="B73" s="39" t="n"/>
      <c r="C73" s="37" t="n">
        <v>68.849</v>
      </c>
      <c r="D73" s="37" t="n">
        <v>30.764</v>
      </c>
      <c r="E73" s="37" t="n">
        <v>14.925</v>
      </c>
      <c r="F73" s="37" t="n">
        <v>8.513999999999999</v>
      </c>
      <c r="G73" s="37" t="n">
        <v>10.426</v>
      </c>
      <c r="H73" s="37" t="n">
        <v>15.728</v>
      </c>
      <c r="I73" s="37" t="n">
        <v>20.793</v>
      </c>
      <c r="J73" s="37" t="n">
        <v>266.46</v>
      </c>
      <c r="K73" s="37" t="n"/>
      <c r="L73" s="37" t="n"/>
      <c r="M73" s="37" t="n"/>
      <c r="N73" s="37" t="n"/>
      <c r="O73" s="37" t="n"/>
      <c r="P73" s="37" t="n"/>
      <c r="Q73" s="37" t="n"/>
      <c r="R73" s="37" t="n"/>
      <c r="S73" s="37" t="n"/>
      <c r="T73" s="37" t="n"/>
      <c r="U73" s="37" t="n"/>
      <c r="V73" s="37" t="n"/>
      <c r="W73" s="37" t="n"/>
      <c r="X73" s="37" t="n"/>
      <c r="Y73" s="37" t="n"/>
      <c r="Z73" s="37" t="n"/>
      <c r="AA73" s="37" t="n"/>
      <c r="AB73" s="37" t="n"/>
      <c r="AC73" s="37" t="n"/>
      <c r="AD73" s="37" t="n"/>
      <c r="AE73" s="37" t="n"/>
      <c r="AF73" s="37" t="n"/>
      <c r="AG73" s="37" t="n"/>
      <c r="AH73" s="37" t="n"/>
      <c r="AI73" s="37" t="n"/>
      <c r="AJ73" s="37" t="n"/>
      <c r="AK73" s="37" t="n"/>
      <c r="AL73" s="37" t="n"/>
      <c r="AM73" s="37" t="n"/>
    </row>
    <row r="74" ht="18" customHeight="1" s="173" thickBot="1">
      <c r="A74" s="39" t="inlineStr">
        <is>
          <t>Pinjaman qardh pihak berelasi</t>
        </is>
      </c>
      <c r="B74" s="39" t="n"/>
      <c r="C74" s="37" t="n">
        <v>0.124</v>
      </c>
      <c r="D74" s="37" t="n">
        <v>0.175</v>
      </c>
      <c r="E74" s="37" t="n">
        <v>0.164</v>
      </c>
      <c r="F74" s="37" t="n">
        <v>0.006</v>
      </c>
      <c r="G74" s="37" t="n">
        <v>0.061</v>
      </c>
      <c r="H74" s="37" t="n">
        <v>0.212</v>
      </c>
      <c r="I74" s="37" t="n">
        <v>0.111</v>
      </c>
      <c r="J74" s="37" t="n">
        <v>12.843</v>
      </c>
      <c r="K74" s="37" t="n"/>
      <c r="L74" s="37" t="n"/>
      <c r="M74" s="37" t="n"/>
      <c r="N74" s="37" t="n"/>
      <c r="O74" s="37" t="n"/>
      <c r="P74" s="37" t="n"/>
      <c r="Q74" s="37" t="n"/>
      <c r="R74" s="37" t="n"/>
      <c r="S74" s="37" t="n"/>
      <c r="T74" s="37" t="n"/>
      <c r="U74" s="37" t="n"/>
      <c r="V74" s="37" t="n"/>
      <c r="W74" s="37" t="n"/>
      <c r="X74" s="37" t="n"/>
      <c r="Y74" s="37" t="n"/>
      <c r="Z74" s="37" t="n"/>
      <c r="AA74" s="37" t="n"/>
      <c r="AB74" s="37" t="n"/>
      <c r="AC74" s="37" t="n"/>
      <c r="AD74" s="37" t="n"/>
      <c r="AE74" s="37" t="n"/>
      <c r="AF74" s="37" t="n"/>
      <c r="AG74" s="37" t="n"/>
      <c r="AH74" s="37" t="n"/>
      <c r="AI74" s="37" t="n"/>
      <c r="AJ74" s="37" t="n"/>
      <c r="AK74" s="37" t="n"/>
      <c r="AL74" s="37" t="n"/>
      <c r="AM74" s="37" t="n"/>
    </row>
    <row r="75" ht="35" customHeight="1" s="173" thickBot="1">
      <c r="A75" s="39" t="inlineStr">
        <is>
          <t>Cadangan kerugian penurunan nilai pada pinjaman qardh</t>
        </is>
      </c>
      <c r="B75" s="39" t="n"/>
      <c r="C75" s="40" t="n">
        <v>2.172</v>
      </c>
      <c r="D75" s="40" t="n">
        <v>9.157</v>
      </c>
      <c r="E75" s="40" t="n">
        <v>4.418</v>
      </c>
      <c r="F75" s="40" t="n">
        <v>0.843</v>
      </c>
      <c r="G75" s="40" t="n">
        <v>0.61</v>
      </c>
      <c r="H75" s="40" t="n">
        <v>0.508</v>
      </c>
      <c r="I75" s="40" t="n">
        <v>0.346</v>
      </c>
      <c r="J75" s="40" t="n">
        <v>0.37</v>
      </c>
      <c r="K75" s="40" t="n"/>
      <c r="L75" s="40" t="n"/>
      <c r="M75" s="40" t="n"/>
      <c r="N75" s="40" t="n"/>
      <c r="O75" s="40" t="n"/>
      <c r="P75" s="40" t="n"/>
      <c r="Q75" s="40" t="n"/>
      <c r="R75" s="40" t="n"/>
      <c r="S75" s="40" t="n"/>
      <c r="T75" s="40" t="n"/>
      <c r="U75" s="40" t="n"/>
      <c r="V75" s="40" t="n"/>
      <c r="W75" s="40" t="n"/>
      <c r="X75" s="40" t="n"/>
      <c r="Y75" s="40" t="n"/>
      <c r="Z75" s="40" t="n"/>
      <c r="AA75" s="40" t="n"/>
      <c r="AB75" s="40" t="n"/>
      <c r="AC75" s="40" t="n"/>
      <c r="AD75" s="40" t="n"/>
      <c r="AE75" s="40" t="n"/>
      <c r="AF75" s="40" t="n"/>
      <c r="AG75" s="40" t="n"/>
      <c r="AH75" s="40" t="n"/>
      <c r="AI75" s="40" t="n"/>
      <c r="AJ75" s="40" t="n"/>
      <c r="AK75" s="40" t="n"/>
      <c r="AL75" s="40" t="n"/>
      <c r="AM75" s="40" t="n"/>
    </row>
    <row r="76" ht="18" customHeight="1" s="173" thickBot="1">
      <c r="A76" s="38" t="inlineStr">
        <is>
          <t>Pembiayaan mudharabah</t>
        </is>
      </c>
      <c r="B76" s="38" t="n"/>
      <c r="C76" s="155">
        <f>C77+C78-C79</f>
        <v/>
      </c>
      <c r="D76" s="155">
        <f>D77+D78-D79</f>
        <v/>
      </c>
      <c r="E76" s="155">
        <f>E77+E78-E79</f>
        <v/>
      </c>
      <c r="F76" s="155">
        <f>F77+F78-F79</f>
        <v/>
      </c>
      <c r="G76" s="155">
        <f>G77+G78-G79</f>
        <v/>
      </c>
      <c r="H76" s="155">
        <f>H77+H78-H79</f>
        <v/>
      </c>
      <c r="I76" s="155">
        <f>I77+I78-I79</f>
        <v/>
      </c>
      <c r="J76" s="155">
        <f>J77+J78-J79</f>
        <v/>
      </c>
      <c r="K76" s="155">
        <f>K77+K78-K79</f>
        <v/>
      </c>
      <c r="L76" s="155">
        <f>L77+L78-L79</f>
        <v/>
      </c>
      <c r="M76" s="155">
        <f>M77+M78-M79</f>
        <v/>
      </c>
      <c r="N76" s="155">
        <f>N77+N78-N79</f>
        <v/>
      </c>
      <c r="O76" s="155">
        <f>O77+O78-O79</f>
        <v/>
      </c>
      <c r="P76" s="155">
        <f>P77+P78-P79</f>
        <v/>
      </c>
      <c r="Q76" s="155">
        <f>Q77+Q78-Q79</f>
        <v/>
      </c>
      <c r="R76" s="155">
        <f>R77+R78-R79</f>
        <v/>
      </c>
      <c r="S76" s="155">
        <f>S77+S78-S79</f>
        <v/>
      </c>
      <c r="T76" s="155">
        <f>T77+T78-T79</f>
        <v/>
      </c>
      <c r="U76" s="155">
        <f>U77+U78-U79</f>
        <v/>
      </c>
      <c r="V76" s="155">
        <f>V77+V78-V79</f>
        <v/>
      </c>
      <c r="W76" s="155">
        <f>W77+W78-W79</f>
        <v/>
      </c>
      <c r="X76" s="155">
        <f>X77+X78-X79</f>
        <v/>
      </c>
      <c r="Y76" s="155">
        <f>Y77+Y78-Y79</f>
        <v/>
      </c>
      <c r="Z76" s="155">
        <f>Z77+Z78-Z79</f>
        <v/>
      </c>
      <c r="AA76" s="155">
        <f>AA77+AA78-AA79</f>
        <v/>
      </c>
      <c r="AB76" s="155">
        <f>AB77+AB78-AB79</f>
        <v/>
      </c>
      <c r="AC76" s="155">
        <f>AC77+AC78-AC79</f>
        <v/>
      </c>
      <c r="AD76" s="155">
        <f>AD77+AD78-AD79</f>
        <v/>
      </c>
      <c r="AE76" s="155">
        <f>AE77+AE78-AE79</f>
        <v/>
      </c>
      <c r="AF76" s="155">
        <f>AF77+AF78-AF79</f>
        <v/>
      </c>
      <c r="AG76" s="155">
        <f>AG77+AG78-AG79</f>
        <v/>
      </c>
      <c r="AH76" s="155">
        <f>AH77+AH78-AH79</f>
        <v/>
      </c>
      <c r="AI76" s="155">
        <f>AI77+AI78-AI79</f>
        <v/>
      </c>
      <c r="AJ76" s="155">
        <f>AJ77+AJ78-AJ79</f>
        <v/>
      </c>
      <c r="AK76" s="155">
        <f>AK77+AK78-AK79</f>
        <v/>
      </c>
      <c r="AL76" s="155">
        <f>AL77+AL78-AL79</f>
        <v/>
      </c>
      <c r="AM76" s="155">
        <f>AM77+AM78-AM79</f>
        <v/>
      </c>
    </row>
    <row r="77" ht="35" customHeight="1" s="173" thickBot="1">
      <c r="A77" s="39" t="inlineStr">
        <is>
          <t>Pembiayaan mudharabah pihak ketiga</t>
        </is>
      </c>
      <c r="B77" s="39" t="n"/>
      <c r="C77" s="37" t="n">
        <v>616.198</v>
      </c>
      <c r="D77" s="37" t="n">
        <v>418.624</v>
      </c>
      <c r="E77" s="37" t="n">
        <v>233.654</v>
      </c>
      <c r="F77" s="37" t="n">
        <v>63.024</v>
      </c>
      <c r="G77" s="37" t="n">
        <v>34.162</v>
      </c>
      <c r="H77" s="37" t="n">
        <v>19.355</v>
      </c>
      <c r="I77" s="37" t="n">
        <v>0</v>
      </c>
      <c r="J77" s="37" t="n">
        <v>5098.404</v>
      </c>
      <c r="K77" s="37" t="n"/>
      <c r="L77" s="37" t="n"/>
      <c r="M77" s="37" t="n"/>
      <c r="N77" s="37" t="n"/>
      <c r="O77" s="37" t="n"/>
      <c r="P77" s="37" t="n"/>
      <c r="Q77" s="37" t="n"/>
      <c r="R77" s="37" t="n"/>
      <c r="S77" s="37" t="n"/>
      <c r="T77" s="37" t="n"/>
      <c r="U77" s="37" t="n"/>
      <c r="V77" s="37" t="n"/>
      <c r="W77" s="37" t="n"/>
      <c r="X77" s="37" t="n"/>
      <c r="Y77" s="37" t="n"/>
      <c r="Z77" s="37" t="n"/>
      <c r="AA77" s="37" t="n"/>
      <c r="AB77" s="37" t="n"/>
      <c r="AC77" s="37" t="n"/>
      <c r="AD77" s="37" t="n"/>
      <c r="AE77" s="37" t="n"/>
      <c r="AF77" s="37" t="n"/>
      <c r="AG77" s="37" t="n"/>
      <c r="AH77" s="37" t="n"/>
      <c r="AI77" s="37" t="n"/>
      <c r="AJ77" s="37" t="n"/>
      <c r="AK77" s="37" t="n"/>
      <c r="AL77" s="37" t="n"/>
      <c r="AM77" s="37" t="n"/>
    </row>
    <row r="78" ht="35" customHeight="1" s="173" thickBot="1">
      <c r="A78" s="39" t="inlineStr">
        <is>
          <t>Pembiayaan mudharabah pihak berelasi</t>
        </is>
      </c>
      <c r="B78" s="39" t="n"/>
      <c r="C78" s="37" t="inlineStr"/>
      <c r="D78" s="37" t="inlineStr"/>
      <c r="E78" s="37" t="inlineStr"/>
      <c r="F78" s="37" t="n">
        <v>416.667</v>
      </c>
      <c r="G78" s="37" t="n">
        <v>250</v>
      </c>
      <c r="H78" s="37" t="n">
        <v>83.333</v>
      </c>
      <c r="I78" s="37" t="n">
        <v>16.79</v>
      </c>
      <c r="J78" s="37" t="n">
        <v>0</v>
      </c>
      <c r="K78" s="37" t="n"/>
      <c r="L78" s="37" t="n"/>
      <c r="M78" s="37" t="n"/>
      <c r="N78" s="37" t="n"/>
      <c r="O78" s="37" t="n"/>
      <c r="P78" s="37" t="n"/>
      <c r="Q78" s="37" t="n"/>
      <c r="R78" s="37" t="n"/>
      <c r="S78" s="37" t="n"/>
      <c r="T78" s="37" t="n"/>
      <c r="U78" s="37" t="n"/>
      <c r="V78" s="37" t="n"/>
      <c r="W78" s="37" t="n"/>
      <c r="X78" s="37" t="n"/>
      <c r="Y78" s="37" t="n"/>
      <c r="Z78" s="37" t="n"/>
      <c r="AA78" s="37" t="n"/>
      <c r="AB78" s="37" t="n"/>
      <c r="AC78" s="37" t="n"/>
      <c r="AD78" s="37" t="n"/>
      <c r="AE78" s="37" t="n"/>
      <c r="AF78" s="37" t="n"/>
      <c r="AG78" s="37" t="n"/>
      <c r="AH78" s="37" t="n"/>
      <c r="AI78" s="37" t="n"/>
      <c r="AJ78" s="37" t="n"/>
      <c r="AK78" s="37" t="n"/>
      <c r="AL78" s="37" t="n"/>
      <c r="AM78" s="37" t="n"/>
    </row>
    <row r="79" ht="52" customHeight="1" s="173" thickBot="1">
      <c r="A79" s="39" t="inlineStr">
        <is>
          <t>Cadangan kerugian penurunan nilai pada pembiayaan mudharabah</t>
        </is>
      </c>
      <c r="B79" s="39" t="n"/>
      <c r="C79" s="40" t="n">
        <v>192.381</v>
      </c>
      <c r="D79" s="40" t="n">
        <v>171.868</v>
      </c>
      <c r="E79" s="40" t="n">
        <v>81.571</v>
      </c>
      <c r="F79" s="40" t="n">
        <v>197.744</v>
      </c>
      <c r="G79" s="40" t="n">
        <v>162.389</v>
      </c>
      <c r="H79" s="40" t="n">
        <v>20.191</v>
      </c>
      <c r="I79" s="40" t="n">
        <v>7.287</v>
      </c>
      <c r="J79" s="40" t="n">
        <v>38.974</v>
      </c>
      <c r="K79" s="40" t="n"/>
      <c r="L79" s="40" t="n"/>
      <c r="M79" s="40" t="n"/>
      <c r="N79" s="40" t="n"/>
      <c r="O79" s="40" t="n"/>
      <c r="P79" s="40" t="n"/>
      <c r="Q79" s="40" t="n"/>
      <c r="R79" s="40" t="n"/>
      <c r="S79" s="40" t="n"/>
      <c r="T79" s="40" t="n"/>
      <c r="U79" s="40" t="n"/>
      <c r="V79" s="40" t="n"/>
      <c r="W79" s="40" t="n"/>
      <c r="X79" s="40" t="n"/>
      <c r="Y79" s="40" t="n"/>
      <c r="Z79" s="40" t="n"/>
      <c r="AA79" s="40" t="n"/>
      <c r="AB79" s="40" t="n"/>
      <c r="AC79" s="40" t="n"/>
      <c r="AD79" s="40" t="n"/>
      <c r="AE79" s="40" t="n"/>
      <c r="AF79" s="40" t="n"/>
      <c r="AG79" s="40" t="n"/>
      <c r="AH79" s="40" t="n"/>
      <c r="AI79" s="40" t="n"/>
      <c r="AJ79" s="40" t="n"/>
      <c r="AK79" s="40" t="n"/>
      <c r="AL79" s="40" t="n"/>
      <c r="AM79" s="40" t="n"/>
    </row>
    <row r="80" ht="18" customHeight="1" s="173" thickBot="1">
      <c r="A80" s="38" t="inlineStr">
        <is>
          <t>Pembiayaan musyarakah</t>
        </is>
      </c>
      <c r="B80" s="38" t="n"/>
      <c r="C80" s="155">
        <f>C81+C82-C83</f>
        <v/>
      </c>
      <c r="D80" s="155">
        <f>D81+D82-D83</f>
        <v/>
      </c>
      <c r="E80" s="155">
        <f>E81+E82-E83</f>
        <v/>
      </c>
      <c r="F80" s="155">
        <f>F81+F82-F83</f>
        <v/>
      </c>
      <c r="G80" s="155">
        <f>G81+G82-G83</f>
        <v/>
      </c>
      <c r="H80" s="155">
        <f>H81+H82-H83</f>
        <v/>
      </c>
      <c r="I80" s="155">
        <f>I81+I82-I83</f>
        <v/>
      </c>
      <c r="J80" s="155">
        <f>J81+J82-J83</f>
        <v/>
      </c>
      <c r="K80" s="155">
        <f>K81+K82-K83</f>
        <v/>
      </c>
      <c r="L80" s="155">
        <f>L81+L82-L83</f>
        <v/>
      </c>
      <c r="M80" s="155">
        <f>M81+M82-M83</f>
        <v/>
      </c>
      <c r="N80" s="155">
        <f>N81+N82-N83</f>
        <v/>
      </c>
      <c r="O80" s="155">
        <f>O81+O82-O83</f>
        <v/>
      </c>
      <c r="P80" s="155">
        <f>P81+P82-P83</f>
        <v/>
      </c>
      <c r="Q80" s="155">
        <f>Q81+Q82-Q83</f>
        <v/>
      </c>
      <c r="R80" s="155">
        <f>R81+R82-R83</f>
        <v/>
      </c>
      <c r="S80" s="155">
        <f>S81+S82-S83</f>
        <v/>
      </c>
      <c r="T80" s="155">
        <f>T81+T82-T83</f>
        <v/>
      </c>
      <c r="U80" s="155">
        <f>U81+U82-U83</f>
        <v/>
      </c>
      <c r="V80" s="155">
        <f>V81+V82-V83</f>
        <v/>
      </c>
      <c r="W80" s="155">
        <f>W81+W82-W83</f>
        <v/>
      </c>
      <c r="X80" s="155">
        <f>X81+X82-X83</f>
        <v/>
      </c>
      <c r="Y80" s="155">
        <f>Y81+Y82-Y83</f>
        <v/>
      </c>
      <c r="Z80" s="155">
        <f>Z81+Z82-Z83</f>
        <v/>
      </c>
      <c r="AA80" s="155">
        <f>AA81+AA82-AA83</f>
        <v/>
      </c>
      <c r="AB80" s="155">
        <f>AB81+AB82-AB83</f>
        <v/>
      </c>
      <c r="AC80" s="155">
        <f>AC81+AC82-AC83</f>
        <v/>
      </c>
      <c r="AD80" s="155">
        <f>AD81+AD82-AD83</f>
        <v/>
      </c>
      <c r="AE80" s="155">
        <f>AE81+AE82-AE83</f>
        <v/>
      </c>
      <c r="AF80" s="155">
        <f>AF81+AF82-AF83</f>
        <v/>
      </c>
      <c r="AG80" s="155">
        <f>AG81+AG82-AG83</f>
        <v/>
      </c>
      <c r="AH80" s="155">
        <f>AH81+AH82-AH83</f>
        <v/>
      </c>
      <c r="AI80" s="155">
        <f>AI81+AI82-AI83</f>
        <v/>
      </c>
      <c r="AJ80" s="155">
        <f>AJ81+AJ82-AJ83</f>
        <v/>
      </c>
      <c r="AK80" s="155">
        <f>AK81+AK82-AK83</f>
        <v/>
      </c>
      <c r="AL80" s="155">
        <f>AL81+AL82-AL83</f>
        <v/>
      </c>
      <c r="AM80" s="155">
        <f>AM81+AM82-AM83</f>
        <v/>
      </c>
    </row>
    <row r="81" ht="35" customHeight="1" s="173" thickBot="1">
      <c r="A81" s="39" t="inlineStr">
        <is>
          <t>Pembiayaan musyarakah pihak ketiga</t>
        </is>
      </c>
      <c r="B81" s="39" t="n"/>
      <c r="C81" s="37" t="n">
        <v>3994.172</v>
      </c>
      <c r="D81" s="37" t="n">
        <v>3702.276</v>
      </c>
      <c r="E81" s="37" t="n">
        <v>4874.861</v>
      </c>
      <c r="F81" s="37" t="n">
        <v>4686.545</v>
      </c>
      <c r="G81" s="37" t="n">
        <v>4562.991</v>
      </c>
      <c r="H81" s="37" t="n">
        <v>4526.874</v>
      </c>
      <c r="I81" s="37" t="n">
        <v>5807.734</v>
      </c>
      <c r="J81" s="37" t="n">
        <v>2180.219</v>
      </c>
      <c r="K81" s="37" t="n"/>
      <c r="L81" s="37" t="n"/>
      <c r="M81" s="37" t="n"/>
      <c r="N81" s="37" t="n"/>
      <c r="O81" s="37" t="n"/>
      <c r="P81" s="37" t="n"/>
      <c r="Q81" s="37" t="n"/>
      <c r="R81" s="37" t="n"/>
      <c r="S81" s="37" t="n"/>
      <c r="T81" s="37" t="n"/>
      <c r="U81" s="37" t="n"/>
      <c r="V81" s="37" t="n"/>
      <c r="W81" s="37" t="n"/>
      <c r="X81" s="37" t="n"/>
      <c r="Y81" s="37" t="n"/>
      <c r="Z81" s="37" t="n"/>
      <c r="AA81" s="37" t="n"/>
      <c r="AB81" s="37" t="n"/>
      <c r="AC81" s="37" t="n"/>
      <c r="AD81" s="37" t="n"/>
      <c r="AE81" s="37" t="n"/>
      <c r="AF81" s="37" t="n"/>
      <c r="AG81" s="37" t="n"/>
      <c r="AH81" s="37" t="n"/>
      <c r="AI81" s="37" t="n"/>
      <c r="AJ81" s="37" t="n"/>
      <c r="AK81" s="37" t="n"/>
      <c r="AL81" s="37" t="n"/>
      <c r="AM81" s="37" t="n"/>
    </row>
    <row r="82" ht="35" customHeight="1" s="173" thickBot="1">
      <c r="A82" s="39" t="inlineStr">
        <is>
          <t>Pembiayaan musyarakah pihak berelasi</t>
        </is>
      </c>
      <c r="B82" s="39" t="n"/>
      <c r="C82" s="37" t="inlineStr"/>
      <c r="D82" s="37" t="inlineStr"/>
      <c r="E82" s="37" t="inlineStr"/>
      <c r="F82" s="37" t="n">
        <v>1.792</v>
      </c>
      <c r="G82" s="37" t="n">
        <v>0.582</v>
      </c>
      <c r="H82" s="37" t="n">
        <v>0.439</v>
      </c>
      <c r="I82" s="37" t="n">
        <v>206.289</v>
      </c>
      <c r="J82" s="37" t="n">
        <v>1302.199</v>
      </c>
      <c r="K82" s="37" t="n"/>
      <c r="L82" s="37" t="n"/>
      <c r="M82" s="37" t="n"/>
      <c r="N82" s="37" t="n"/>
      <c r="O82" s="37" t="n"/>
      <c r="P82" s="37" t="n"/>
      <c r="Q82" s="37" t="n"/>
      <c r="R82" s="37" t="n"/>
      <c r="S82" s="37" t="n"/>
      <c r="T82" s="37" t="n"/>
      <c r="U82" s="37" t="n"/>
      <c r="V82" s="37" t="n"/>
      <c r="W82" s="37" t="n"/>
      <c r="X82" s="37" t="n"/>
      <c r="Y82" s="37" t="n"/>
      <c r="Z82" s="37" t="n"/>
      <c r="AA82" s="37" t="n"/>
      <c r="AB82" s="37" t="n"/>
      <c r="AC82" s="37" t="n"/>
      <c r="AD82" s="37" t="n"/>
      <c r="AE82" s="37" t="n"/>
      <c r="AF82" s="37" t="n"/>
      <c r="AG82" s="37" t="n"/>
      <c r="AH82" s="37" t="n"/>
      <c r="AI82" s="37" t="n"/>
      <c r="AJ82" s="37" t="n"/>
      <c r="AK82" s="37" t="n"/>
      <c r="AL82" s="37" t="n"/>
      <c r="AM82" s="37" t="n"/>
    </row>
    <row r="83" ht="52" customHeight="1" s="173" thickBot="1">
      <c r="A83" s="39" t="inlineStr">
        <is>
          <t>Cadangan kerugian penurunan nilai pada pembiayaan musyarakah</t>
        </is>
      </c>
      <c r="B83" s="39" t="n"/>
      <c r="C83" s="40" t="n">
        <v>278.648</v>
      </c>
      <c r="D83" s="40" t="n">
        <v>442.441</v>
      </c>
      <c r="E83" s="40" t="n">
        <v>718.4450000000001</v>
      </c>
      <c r="F83" s="40" t="n">
        <v>983.465</v>
      </c>
      <c r="G83" s="40" t="n">
        <v>926.659</v>
      </c>
      <c r="H83" s="40" t="n">
        <v>477.981</v>
      </c>
      <c r="I83" s="40" t="n">
        <v>467.755</v>
      </c>
      <c r="J83" s="40" t="n">
        <v>206.709</v>
      </c>
      <c r="K83" s="40" t="n"/>
      <c r="L83" s="40" t="n"/>
      <c r="M83" s="40" t="n"/>
      <c r="N83" s="40" t="n"/>
      <c r="O83" s="40" t="n"/>
      <c r="P83" s="40" t="n"/>
      <c r="Q83" s="40" t="n"/>
      <c r="R83" s="40" t="n"/>
      <c r="S83" s="40" t="n"/>
      <c r="T83" s="40" t="n"/>
      <c r="U83" s="40" t="n"/>
      <c r="V83" s="40" t="n"/>
      <c r="W83" s="40" t="n"/>
      <c r="X83" s="40" t="n"/>
      <c r="Y83" s="40" t="n"/>
      <c r="Z83" s="40" t="n"/>
      <c r="AA83" s="40" t="n"/>
      <c r="AB83" s="40" t="n"/>
      <c r="AC83" s="40" t="n"/>
      <c r="AD83" s="40" t="n"/>
      <c r="AE83" s="40" t="n"/>
      <c r="AF83" s="40" t="n"/>
      <c r="AG83" s="40" t="n"/>
      <c r="AH83" s="40" t="n"/>
      <c r="AI83" s="40" t="n"/>
      <c r="AJ83" s="40" t="n"/>
      <c r="AK83" s="40" t="n"/>
      <c r="AL83" s="40" t="n"/>
      <c r="AM83" s="40" t="n"/>
    </row>
    <row r="84" ht="18" customHeight="1" s="173" thickBot="1">
      <c r="A84" s="38" t="inlineStr">
        <is>
          <t>Investasi sewa</t>
        </is>
      </c>
      <c r="B84" s="38" t="n"/>
      <c r="C84" s="155">
        <f>C85+C86+C87+C88+C89-C90</f>
        <v/>
      </c>
      <c r="D84" s="155">
        <f>D85+D86+D87+D88+D89-D90</f>
        <v/>
      </c>
      <c r="E84" s="155">
        <f>E85+E86+E87+E88+E89-E90</f>
        <v/>
      </c>
      <c r="F84" s="155">
        <f>F85+F86+F87+F88+F89-F90</f>
        <v/>
      </c>
      <c r="G84" s="155">
        <f>G85+G86+G87+G88+G89-G90</f>
        <v/>
      </c>
      <c r="H84" s="155">
        <f>H85+H86+H87+H88+H89-H90</f>
        <v/>
      </c>
      <c r="I84" s="155">
        <f>I85+I86+I87+I88+I89-I90</f>
        <v/>
      </c>
      <c r="J84" s="155">
        <f>J85+J86+J87+J88+J89-J90</f>
        <v/>
      </c>
      <c r="K84" s="155">
        <f>K85+K86+K87+K88+K89-K90</f>
        <v/>
      </c>
      <c r="L84" s="155">
        <f>L85+L86+L87+L88+L89-L90</f>
        <v/>
      </c>
      <c r="M84" s="155">
        <f>M85+M86+M87+M88+M89-M90</f>
        <v/>
      </c>
      <c r="N84" s="155">
        <f>N85+N86+N87+N88+N89-N90</f>
        <v/>
      </c>
      <c r="O84" s="155">
        <f>O85+O86+O87+O88+O89-O90</f>
        <v/>
      </c>
      <c r="P84" s="155">
        <f>P85+P86+P87+P88+P89-P90</f>
        <v/>
      </c>
      <c r="Q84" s="155">
        <f>Q85+Q86+Q87+Q88+Q89-Q90</f>
        <v/>
      </c>
      <c r="R84" s="155">
        <f>R85+R86+R87+R88+R89-R90</f>
        <v/>
      </c>
      <c r="S84" s="155">
        <f>S85+S86+S87+S88+S89-S90</f>
        <v/>
      </c>
      <c r="T84" s="155">
        <f>T85+T86+T87+T88+T89-T90</f>
        <v/>
      </c>
      <c r="U84" s="155">
        <f>U85+U86+U87+U88+U89-U90</f>
        <v/>
      </c>
      <c r="V84" s="155">
        <f>V85+V86+V87+V88+V89-V90</f>
        <v/>
      </c>
      <c r="W84" s="155">
        <f>W85+W86+W87+W88+W89-W90</f>
        <v/>
      </c>
      <c r="X84" s="155">
        <f>X85+X86+X87+X88+X89-X90</f>
        <v/>
      </c>
      <c r="Y84" s="155">
        <f>Y85+Y86+Y87+Y88+Y89-Y90</f>
        <v/>
      </c>
      <c r="Z84" s="155">
        <f>Z85+Z86+Z87+Z88+Z89-Z90</f>
        <v/>
      </c>
      <c r="AA84" s="155">
        <f>AA85+AA86+AA87+AA88+AA89-AA90</f>
        <v/>
      </c>
      <c r="AB84" s="155">
        <f>AB85+AB86+AB87+AB88+AB89-AB90</f>
        <v/>
      </c>
      <c r="AC84" s="155">
        <f>AC85+AC86+AC87+AC88+AC89-AC90</f>
        <v/>
      </c>
      <c r="AD84" s="155">
        <f>AD85+AD86+AD87+AD88+AD89-AD90</f>
        <v/>
      </c>
      <c r="AE84" s="155">
        <f>AE85+AE86+AE87+AE88+AE89-AE90</f>
        <v/>
      </c>
      <c r="AF84" s="155">
        <f>AF85+AF86+AF87+AF88+AF89-AF90</f>
        <v/>
      </c>
      <c r="AG84" s="155">
        <f>AG85+AG86+AG87+AG88+AG89-AG90</f>
        <v/>
      </c>
      <c r="AH84" s="155">
        <f>AH85+AH86+AH87+AH88+AH89-AH90</f>
        <v/>
      </c>
      <c r="AI84" s="155">
        <f>AI85+AI86+AI87+AI88+AI89-AI90</f>
        <v/>
      </c>
      <c r="AJ84" s="155">
        <f>AJ85+AJ86+AJ87+AJ88+AJ89-AJ90</f>
        <v/>
      </c>
      <c r="AK84" s="155">
        <f>AK85+AK86+AK87+AK88+AK89-AK90</f>
        <v/>
      </c>
      <c r="AL84" s="155">
        <f>AL85+AL86+AL87+AL88+AL89-AL90</f>
        <v/>
      </c>
      <c r="AM84" s="155">
        <f>AM85+AM86+AM87+AM88+AM89-AM90</f>
        <v/>
      </c>
    </row>
    <row r="85" hidden="1" ht="18" customHeight="1" s="173" thickBot="1">
      <c r="A85" s="39" t="inlineStr">
        <is>
          <t>Investasi sewa pihak ketiga</t>
        </is>
      </c>
      <c r="B85" s="39" t="n"/>
      <c r="C85" s="37" t="inlineStr"/>
      <c r="D85" s="37" t="inlineStr"/>
      <c r="E85" s="37" t="inlineStr"/>
      <c r="F85" s="37" t="inlineStr"/>
      <c r="G85" s="37" t="inlineStr"/>
      <c r="H85" s="37" t="inlineStr"/>
      <c r="I85" s="37" t="inlineStr"/>
      <c r="J85" s="37" t="inlineStr"/>
      <c r="K85" s="37" t="n"/>
      <c r="L85" s="37" t="n"/>
      <c r="M85" s="37" t="n"/>
      <c r="N85" s="37" t="n"/>
      <c r="O85" s="37" t="n"/>
      <c r="P85" s="37" t="n"/>
      <c r="Q85" s="37" t="n"/>
      <c r="R85" s="37" t="n"/>
      <c r="S85" s="37" t="n"/>
      <c r="T85" s="37" t="n"/>
      <c r="U85" s="37" t="n"/>
      <c r="V85" s="37" t="n"/>
      <c r="W85" s="37" t="n"/>
      <c r="X85" s="37" t="n"/>
      <c r="Y85" s="37" t="n"/>
      <c r="Z85" s="37" t="n"/>
      <c r="AA85" s="37" t="n"/>
      <c r="AB85" s="37" t="n"/>
      <c r="AC85" s="37" t="n"/>
      <c r="AD85" s="37" t="n"/>
      <c r="AE85" s="37" t="n"/>
      <c r="AF85" s="37" t="n"/>
      <c r="AG85" s="37" t="n"/>
      <c r="AH85" s="37" t="n"/>
      <c r="AI85" s="37" t="n"/>
      <c r="AJ85" s="37" t="n"/>
      <c r="AK85" s="37" t="n"/>
      <c r="AL85" s="37" t="n"/>
      <c r="AM85" s="37" t="n"/>
    </row>
    <row r="86" hidden="1" ht="18" customHeight="1" s="173" thickBot="1">
      <c r="A86" s="39" t="inlineStr">
        <is>
          <t>Investasi sewa pihak berelasi</t>
        </is>
      </c>
      <c r="B86" s="39" t="n"/>
      <c r="C86" s="37" t="inlineStr"/>
      <c r="D86" s="37" t="inlineStr"/>
      <c r="E86" s="37" t="inlineStr"/>
      <c r="F86" s="37" t="inlineStr"/>
      <c r="G86" s="37" t="inlineStr"/>
      <c r="H86" s="37" t="inlineStr"/>
      <c r="I86" s="37" t="inlineStr"/>
      <c r="J86" s="37" t="inlineStr"/>
      <c r="K86" s="37" t="n"/>
      <c r="L86" s="37" t="n"/>
      <c r="M86" s="37" t="n"/>
      <c r="N86" s="37" t="n"/>
      <c r="O86" s="37" t="n"/>
      <c r="P86" s="37" t="n"/>
      <c r="Q86" s="37" t="n"/>
      <c r="R86" s="37" t="n"/>
      <c r="S86" s="37" t="n"/>
      <c r="T86" s="37" t="n"/>
      <c r="U86" s="37" t="n"/>
      <c r="V86" s="37" t="n"/>
      <c r="W86" s="37" t="n"/>
      <c r="X86" s="37" t="n"/>
      <c r="Y86" s="37" t="n"/>
      <c r="Z86" s="37" t="n"/>
      <c r="AA86" s="37" t="n"/>
      <c r="AB86" s="37" t="n"/>
      <c r="AC86" s="37" t="n"/>
      <c r="AD86" s="37" t="n"/>
      <c r="AE86" s="37" t="n"/>
      <c r="AF86" s="37" t="n"/>
      <c r="AG86" s="37" t="n"/>
      <c r="AH86" s="37" t="n"/>
      <c r="AI86" s="37" t="n"/>
      <c r="AJ86" s="37" t="n"/>
      <c r="AK86" s="37" t="n"/>
      <c r="AL86" s="37" t="n"/>
      <c r="AM86" s="37" t="n"/>
    </row>
    <row r="87" hidden="1" ht="35" customHeight="1" s="173" thickBot="1">
      <c r="A87" s="39" t="inlineStr">
        <is>
          <t>Investasi sewa nilai residu yang terjamin</t>
        </is>
      </c>
      <c r="B87" s="39" t="n"/>
      <c r="C87" s="37" t="inlineStr"/>
      <c r="D87" s="37" t="inlineStr"/>
      <c r="E87" s="37" t="inlineStr"/>
      <c r="F87" s="37" t="inlineStr"/>
      <c r="G87" s="37" t="inlineStr"/>
      <c r="H87" s="37" t="inlineStr"/>
      <c r="I87" s="37" t="inlineStr"/>
      <c r="J87" s="37" t="inlineStr"/>
      <c r="K87" s="37" t="n"/>
      <c r="L87" s="37" t="n"/>
      <c r="M87" s="37" t="n"/>
      <c r="N87" s="37" t="n"/>
      <c r="O87" s="37" t="n"/>
      <c r="P87" s="37" t="n"/>
      <c r="Q87" s="37" t="n"/>
      <c r="R87" s="37" t="n"/>
      <c r="S87" s="37" t="n"/>
      <c r="T87" s="37" t="n"/>
      <c r="U87" s="37" t="n"/>
      <c r="V87" s="37" t="n"/>
      <c r="W87" s="37" t="n"/>
      <c r="X87" s="37" t="n"/>
      <c r="Y87" s="37" t="n"/>
      <c r="Z87" s="37" t="n"/>
      <c r="AA87" s="37" t="n"/>
      <c r="AB87" s="37" t="n"/>
      <c r="AC87" s="37" t="n"/>
      <c r="AD87" s="37" t="n"/>
      <c r="AE87" s="37" t="n"/>
      <c r="AF87" s="37" t="n"/>
      <c r="AG87" s="37" t="n"/>
      <c r="AH87" s="37" t="n"/>
      <c r="AI87" s="37" t="n"/>
      <c r="AJ87" s="37" t="n"/>
      <c r="AK87" s="37" t="n"/>
      <c r="AL87" s="37" t="n"/>
      <c r="AM87" s="37" t="n"/>
    </row>
    <row r="88" hidden="1" ht="35" customHeight="1" s="173" thickBot="1">
      <c r="A88" s="39" t="inlineStr">
        <is>
          <t>Investasi sewa pendapatan pembiayaan tangguhan</t>
        </is>
      </c>
      <c r="B88" s="39" t="n"/>
      <c r="C88" s="37" t="inlineStr"/>
      <c r="D88" s="37" t="inlineStr"/>
      <c r="E88" s="37" t="inlineStr"/>
      <c r="F88" s="37" t="inlineStr"/>
      <c r="G88" s="37" t="inlineStr"/>
      <c r="H88" s="37" t="inlineStr"/>
      <c r="I88" s="37" t="inlineStr"/>
      <c r="J88" s="37" t="inlineStr"/>
      <c r="K88" s="37" t="n"/>
      <c r="L88" s="37" t="n"/>
      <c r="M88" s="37" t="n"/>
      <c r="N88" s="37" t="n"/>
      <c r="O88" s="37" t="n"/>
      <c r="P88" s="37" t="n"/>
      <c r="Q88" s="37" t="n"/>
      <c r="R88" s="37" t="n"/>
      <c r="S88" s="37" t="n"/>
      <c r="T88" s="37" t="n"/>
      <c r="U88" s="37" t="n"/>
      <c r="V88" s="37" t="n"/>
      <c r="W88" s="37" t="n"/>
      <c r="X88" s="37" t="n"/>
      <c r="Y88" s="37" t="n"/>
      <c r="Z88" s="37" t="n"/>
      <c r="AA88" s="37" t="n"/>
      <c r="AB88" s="37" t="n"/>
      <c r="AC88" s="37" t="n"/>
      <c r="AD88" s="37" t="n"/>
      <c r="AE88" s="37" t="n"/>
      <c r="AF88" s="37" t="n"/>
      <c r="AG88" s="37" t="n"/>
      <c r="AH88" s="37" t="n"/>
      <c r="AI88" s="37" t="n"/>
      <c r="AJ88" s="37" t="n"/>
      <c r="AK88" s="37" t="n"/>
      <c r="AL88" s="37" t="n"/>
      <c r="AM88" s="37" t="n"/>
    </row>
    <row r="89" hidden="1" ht="35" customHeight="1" s="173" thickBot="1">
      <c r="A89" s="39" t="inlineStr">
        <is>
          <t>Investasi sewa simpanan jaminan</t>
        </is>
      </c>
      <c r="B89" s="39" t="n"/>
      <c r="C89" s="37" t="inlineStr"/>
      <c r="D89" s="37" t="inlineStr"/>
      <c r="E89" s="37" t="inlineStr"/>
      <c r="F89" s="37" t="inlineStr"/>
      <c r="G89" s="37" t="inlineStr"/>
      <c r="H89" s="37" t="inlineStr"/>
      <c r="I89" s="37" t="inlineStr"/>
      <c r="J89" s="37" t="inlineStr"/>
      <c r="K89" s="37" t="n"/>
      <c r="L89" s="37" t="n"/>
      <c r="M89" s="37" t="n"/>
      <c r="N89" s="37" t="n"/>
      <c r="O89" s="37" t="n"/>
      <c r="P89" s="37" t="n"/>
      <c r="Q89" s="37" t="n"/>
      <c r="R89" s="37" t="n"/>
      <c r="S89" s="37" t="n"/>
      <c r="T89" s="37" t="n"/>
      <c r="U89" s="37" t="n"/>
      <c r="V89" s="37" t="n"/>
      <c r="W89" s="37" t="n"/>
      <c r="X89" s="37" t="n"/>
      <c r="Y89" s="37" t="n"/>
      <c r="Z89" s="37" t="n"/>
      <c r="AA89" s="37" t="n"/>
      <c r="AB89" s="37" t="n"/>
      <c r="AC89" s="37" t="n"/>
      <c r="AD89" s="37" t="n"/>
      <c r="AE89" s="37" t="n"/>
      <c r="AF89" s="37" t="n"/>
      <c r="AG89" s="37" t="n"/>
      <c r="AH89" s="37" t="n"/>
      <c r="AI89" s="37" t="n"/>
      <c r="AJ89" s="37" t="n"/>
      <c r="AK89" s="37" t="n"/>
      <c r="AL89" s="37" t="n"/>
      <c r="AM89" s="37" t="n"/>
    </row>
    <row r="90" hidden="1" ht="35" customHeight="1" s="173" thickBot="1">
      <c r="A90" s="39" t="inlineStr">
        <is>
          <t>Cadangan kerugian penurunan nilai pada investasi sewa</t>
        </is>
      </c>
      <c r="B90" s="39" t="n"/>
      <c r="C90" s="40" t="inlineStr"/>
      <c r="D90" s="40" t="inlineStr"/>
      <c r="E90" s="40" t="inlineStr"/>
      <c r="F90" s="40" t="inlineStr"/>
      <c r="G90" s="40" t="inlineStr"/>
      <c r="H90" s="40" t="inlineStr"/>
      <c r="I90" s="40" t="inlineStr"/>
      <c r="J90" s="40" t="inlineStr"/>
      <c r="K90" s="40" t="n"/>
      <c r="L90" s="40" t="n"/>
      <c r="M90" s="40" t="n"/>
      <c r="N90" s="40" t="n"/>
      <c r="O90" s="40" t="n"/>
      <c r="P90" s="40" t="n"/>
      <c r="Q90" s="40" t="n"/>
      <c r="R90" s="40" t="n"/>
      <c r="S90" s="40" t="n"/>
      <c r="T90" s="40" t="n"/>
      <c r="U90" s="40" t="n"/>
      <c r="V90" s="40" t="n"/>
      <c r="W90" s="40" t="n"/>
      <c r="X90" s="40" t="n"/>
      <c r="Y90" s="40" t="n"/>
      <c r="Z90" s="40" t="n"/>
      <c r="AA90" s="40" t="n"/>
      <c r="AB90" s="40" t="n"/>
      <c r="AC90" s="40" t="n"/>
      <c r="AD90" s="40" t="n"/>
      <c r="AE90" s="40" t="n"/>
      <c r="AF90" s="40" t="n"/>
      <c r="AG90" s="40" t="n"/>
      <c r="AH90" s="40" t="n"/>
      <c r="AI90" s="40" t="n"/>
      <c r="AJ90" s="40" t="n"/>
      <c r="AK90" s="40" t="n"/>
      <c r="AL90" s="40" t="n"/>
      <c r="AM90" s="40" t="n"/>
    </row>
    <row r="91" ht="18" customHeight="1" s="173" thickBot="1">
      <c r="A91" s="38" t="inlineStr">
        <is>
          <t>Tagihan anjak piutang</t>
        </is>
      </c>
      <c r="B91" s="38" t="n"/>
      <c r="C91" s="155">
        <f>C92+C93+C94-C95</f>
        <v/>
      </c>
      <c r="D91" s="155">
        <f>D92+D93+D94-D95</f>
        <v/>
      </c>
      <c r="E91" s="155">
        <f>E92+E93+E94-E95</f>
        <v/>
      </c>
      <c r="F91" s="155">
        <f>F92+F93+F94-F95</f>
        <v/>
      </c>
      <c r="G91" s="155">
        <f>G92+G93+G94-G95</f>
        <v/>
      </c>
      <c r="H91" s="155">
        <f>H92+H93+H94-H95</f>
        <v/>
      </c>
      <c r="I91" s="155">
        <f>I92+I93+I94-I95</f>
        <v/>
      </c>
      <c r="J91" s="155">
        <f>J92+J93+J94-J95</f>
        <v/>
      </c>
      <c r="K91" s="155">
        <f>K92+K93+K94-K95</f>
        <v/>
      </c>
      <c r="L91" s="155">
        <f>L92+L93+L94-L95</f>
        <v/>
      </c>
      <c r="M91" s="155">
        <f>M92+M93+M94-M95</f>
        <v/>
      </c>
      <c r="N91" s="155">
        <f>N92+N93+N94-N95</f>
        <v/>
      </c>
      <c r="O91" s="155">
        <f>O92+O93+O94-O95</f>
        <v/>
      </c>
      <c r="P91" s="155">
        <f>P92+P93+P94-P95</f>
        <v/>
      </c>
      <c r="Q91" s="155">
        <f>Q92+Q93+Q94-Q95</f>
        <v/>
      </c>
      <c r="R91" s="155">
        <f>R92+R93+R94-R95</f>
        <v/>
      </c>
      <c r="S91" s="155">
        <f>S92+S93+S94-S95</f>
        <v/>
      </c>
      <c r="T91" s="155">
        <f>T92+T93+T94-T95</f>
        <v/>
      </c>
      <c r="U91" s="155">
        <f>U92+U93+U94-U95</f>
        <v/>
      </c>
      <c r="V91" s="155">
        <f>V92+V93+V94-V95</f>
        <v/>
      </c>
      <c r="W91" s="155">
        <f>W92+W93+W94-W95</f>
        <v/>
      </c>
      <c r="X91" s="155">
        <f>X92+X93+X94-X95</f>
        <v/>
      </c>
      <c r="Y91" s="155">
        <f>Y92+Y93+Y94-Y95</f>
        <v/>
      </c>
      <c r="Z91" s="155">
        <f>Z92+Z93+Z94-Z95</f>
        <v/>
      </c>
      <c r="AA91" s="155">
        <f>AA92+AA93+AA94-AA95</f>
        <v/>
      </c>
      <c r="AB91" s="155">
        <f>AB92+AB93+AB94-AB95</f>
        <v/>
      </c>
      <c r="AC91" s="155">
        <f>AC92+AC93+AC94-AC95</f>
        <v/>
      </c>
      <c r="AD91" s="155">
        <f>AD92+AD93+AD94-AD95</f>
        <v/>
      </c>
      <c r="AE91" s="155">
        <f>AE92+AE93+AE94-AE95</f>
        <v/>
      </c>
      <c r="AF91" s="155">
        <f>AF92+AF93+AF94-AF95</f>
        <v/>
      </c>
      <c r="AG91" s="155">
        <f>AG92+AG93+AG94-AG95</f>
        <v/>
      </c>
      <c r="AH91" s="155">
        <f>AH92+AH93+AH94-AH95</f>
        <v/>
      </c>
      <c r="AI91" s="155">
        <f>AI92+AI93+AI94-AI95</f>
        <v/>
      </c>
      <c r="AJ91" s="155">
        <f>AJ92+AJ93+AJ94-AJ95</f>
        <v/>
      </c>
      <c r="AK91" s="155">
        <f>AK92+AK93+AK94-AK95</f>
        <v/>
      </c>
      <c r="AL91" s="155">
        <f>AL92+AL93+AL94-AL95</f>
        <v/>
      </c>
      <c r="AM91" s="155">
        <f>AM92+AM93+AM94-AM95</f>
        <v/>
      </c>
    </row>
    <row r="92" hidden="1" ht="35" customHeight="1" s="173" thickBot="1">
      <c r="A92" s="39" t="inlineStr">
        <is>
          <t>Tagihan anjak piutang pihak ketiga</t>
        </is>
      </c>
      <c r="B92" s="39" t="n"/>
      <c r="C92" s="37" t="inlineStr"/>
      <c r="D92" s="37" t="inlineStr"/>
      <c r="E92" s="37" t="inlineStr"/>
      <c r="F92" s="37" t="inlineStr"/>
      <c r="G92" s="37" t="inlineStr"/>
      <c r="H92" s="37" t="inlineStr"/>
      <c r="I92" s="37" t="inlineStr"/>
      <c r="J92" s="37" t="inlineStr"/>
      <c r="K92" s="37" t="n"/>
      <c r="L92" s="37" t="n"/>
      <c r="M92" s="37" t="n"/>
      <c r="N92" s="37" t="n"/>
      <c r="O92" s="37" t="n"/>
      <c r="P92" s="37" t="n"/>
      <c r="Q92" s="37" t="n"/>
      <c r="R92" s="37" t="n"/>
      <c r="S92" s="37" t="n"/>
      <c r="T92" s="37" t="n"/>
      <c r="U92" s="37" t="n"/>
      <c r="V92" s="37" t="n"/>
      <c r="W92" s="37" t="n"/>
      <c r="X92" s="37" t="n"/>
      <c r="Y92" s="37" t="n"/>
      <c r="Z92" s="37" t="n"/>
      <c r="AA92" s="37" t="n"/>
      <c r="AB92" s="37" t="n"/>
      <c r="AC92" s="37" t="n"/>
      <c r="AD92" s="37" t="n"/>
      <c r="AE92" s="37" t="n"/>
      <c r="AF92" s="37" t="n"/>
      <c r="AG92" s="37" t="n"/>
      <c r="AH92" s="37" t="n"/>
      <c r="AI92" s="37" t="n"/>
      <c r="AJ92" s="37" t="n"/>
      <c r="AK92" s="37" t="n"/>
      <c r="AL92" s="37" t="n"/>
      <c r="AM92" s="37" t="n"/>
    </row>
    <row r="93" hidden="1" ht="35" customHeight="1" s="173" thickBot="1">
      <c r="A93" s="39" t="inlineStr">
        <is>
          <t>Tagihan anjak piutang pihak berelasi</t>
        </is>
      </c>
      <c r="B93" s="39" t="n"/>
      <c r="C93" s="37" t="inlineStr"/>
      <c r="D93" s="37" t="inlineStr"/>
      <c r="E93" s="37" t="inlineStr"/>
      <c r="F93" s="37" t="inlineStr"/>
      <c r="G93" s="37" t="inlineStr"/>
      <c r="H93" s="37" t="inlineStr"/>
      <c r="I93" s="37" t="inlineStr"/>
      <c r="J93" s="37" t="inlineStr"/>
      <c r="K93" s="37" t="n"/>
      <c r="L93" s="37" t="n"/>
      <c r="M93" s="37" t="n"/>
      <c r="N93" s="37" t="n"/>
      <c r="O93" s="37" t="n"/>
      <c r="P93" s="37" t="n"/>
      <c r="Q93" s="37" t="n"/>
      <c r="R93" s="37" t="n"/>
      <c r="S93" s="37" t="n"/>
      <c r="T93" s="37" t="n"/>
      <c r="U93" s="37" t="n"/>
      <c r="V93" s="37" t="n"/>
      <c r="W93" s="37" t="n"/>
      <c r="X93" s="37" t="n"/>
      <c r="Y93" s="37" t="n"/>
      <c r="Z93" s="37" t="n"/>
      <c r="AA93" s="37" t="n"/>
      <c r="AB93" s="37" t="n"/>
      <c r="AC93" s="37" t="n"/>
      <c r="AD93" s="37" t="n"/>
      <c r="AE93" s="37" t="n"/>
      <c r="AF93" s="37" t="n"/>
      <c r="AG93" s="37" t="n"/>
      <c r="AH93" s="37" t="n"/>
      <c r="AI93" s="37" t="n"/>
      <c r="AJ93" s="37" t="n"/>
      <c r="AK93" s="37" t="n"/>
      <c r="AL93" s="37" t="n"/>
      <c r="AM93" s="37" t="n"/>
    </row>
    <row r="94" hidden="1" ht="52" customHeight="1" s="173" thickBot="1">
      <c r="A94" s="39" t="inlineStr">
        <is>
          <t>Tagihan anjak piutang pada pendapatan anjak piutang tangguhan</t>
        </is>
      </c>
      <c r="B94" s="39" t="n"/>
      <c r="C94" s="37" t="inlineStr"/>
      <c r="D94" s="37" t="inlineStr"/>
      <c r="E94" s="37" t="inlineStr"/>
      <c r="F94" s="37" t="inlineStr"/>
      <c r="G94" s="37" t="inlineStr"/>
      <c r="H94" s="37" t="inlineStr"/>
      <c r="I94" s="37" t="inlineStr"/>
      <c r="J94" s="37" t="inlineStr"/>
      <c r="K94" s="37" t="n"/>
      <c r="L94" s="37" t="n"/>
      <c r="M94" s="37" t="n"/>
      <c r="N94" s="37" t="n"/>
      <c r="O94" s="37" t="n"/>
      <c r="P94" s="37" t="n"/>
      <c r="Q94" s="37" t="n"/>
      <c r="R94" s="37" t="n"/>
      <c r="S94" s="37" t="n"/>
      <c r="T94" s="37" t="n"/>
      <c r="U94" s="37" t="n"/>
      <c r="V94" s="37" t="n"/>
      <c r="W94" s="37" t="n"/>
      <c r="X94" s="37" t="n"/>
      <c r="Y94" s="37" t="n"/>
      <c r="Z94" s="37" t="n"/>
      <c r="AA94" s="37" t="n"/>
      <c r="AB94" s="37" t="n"/>
      <c r="AC94" s="37" t="n"/>
      <c r="AD94" s="37" t="n"/>
      <c r="AE94" s="37" t="n"/>
      <c r="AF94" s="37" t="n"/>
      <c r="AG94" s="37" t="n"/>
      <c r="AH94" s="37" t="n"/>
      <c r="AI94" s="37" t="n"/>
      <c r="AJ94" s="37" t="n"/>
      <c r="AK94" s="37" t="n"/>
      <c r="AL94" s="37" t="n"/>
      <c r="AM94" s="37" t="n"/>
    </row>
    <row r="95" hidden="1" ht="35" customHeight="1" s="173" thickBot="1">
      <c r="A95" s="39" t="inlineStr">
        <is>
          <t>Cadangan kerugian penurunan nilai pada tagihan anjak piutang</t>
        </is>
      </c>
      <c r="B95" s="39" t="n"/>
      <c r="C95" s="40" t="inlineStr"/>
      <c r="D95" s="40" t="inlineStr"/>
      <c r="E95" s="40" t="inlineStr"/>
      <c r="F95" s="40" t="inlineStr"/>
      <c r="G95" s="40" t="inlineStr"/>
      <c r="H95" s="40" t="inlineStr"/>
      <c r="I95" s="40" t="inlineStr"/>
      <c r="J95" s="40" t="inlineStr"/>
      <c r="K95" s="40" t="n"/>
      <c r="L95" s="40" t="n"/>
      <c r="M95" s="40" t="n"/>
      <c r="N95" s="40" t="n"/>
      <c r="O95" s="40" t="n"/>
      <c r="P95" s="40" t="n"/>
      <c r="Q95" s="40" t="n"/>
      <c r="R95" s="40" t="n"/>
      <c r="S95" s="40" t="n"/>
      <c r="T95" s="40" t="n"/>
      <c r="U95" s="40" t="n"/>
      <c r="V95" s="40" t="n"/>
      <c r="W95" s="40" t="n"/>
      <c r="X95" s="40" t="n"/>
      <c r="Y95" s="40" t="n"/>
      <c r="Z95" s="40" t="n"/>
      <c r="AA95" s="40" t="n"/>
      <c r="AB95" s="40" t="n"/>
      <c r="AC95" s="40" t="n"/>
      <c r="AD95" s="40" t="n"/>
      <c r="AE95" s="40" t="n"/>
      <c r="AF95" s="40" t="n"/>
      <c r="AG95" s="40" t="n"/>
      <c r="AH95" s="40" t="n"/>
      <c r="AI95" s="40" t="n"/>
      <c r="AJ95" s="40" t="n"/>
      <c r="AK95" s="40" t="n"/>
      <c r="AL95" s="40" t="n"/>
      <c r="AM95" s="40" t="n"/>
    </row>
    <row r="96" ht="18" customHeight="1" s="173" thickBot="1">
      <c r="A96" s="38" t="inlineStr">
        <is>
          <t>Piutang lainnya</t>
        </is>
      </c>
      <c r="B96" s="38" t="n"/>
      <c r="C96" s="155">
        <f>C97+C98-C99</f>
        <v/>
      </c>
      <c r="D96" s="155">
        <f>D97+D98-D99</f>
        <v/>
      </c>
      <c r="E96" s="155">
        <f>E97+E98-E99</f>
        <v/>
      </c>
      <c r="F96" s="155">
        <f>F97+F98-F99</f>
        <v/>
      </c>
      <c r="G96" s="155">
        <f>G97+G98-G99</f>
        <v/>
      </c>
      <c r="H96" s="155">
        <f>H97+H98-H99</f>
        <v/>
      </c>
      <c r="I96" s="155">
        <f>I97+I98-I99</f>
        <v/>
      </c>
      <c r="J96" s="155">
        <f>J97+J98-J99</f>
        <v/>
      </c>
      <c r="K96" s="155">
        <f>K97+K98-K99</f>
        <v/>
      </c>
      <c r="L96" s="155">
        <f>L97+L98-L99</f>
        <v/>
      </c>
      <c r="M96" s="155">
        <f>M97+M98-M99</f>
        <v/>
      </c>
      <c r="N96" s="155">
        <f>N97+N98-N99</f>
        <v/>
      </c>
      <c r="O96" s="155">
        <f>O97+O98-O99</f>
        <v/>
      </c>
      <c r="P96" s="155">
        <f>P97+P98-P99</f>
        <v/>
      </c>
      <c r="Q96" s="155">
        <f>Q97+Q98-Q99</f>
        <v/>
      </c>
      <c r="R96" s="155">
        <f>R97+R98-R99</f>
        <v/>
      </c>
      <c r="S96" s="155">
        <f>S97+S98-S99</f>
        <v/>
      </c>
      <c r="T96" s="155">
        <f>T97+T98-T99</f>
        <v/>
      </c>
      <c r="U96" s="155">
        <f>U97+U98-U99</f>
        <v/>
      </c>
      <c r="V96" s="155">
        <f>V97+V98-V99</f>
        <v/>
      </c>
      <c r="W96" s="155">
        <f>W97+W98-W99</f>
        <v/>
      </c>
      <c r="X96" s="155">
        <f>X97+X98-X99</f>
        <v/>
      </c>
      <c r="Y96" s="155">
        <f>Y97+Y98-Y99</f>
        <v/>
      </c>
      <c r="Z96" s="155">
        <f>Z97+Z98-Z99</f>
        <v/>
      </c>
      <c r="AA96" s="155">
        <f>AA97+AA98-AA99</f>
        <v/>
      </c>
      <c r="AB96" s="155">
        <f>AB97+AB98-AB99</f>
        <v/>
      </c>
      <c r="AC96" s="155">
        <f>AC97+AC98-AC99</f>
        <v/>
      </c>
      <c r="AD96" s="155">
        <f>AD97+AD98-AD99</f>
        <v/>
      </c>
      <c r="AE96" s="155">
        <f>AE97+AE98-AE99</f>
        <v/>
      </c>
      <c r="AF96" s="155">
        <f>AF97+AF98-AF99</f>
        <v/>
      </c>
      <c r="AG96" s="155">
        <f>AG97+AG98-AG99</f>
        <v/>
      </c>
      <c r="AH96" s="155">
        <f>AH97+AH98-AH99</f>
        <v/>
      </c>
      <c r="AI96" s="155">
        <f>AI97+AI98-AI99</f>
        <v/>
      </c>
      <c r="AJ96" s="155">
        <f>AJ97+AJ98-AJ99</f>
        <v/>
      </c>
      <c r="AK96" s="155">
        <f>AK97+AK98-AK99</f>
        <v/>
      </c>
      <c r="AL96" s="155">
        <f>AL97+AL98-AL99</f>
        <v/>
      </c>
      <c r="AM96" s="155">
        <f>AM97+AM98-AM99</f>
        <v/>
      </c>
    </row>
    <row r="97" hidden="1" ht="18" customHeight="1" s="173" thickBot="1">
      <c r="A97" s="39" t="inlineStr">
        <is>
          <t>Piutang lainnya pihak ketiga</t>
        </is>
      </c>
      <c r="B97" s="39" t="n"/>
      <c r="C97" s="37" t="inlineStr"/>
      <c r="D97" s="37" t="inlineStr"/>
      <c r="E97" s="37" t="inlineStr"/>
      <c r="F97" s="37" t="inlineStr"/>
      <c r="G97" s="37" t="inlineStr"/>
      <c r="H97" s="37" t="inlineStr"/>
      <c r="I97" s="37" t="inlineStr"/>
      <c r="J97" s="37" t="inlineStr"/>
      <c r="K97" s="37" t="n"/>
      <c r="L97" s="37" t="n"/>
      <c r="M97" s="37" t="n"/>
      <c r="N97" s="37" t="n"/>
      <c r="O97" s="37" t="n"/>
      <c r="P97" s="37" t="n"/>
      <c r="Q97" s="37" t="n"/>
      <c r="R97" s="37" t="n"/>
      <c r="S97" s="37" t="n"/>
      <c r="T97" s="37" t="n"/>
      <c r="U97" s="37" t="n"/>
      <c r="V97" s="37" t="n"/>
      <c r="W97" s="37" t="n"/>
      <c r="X97" s="37" t="n"/>
      <c r="Y97" s="37" t="n"/>
      <c r="Z97" s="37" t="n"/>
      <c r="AA97" s="37" t="n"/>
      <c r="AB97" s="37" t="n"/>
      <c r="AC97" s="37" t="n"/>
      <c r="AD97" s="37" t="n"/>
      <c r="AE97" s="37" t="n"/>
      <c r="AF97" s="37" t="n"/>
      <c r="AG97" s="37" t="n"/>
      <c r="AH97" s="37" t="n"/>
      <c r="AI97" s="37" t="n"/>
      <c r="AJ97" s="37" t="n"/>
      <c r="AK97" s="37" t="n"/>
      <c r="AL97" s="37" t="n"/>
      <c r="AM97" s="37" t="n"/>
    </row>
    <row r="98" hidden="1" ht="18" customHeight="1" s="173" thickBot="1">
      <c r="A98" s="39" t="inlineStr">
        <is>
          <t>Piutang lainnya pihak berelasi</t>
        </is>
      </c>
      <c r="B98" s="39" t="n"/>
      <c r="C98" s="37" t="inlineStr"/>
      <c r="D98" s="37" t="inlineStr"/>
      <c r="E98" s="37" t="inlineStr"/>
      <c r="F98" s="37" t="inlineStr"/>
      <c r="G98" s="37" t="inlineStr"/>
      <c r="H98" s="37" t="inlineStr"/>
      <c r="I98" s="37" t="inlineStr"/>
      <c r="J98" s="37" t="inlineStr"/>
      <c r="K98" s="37" t="n"/>
      <c r="L98" s="37" t="n"/>
      <c r="M98" s="37" t="n"/>
      <c r="N98" s="37" t="n"/>
      <c r="O98" s="37" t="n"/>
      <c r="P98" s="37" t="n"/>
      <c r="Q98" s="37" t="n"/>
      <c r="R98" s="37" t="n"/>
      <c r="S98" s="37" t="n"/>
      <c r="T98" s="37" t="n"/>
      <c r="U98" s="37" t="n"/>
      <c r="V98" s="37" t="n"/>
      <c r="W98" s="37" t="n"/>
      <c r="X98" s="37" t="n"/>
      <c r="Y98" s="37" t="n"/>
      <c r="Z98" s="37" t="n"/>
      <c r="AA98" s="37" t="n"/>
      <c r="AB98" s="37" t="n"/>
      <c r="AC98" s="37" t="n"/>
      <c r="AD98" s="37" t="n"/>
      <c r="AE98" s="37" t="n"/>
      <c r="AF98" s="37" t="n"/>
      <c r="AG98" s="37" t="n"/>
      <c r="AH98" s="37" t="n"/>
      <c r="AI98" s="37" t="n"/>
      <c r="AJ98" s="37" t="n"/>
      <c r="AK98" s="37" t="n"/>
      <c r="AL98" s="37" t="n"/>
      <c r="AM98" s="37" t="n"/>
    </row>
    <row r="99" hidden="1" ht="35" customHeight="1" s="173" thickBot="1">
      <c r="A99" s="39" t="inlineStr">
        <is>
          <t>Cadangan kerugian penurunan nilai pada piutang lainnya</t>
        </is>
      </c>
      <c r="B99" s="39" t="n"/>
      <c r="C99" s="40" t="inlineStr"/>
      <c r="D99" s="40" t="inlineStr"/>
      <c r="E99" s="40" t="inlineStr"/>
      <c r="F99" s="40" t="inlineStr"/>
      <c r="G99" s="40" t="inlineStr"/>
      <c r="H99" s="40" t="inlineStr"/>
      <c r="I99" s="40" t="inlineStr"/>
      <c r="J99" s="40" t="inlineStr"/>
      <c r="K99" s="40" t="n"/>
      <c r="L99" s="40" t="n"/>
      <c r="M99" s="40" t="n"/>
      <c r="N99" s="40" t="n"/>
      <c r="O99" s="40" t="n"/>
      <c r="P99" s="40" t="n"/>
      <c r="Q99" s="40" t="n"/>
      <c r="R99" s="40" t="n"/>
      <c r="S99" s="40" t="n"/>
      <c r="T99" s="40" t="n"/>
      <c r="U99" s="40" t="n"/>
      <c r="V99" s="40" t="n"/>
      <c r="W99" s="40" t="n"/>
      <c r="X99" s="40" t="n"/>
      <c r="Y99" s="40" t="n"/>
      <c r="Z99" s="40" t="n"/>
      <c r="AA99" s="40" t="n"/>
      <c r="AB99" s="40" t="n"/>
      <c r="AC99" s="40" t="n"/>
      <c r="AD99" s="40" t="n"/>
      <c r="AE99" s="40" t="n"/>
      <c r="AF99" s="40" t="n"/>
      <c r="AG99" s="40" t="n"/>
      <c r="AH99" s="40" t="n"/>
      <c r="AI99" s="40" t="n"/>
      <c r="AJ99" s="40" t="n"/>
      <c r="AK99" s="40" t="n"/>
      <c r="AL99" s="40" t="n"/>
      <c r="AM99" s="40" t="n"/>
    </row>
    <row r="100" hidden="1" ht="18" customHeight="1" s="173" thickBot="1">
      <c r="A100" s="36" t="inlineStr">
        <is>
          <t>Aset keuangan lainnya</t>
        </is>
      </c>
      <c r="B100" s="36" t="n"/>
      <c r="C100" s="37" t="inlineStr"/>
      <c r="D100" s="37" t="inlineStr"/>
      <c r="E100" s="37" t="inlineStr"/>
      <c r="F100" s="37" t="inlineStr"/>
      <c r="G100" s="37" t="inlineStr"/>
      <c r="H100" s="37" t="inlineStr"/>
      <c r="I100" s="37" t="inlineStr"/>
      <c r="J100" s="37" t="inlineStr"/>
      <c r="K100" s="37" t="n"/>
      <c r="L100" s="37" t="n"/>
      <c r="M100" s="37" t="n"/>
      <c r="N100" s="37" t="n"/>
      <c r="O100" s="37" t="n"/>
      <c r="P100" s="37" t="n"/>
      <c r="Q100" s="37" t="n"/>
      <c r="R100" s="37" t="n"/>
      <c r="S100" s="37" t="n"/>
      <c r="T100" s="37" t="n"/>
      <c r="U100" s="37" t="n"/>
      <c r="V100" s="37" t="n"/>
      <c r="W100" s="37" t="n"/>
      <c r="X100" s="37" t="n"/>
      <c r="Y100" s="37" t="n"/>
      <c r="Z100" s="37" t="n"/>
      <c r="AA100" s="37" t="n"/>
      <c r="AB100" s="37" t="n"/>
      <c r="AC100" s="37" t="n"/>
      <c r="AD100" s="37" t="n"/>
      <c r="AE100" s="37" t="n"/>
      <c r="AF100" s="37" t="n"/>
      <c r="AG100" s="37" t="n"/>
      <c r="AH100" s="37" t="n"/>
      <c r="AI100" s="37" t="n"/>
      <c r="AJ100" s="37" t="n"/>
      <c r="AK100" s="37" t="n"/>
      <c r="AL100" s="37" t="n"/>
      <c r="AM100" s="37" t="n"/>
    </row>
    <row r="101" ht="18" customHeight="1" s="173" thickBot="1">
      <c r="A101" s="36" t="inlineStr">
        <is>
          <t>Obligasi pemerintah</t>
        </is>
      </c>
      <c r="B101" s="36" t="n"/>
      <c r="C101" s="37" t="n">
        <v>9393.138000000001</v>
      </c>
      <c r="D101" s="37" t="n">
        <v>11053.601</v>
      </c>
      <c r="E101" s="37" t="n">
        <v>56287.751</v>
      </c>
      <c r="F101" s="37" t="n">
        <v>46080.298</v>
      </c>
      <c r="G101" s="37" t="n">
        <v>51964.973</v>
      </c>
      <c r="H101" s="37" t="n">
        <v>35893.929</v>
      </c>
      <c r="I101" s="37" t="n">
        <v>35475.529</v>
      </c>
      <c r="J101" s="37" t="n">
        <v>38106.638</v>
      </c>
      <c r="K101" s="37" t="n"/>
      <c r="L101" s="37" t="n"/>
      <c r="M101" s="37" t="n"/>
      <c r="N101" s="37" t="n"/>
      <c r="O101" s="37" t="n"/>
      <c r="P101" s="37" t="n"/>
      <c r="Q101" s="37" t="n"/>
      <c r="R101" s="37" t="n"/>
      <c r="S101" s="37" t="n"/>
      <c r="T101" s="37" t="n"/>
      <c r="U101" s="37" t="n"/>
      <c r="V101" s="37" t="n"/>
      <c r="W101" s="37" t="n"/>
      <c r="X101" s="37" t="n"/>
      <c r="Y101" s="37" t="n"/>
      <c r="Z101" s="37" t="n"/>
      <c r="AA101" s="37" t="n"/>
      <c r="AB101" s="37" t="n"/>
      <c r="AC101" s="37" t="n"/>
      <c r="AD101" s="37" t="n"/>
      <c r="AE101" s="37" t="n"/>
      <c r="AF101" s="37" t="n"/>
      <c r="AG101" s="37" t="n"/>
      <c r="AH101" s="37" t="n"/>
      <c r="AI101" s="37" t="n"/>
      <c r="AJ101" s="37" t="n"/>
      <c r="AK101" s="37" t="n"/>
      <c r="AL101" s="37" t="n"/>
      <c r="AM101" s="37" t="n"/>
    </row>
    <row r="102" hidden="1" ht="52" customHeight="1" s="173" thickBot="1">
      <c r="A102" s="36" t="inlineStr">
        <is>
          <t>Aset tidak lancar atau kelompok lepasan diklasifikasikan sebagai dimiliki untuk dijual</t>
        </is>
      </c>
      <c r="B102" s="36" t="n"/>
      <c r="C102" s="37" t="inlineStr"/>
      <c r="D102" s="37" t="inlineStr"/>
      <c r="E102" s="37" t="inlineStr"/>
      <c r="F102" s="37" t="inlineStr"/>
      <c r="G102" s="37" t="inlineStr"/>
      <c r="H102" s="37" t="inlineStr"/>
      <c r="I102" s="37" t="inlineStr"/>
      <c r="J102" s="37" t="inlineStr"/>
      <c r="K102" s="37" t="n"/>
      <c r="L102" s="37" t="n"/>
      <c r="M102" s="37" t="n"/>
      <c r="N102" s="37" t="n"/>
      <c r="O102" s="37" t="n"/>
      <c r="P102" s="37" t="n"/>
      <c r="Q102" s="37" t="n"/>
      <c r="R102" s="37" t="n"/>
      <c r="S102" s="37" t="n"/>
      <c r="T102" s="37" t="n"/>
      <c r="U102" s="37" t="n"/>
      <c r="V102" s="37" t="n"/>
      <c r="W102" s="37" t="n"/>
      <c r="X102" s="37" t="n"/>
      <c r="Y102" s="37" t="n"/>
      <c r="Z102" s="37" t="n"/>
      <c r="AA102" s="37" t="n"/>
      <c r="AB102" s="37" t="n"/>
      <c r="AC102" s="37" t="n"/>
      <c r="AD102" s="37" t="n"/>
      <c r="AE102" s="37" t="n"/>
      <c r="AF102" s="37" t="n"/>
      <c r="AG102" s="37" t="n"/>
      <c r="AH102" s="37" t="n"/>
      <c r="AI102" s="37" t="n"/>
      <c r="AJ102" s="37" t="n"/>
      <c r="AK102" s="37" t="n"/>
      <c r="AL102" s="37" t="n"/>
      <c r="AM102" s="37" t="n"/>
    </row>
    <row r="103" hidden="1" ht="69" customHeight="1" s="173" thickBot="1">
      <c r="A103" s="36" t="inlineStr">
        <is>
          <t>Aset tidak lancar atau kelompok lepasan diklasifikasikan sebagai dimiliki untuk didistribusikan kepada pemilik</t>
        </is>
      </c>
      <c r="B103" s="36" t="n"/>
      <c r="C103" s="37" t="inlineStr"/>
      <c r="D103" s="37" t="inlineStr"/>
      <c r="E103" s="37" t="inlineStr"/>
      <c r="F103" s="37" t="inlineStr"/>
      <c r="G103" s="37" t="inlineStr"/>
      <c r="H103" s="37" t="inlineStr"/>
      <c r="I103" s="37" t="inlineStr"/>
      <c r="J103" s="37" t="inlineStr"/>
      <c r="K103" s="37" t="n"/>
      <c r="L103" s="37" t="n"/>
      <c r="M103" s="37" t="n"/>
      <c r="N103" s="37" t="n"/>
      <c r="O103" s="37" t="n"/>
      <c r="P103" s="37" t="n"/>
      <c r="Q103" s="37" t="n"/>
      <c r="R103" s="37" t="n"/>
      <c r="S103" s="37" t="n"/>
      <c r="T103" s="37" t="n"/>
      <c r="U103" s="37" t="n"/>
      <c r="V103" s="37" t="n"/>
      <c r="W103" s="37" t="n"/>
      <c r="X103" s="37" t="n"/>
      <c r="Y103" s="37" t="n"/>
      <c r="Z103" s="37" t="n"/>
      <c r="AA103" s="37" t="n"/>
      <c r="AB103" s="37" t="n"/>
      <c r="AC103" s="37" t="n"/>
      <c r="AD103" s="37" t="n"/>
      <c r="AE103" s="37" t="n"/>
      <c r="AF103" s="37" t="n"/>
      <c r="AG103" s="37" t="n"/>
      <c r="AH103" s="37" t="n"/>
      <c r="AI103" s="37" t="n"/>
      <c r="AJ103" s="37" t="n"/>
      <c r="AK103" s="37" t="n"/>
      <c r="AL103" s="37" t="n"/>
      <c r="AM103" s="37" t="n"/>
    </row>
    <row r="104" hidden="1" ht="18" customHeight="1" s="173" thickBot="1">
      <c r="A104" s="36" t="inlineStr">
        <is>
          <t>Uang muka</t>
        </is>
      </c>
      <c r="B104" s="36" t="n"/>
      <c r="C104" s="37" t="inlineStr"/>
      <c r="D104" s="37" t="inlineStr"/>
      <c r="E104" s="37" t="inlineStr"/>
      <c r="F104" s="37" t="inlineStr"/>
      <c r="G104" s="37" t="inlineStr"/>
      <c r="H104" s="37" t="inlineStr"/>
      <c r="I104" s="37" t="inlineStr"/>
      <c r="J104" s="37" t="inlineStr"/>
      <c r="K104" s="37" t="n"/>
      <c r="L104" s="37" t="n"/>
      <c r="M104" s="37" t="n"/>
      <c r="N104" s="37" t="n"/>
      <c r="O104" s="37" t="n"/>
      <c r="P104" s="37" t="n"/>
      <c r="Q104" s="37" t="n"/>
      <c r="R104" s="37" t="n"/>
      <c r="S104" s="37" t="n"/>
      <c r="T104" s="37" t="n"/>
      <c r="U104" s="37" t="n"/>
      <c r="V104" s="37" t="n"/>
      <c r="W104" s="37" t="n"/>
      <c r="X104" s="37" t="n"/>
      <c r="Y104" s="37" t="n"/>
      <c r="Z104" s="37" t="n"/>
      <c r="AA104" s="37" t="n"/>
      <c r="AB104" s="37" t="n"/>
      <c r="AC104" s="37" t="n"/>
      <c r="AD104" s="37" t="n"/>
      <c r="AE104" s="37" t="n"/>
      <c r="AF104" s="37" t="n"/>
      <c r="AG104" s="37" t="n"/>
      <c r="AH104" s="37" t="n"/>
      <c r="AI104" s="37" t="n"/>
      <c r="AJ104" s="37" t="n"/>
      <c r="AK104" s="37" t="n"/>
      <c r="AL104" s="37" t="n"/>
      <c r="AM104" s="37" t="n"/>
    </row>
    <row r="105" ht="18" customHeight="1" s="173" thickBot="1">
      <c r="A105" s="36" t="inlineStr">
        <is>
          <t>Biaya dibayar dimuka</t>
        </is>
      </c>
      <c r="B105" s="36" t="n"/>
      <c r="C105" s="37" t="n">
        <v>730.817</v>
      </c>
      <c r="D105" s="37" t="n">
        <v>803.479</v>
      </c>
      <c r="E105" s="37" t="n">
        <v>386.848</v>
      </c>
      <c r="F105" s="37" t="n">
        <v>367.925</v>
      </c>
      <c r="G105" s="37" t="n">
        <v>505.346</v>
      </c>
      <c r="H105" s="37" t="n">
        <v>698.2</v>
      </c>
      <c r="I105" s="37" t="n">
        <v>985.821</v>
      </c>
      <c r="J105" s="37" t="n">
        <v>1232.769</v>
      </c>
      <c r="K105" s="37" t="n"/>
      <c r="L105" s="37" t="n"/>
      <c r="M105" s="37" t="n"/>
      <c r="N105" s="37" t="n"/>
      <c r="O105" s="37" t="n"/>
      <c r="P105" s="37" t="n"/>
      <c r="Q105" s="37" t="n"/>
      <c r="R105" s="37" t="n"/>
      <c r="S105" s="37" t="n"/>
      <c r="T105" s="37" t="n"/>
      <c r="U105" s="37" t="n"/>
      <c r="V105" s="37" t="n"/>
      <c r="W105" s="37" t="n"/>
      <c r="X105" s="37" t="n"/>
      <c r="Y105" s="37" t="n"/>
      <c r="Z105" s="37" t="n"/>
      <c r="AA105" s="37" t="n"/>
      <c r="AB105" s="37" t="n"/>
      <c r="AC105" s="37" t="n"/>
      <c r="AD105" s="37" t="n"/>
      <c r="AE105" s="37" t="n"/>
      <c r="AF105" s="37" t="n"/>
      <c r="AG105" s="37" t="n"/>
      <c r="AH105" s="37" t="n"/>
      <c r="AI105" s="37" t="n"/>
      <c r="AJ105" s="37" t="n"/>
      <c r="AK105" s="37" t="n"/>
      <c r="AL105" s="37" t="n"/>
      <c r="AM105" s="37" t="n"/>
    </row>
    <row r="106" hidden="1" ht="18" customHeight="1" s="173" thickBot="1">
      <c r="A106" s="36" t="inlineStr">
        <is>
          <t>Jaminan</t>
        </is>
      </c>
      <c r="B106" s="36" t="n"/>
      <c r="C106" s="37" t="inlineStr"/>
      <c r="D106" s="37" t="inlineStr"/>
      <c r="E106" s="37" t="inlineStr"/>
      <c r="F106" s="37" t="inlineStr"/>
      <c r="G106" s="37" t="inlineStr"/>
      <c r="H106" s="37" t="inlineStr"/>
      <c r="I106" s="37" t="inlineStr"/>
      <c r="J106" s="37" t="inlineStr"/>
      <c r="K106" s="37" t="n"/>
      <c r="L106" s="37" t="n"/>
      <c r="M106" s="37" t="n"/>
      <c r="N106" s="37" t="n"/>
      <c r="O106" s="37" t="n"/>
      <c r="P106" s="37" t="n"/>
      <c r="Q106" s="37" t="n"/>
      <c r="R106" s="37" t="n"/>
      <c r="S106" s="37" t="n"/>
      <c r="T106" s="37" t="n"/>
      <c r="U106" s="37" t="n"/>
      <c r="V106" s="37" t="n"/>
      <c r="W106" s="37" t="n"/>
      <c r="X106" s="37" t="n"/>
      <c r="Y106" s="37" t="n"/>
      <c r="Z106" s="37" t="n"/>
      <c r="AA106" s="37" t="n"/>
      <c r="AB106" s="37" t="n"/>
      <c r="AC106" s="37" t="n"/>
      <c r="AD106" s="37" t="n"/>
      <c r="AE106" s="37" t="n"/>
      <c r="AF106" s="37" t="n"/>
      <c r="AG106" s="37" t="n"/>
      <c r="AH106" s="37" t="n"/>
      <c r="AI106" s="37" t="n"/>
      <c r="AJ106" s="37" t="n"/>
      <c r="AK106" s="37" t="n"/>
      <c r="AL106" s="37" t="n"/>
      <c r="AM106" s="37" t="n"/>
    </row>
    <row r="107" ht="18" customHeight="1" s="173" thickBot="1">
      <c r="A107" s="36" t="inlineStr">
        <is>
          <t>Pajak dibayar dimuka</t>
        </is>
      </c>
      <c r="B107" s="36" t="n"/>
      <c r="C107" s="37" t="n">
        <v>409.138</v>
      </c>
      <c r="D107" s="37" t="n">
        <v>402.428</v>
      </c>
      <c r="E107" s="37" t="n">
        <v>402.428</v>
      </c>
      <c r="F107" s="37" t="n">
        <v>402.428</v>
      </c>
      <c r="G107" s="37" t="n">
        <v>0</v>
      </c>
      <c r="H107" s="37" t="inlineStr"/>
      <c r="I107" s="37" t="inlineStr"/>
      <c r="J107" s="37" t="inlineStr"/>
      <c r="K107" s="37" t="n"/>
      <c r="L107" s="37" t="n"/>
      <c r="M107" s="37" t="n"/>
      <c r="N107" s="37" t="n"/>
      <c r="O107" s="37" t="n"/>
      <c r="P107" s="37" t="n"/>
      <c r="Q107" s="37" t="n"/>
      <c r="R107" s="37" t="n"/>
      <c r="S107" s="37" t="n"/>
      <c r="T107" s="37" t="n"/>
      <c r="U107" s="37" t="n"/>
      <c r="V107" s="37" t="n"/>
      <c r="W107" s="37" t="n"/>
      <c r="X107" s="37" t="n"/>
      <c r="Y107" s="37" t="n"/>
      <c r="Z107" s="37" t="n"/>
      <c r="AA107" s="37" t="n"/>
      <c r="AB107" s="37" t="n"/>
      <c r="AC107" s="37" t="n"/>
      <c r="AD107" s="37" t="n"/>
      <c r="AE107" s="37" t="n"/>
      <c r="AF107" s="37" t="n"/>
      <c r="AG107" s="37" t="n"/>
      <c r="AH107" s="37" t="n"/>
      <c r="AI107" s="37" t="n"/>
      <c r="AJ107" s="37" t="n"/>
      <c r="AK107" s="37" t="n"/>
      <c r="AL107" s="37" t="n"/>
      <c r="AM107" s="37" t="n"/>
    </row>
    <row r="108" hidden="1" ht="18" customHeight="1" s="173" thickBot="1">
      <c r="A108" s="36" t="inlineStr">
        <is>
          <t>Klaim atas pengembalian pajak</t>
        </is>
      </c>
      <c r="B108" s="36" t="n"/>
      <c r="C108" s="37" t="inlineStr"/>
      <c r="D108" s="37" t="inlineStr"/>
      <c r="E108" s="37" t="inlineStr"/>
      <c r="F108" s="37" t="inlineStr"/>
      <c r="G108" s="37" t="inlineStr"/>
      <c r="H108" s="37" t="inlineStr"/>
      <c r="I108" s="37" t="inlineStr"/>
      <c r="J108" s="37" t="inlineStr"/>
      <c r="K108" s="37" t="n"/>
      <c r="L108" s="37" t="n"/>
      <c r="M108" s="37" t="n"/>
      <c r="N108" s="37" t="n"/>
      <c r="O108" s="37" t="n"/>
      <c r="P108" s="37" t="n"/>
      <c r="Q108" s="37" t="n"/>
      <c r="R108" s="37" t="n"/>
      <c r="S108" s="37" t="n"/>
      <c r="T108" s="37" t="n"/>
      <c r="U108" s="37" t="n"/>
      <c r="V108" s="37" t="n"/>
      <c r="W108" s="37" t="n"/>
      <c r="X108" s="37" t="n"/>
      <c r="Y108" s="37" t="n"/>
      <c r="Z108" s="37" t="n"/>
      <c r="AA108" s="37" t="n"/>
      <c r="AB108" s="37" t="n"/>
      <c r="AC108" s="37" t="n"/>
      <c r="AD108" s="37" t="n"/>
      <c r="AE108" s="37" t="n"/>
      <c r="AF108" s="37" t="n"/>
      <c r="AG108" s="37" t="n"/>
      <c r="AH108" s="37" t="n"/>
      <c r="AI108" s="37" t="n"/>
      <c r="AJ108" s="37" t="n"/>
      <c r="AK108" s="37" t="n"/>
      <c r="AL108" s="37" t="n"/>
      <c r="AM108" s="37" t="n"/>
    </row>
    <row r="109" ht="18" customHeight="1" s="173" thickBot="1">
      <c r="A109" s="36" t="inlineStr">
        <is>
          <t>Aset pajak tangguhan</t>
        </is>
      </c>
      <c r="B109" s="36" t="n"/>
      <c r="C109" s="37" t="n">
        <v>260.251</v>
      </c>
      <c r="D109" s="37" t="n">
        <v>629.105</v>
      </c>
      <c r="E109" s="37" t="n">
        <v>1972.393</v>
      </c>
      <c r="F109" s="37" t="n">
        <v>2430.66</v>
      </c>
      <c r="G109" s="37" t="n">
        <v>2915.428</v>
      </c>
      <c r="H109" s="37" t="n">
        <v>2998.282</v>
      </c>
      <c r="I109" s="37" t="n">
        <v>2286.038</v>
      </c>
      <c r="J109" s="37" t="n">
        <v>1323.347</v>
      </c>
      <c r="K109" s="37" t="n"/>
      <c r="L109" s="37" t="n"/>
      <c r="M109" s="37" t="n"/>
      <c r="N109" s="37" t="n"/>
      <c r="O109" s="37" t="n"/>
      <c r="P109" s="37" t="n"/>
      <c r="Q109" s="37" t="n"/>
      <c r="R109" s="37" t="n"/>
      <c r="S109" s="37" t="n"/>
      <c r="T109" s="37" t="n"/>
      <c r="U109" s="37" t="n"/>
      <c r="V109" s="37" t="n"/>
      <c r="W109" s="37" t="n"/>
      <c r="X109" s="37" t="n"/>
      <c r="Y109" s="37" t="n"/>
      <c r="Z109" s="37" t="n"/>
      <c r="AA109" s="37" t="n"/>
      <c r="AB109" s="37" t="n"/>
      <c r="AC109" s="37" t="n"/>
      <c r="AD109" s="37" t="n"/>
      <c r="AE109" s="37" t="n"/>
      <c r="AF109" s="37" t="n"/>
      <c r="AG109" s="37" t="n"/>
      <c r="AH109" s="37" t="n"/>
      <c r="AI109" s="37" t="n"/>
      <c r="AJ109" s="37" t="n"/>
      <c r="AK109" s="37" t="n"/>
      <c r="AL109" s="37" t="n"/>
      <c r="AM109" s="37" t="n"/>
    </row>
    <row r="110" hidden="1" ht="35" customHeight="1" s="173" thickBot="1">
      <c r="A110" s="36" t="inlineStr">
        <is>
          <t>Investasi yang dicatat dengan menggunakan metode ekuitas</t>
        </is>
      </c>
      <c r="B110" s="36" t="n"/>
      <c r="C110" s="37" t="inlineStr"/>
      <c r="D110" s="37" t="inlineStr"/>
      <c r="E110" s="37" t="inlineStr"/>
      <c r="F110" s="37" t="inlineStr"/>
      <c r="G110" s="37" t="inlineStr"/>
      <c r="H110" s="37" t="inlineStr"/>
      <c r="I110" s="37" t="inlineStr"/>
      <c r="J110" s="37" t="inlineStr"/>
      <c r="K110" s="37" t="n"/>
      <c r="L110" s="37" t="n"/>
      <c r="M110" s="37" t="n"/>
      <c r="N110" s="37" t="n"/>
      <c r="O110" s="37" t="n"/>
      <c r="P110" s="37" t="n"/>
      <c r="Q110" s="37" t="n"/>
      <c r="R110" s="37" t="n"/>
      <c r="S110" s="37" t="n"/>
      <c r="T110" s="37" t="n"/>
      <c r="U110" s="37" t="n"/>
      <c r="V110" s="37" t="n"/>
      <c r="W110" s="37" t="n"/>
      <c r="X110" s="37" t="n"/>
      <c r="Y110" s="37" t="n"/>
      <c r="Z110" s="37" t="n"/>
      <c r="AA110" s="37" t="n"/>
      <c r="AB110" s="37" t="n"/>
      <c r="AC110" s="37" t="n"/>
      <c r="AD110" s="37" t="n"/>
      <c r="AE110" s="37" t="n"/>
      <c r="AF110" s="37" t="n"/>
      <c r="AG110" s="37" t="n"/>
      <c r="AH110" s="37" t="n"/>
      <c r="AI110" s="37" t="n"/>
      <c r="AJ110" s="37" t="n"/>
      <c r="AK110" s="37" t="n"/>
      <c r="AL110" s="37" t="n"/>
      <c r="AM110" s="37" t="n"/>
    </row>
    <row r="111" ht="35" customHeight="1" s="173" thickBot="1">
      <c r="A111" s="38" t="inlineStr">
        <is>
          <t>Investasi pada ventura bersama dan entitas asosiasi</t>
        </is>
      </c>
      <c r="B111" s="38" t="n"/>
      <c r="C111" s="155">
        <f>C112+C113</f>
        <v/>
      </c>
      <c r="D111" s="155">
        <f>D112+D113</f>
        <v/>
      </c>
      <c r="E111" s="155">
        <f>E112+E113</f>
        <v/>
      </c>
      <c r="F111" s="155">
        <f>F112+F113</f>
        <v/>
      </c>
      <c r="G111" s="155">
        <f>G112+G113</f>
        <v/>
      </c>
      <c r="H111" s="155">
        <f>H112+H113</f>
        <v/>
      </c>
      <c r="I111" s="155">
        <f>I112+I113</f>
        <v/>
      </c>
      <c r="J111" s="155">
        <f>J112+J113</f>
        <v/>
      </c>
      <c r="K111" s="155">
        <f>K112+K113</f>
        <v/>
      </c>
      <c r="L111" s="155">
        <f>L112+L113</f>
        <v/>
      </c>
      <c r="M111" s="155">
        <f>M112+M113</f>
        <v/>
      </c>
      <c r="N111" s="155">
        <f>N112+N113</f>
        <v/>
      </c>
      <c r="O111" s="155">
        <f>O112+O113</f>
        <v/>
      </c>
      <c r="P111" s="155">
        <f>P112+P113</f>
        <v/>
      </c>
      <c r="Q111" s="155">
        <f>Q112+Q113</f>
        <v/>
      </c>
      <c r="R111" s="155">
        <f>R112+R113</f>
        <v/>
      </c>
      <c r="S111" s="155">
        <f>S112+S113</f>
        <v/>
      </c>
      <c r="T111" s="155">
        <f>T112+T113</f>
        <v/>
      </c>
      <c r="U111" s="155">
        <f>U112+U113</f>
        <v/>
      </c>
      <c r="V111" s="155">
        <f>V112+V113</f>
        <v/>
      </c>
      <c r="W111" s="155">
        <f>W112+W113</f>
        <v/>
      </c>
      <c r="X111" s="155">
        <f>X112+X113</f>
        <v/>
      </c>
      <c r="Y111" s="155">
        <f>Y112+Y113</f>
        <v/>
      </c>
      <c r="Z111" s="155">
        <f>Z112+Z113</f>
        <v/>
      </c>
      <c r="AA111" s="155">
        <f>AA112+AA113</f>
        <v/>
      </c>
      <c r="AB111" s="155">
        <f>AB112+AB113</f>
        <v/>
      </c>
      <c r="AC111" s="155">
        <f>AC112+AC113</f>
        <v/>
      </c>
      <c r="AD111" s="155">
        <f>AD112+AD113</f>
        <v/>
      </c>
      <c r="AE111" s="155">
        <f>AE112+AE113</f>
        <v/>
      </c>
      <c r="AF111" s="155">
        <f>AF112+AF113</f>
        <v/>
      </c>
      <c r="AG111" s="155">
        <f>AG112+AG113</f>
        <v/>
      </c>
      <c r="AH111" s="155">
        <f>AH112+AH113</f>
        <v/>
      </c>
      <c r="AI111" s="155">
        <f>AI112+AI113</f>
        <v/>
      </c>
      <c r="AJ111" s="155">
        <f>AJ112+AJ113</f>
        <v/>
      </c>
      <c r="AK111" s="155">
        <f>AK112+AK113</f>
        <v/>
      </c>
      <c r="AL111" s="155">
        <f>AL112+AL113</f>
        <v/>
      </c>
      <c r="AM111" s="155">
        <f>AM112+AM113</f>
        <v/>
      </c>
    </row>
    <row r="112" hidden="1" ht="35" customHeight="1" s="173" thickBot="1">
      <c r="A112" s="39" t="inlineStr">
        <is>
          <t>Investasi pada entitas ventura bersama</t>
        </is>
      </c>
      <c r="B112" s="39" t="n"/>
      <c r="C112" s="37" t="inlineStr"/>
      <c r="D112" s="37" t="inlineStr"/>
      <c r="E112" s="37" t="inlineStr"/>
      <c r="F112" s="37" t="inlineStr"/>
      <c r="G112" s="37" t="inlineStr"/>
      <c r="H112" s="37" t="inlineStr"/>
      <c r="I112" s="37" t="inlineStr"/>
      <c r="J112" s="37" t="inlineStr"/>
      <c r="K112" s="37" t="n"/>
      <c r="L112" s="37" t="n"/>
      <c r="M112" s="37" t="n"/>
      <c r="N112" s="37" t="n"/>
      <c r="O112" s="37" t="n"/>
      <c r="P112" s="37" t="n"/>
      <c r="Q112" s="37" t="n"/>
      <c r="R112" s="37" t="n"/>
      <c r="S112" s="37" t="n"/>
      <c r="T112" s="37" t="n"/>
      <c r="U112" s="37" t="n"/>
      <c r="V112" s="37" t="n"/>
      <c r="W112" s="37" t="n"/>
      <c r="X112" s="37" t="n"/>
      <c r="Y112" s="37" t="n"/>
      <c r="Z112" s="37" t="n"/>
      <c r="AA112" s="37" t="n"/>
      <c r="AB112" s="37" t="n"/>
      <c r="AC112" s="37" t="n"/>
      <c r="AD112" s="37" t="n"/>
      <c r="AE112" s="37" t="n"/>
      <c r="AF112" s="37" t="n"/>
      <c r="AG112" s="37" t="n"/>
      <c r="AH112" s="37" t="n"/>
      <c r="AI112" s="37" t="n"/>
      <c r="AJ112" s="37" t="n"/>
      <c r="AK112" s="37" t="n"/>
      <c r="AL112" s="37" t="n"/>
      <c r="AM112" s="37" t="n"/>
    </row>
    <row r="113" hidden="1" ht="18" customHeight="1" s="173" thickBot="1">
      <c r="A113" s="39" t="inlineStr">
        <is>
          <t>Investasi pada entitas asosiasi</t>
        </is>
      </c>
      <c r="B113" s="39" t="n"/>
      <c r="C113" s="37" t="inlineStr"/>
      <c r="D113" s="37" t="inlineStr"/>
      <c r="E113" s="37" t="inlineStr"/>
      <c r="F113" s="37" t="inlineStr"/>
      <c r="G113" s="37" t="inlineStr"/>
      <c r="H113" s="37" t="inlineStr"/>
      <c r="I113" s="37" t="inlineStr"/>
      <c r="J113" s="37" t="inlineStr"/>
      <c r="K113" s="37" t="n"/>
      <c r="L113" s="37" t="n"/>
      <c r="M113" s="37" t="n"/>
      <c r="N113" s="37" t="n"/>
      <c r="O113" s="37" t="n"/>
      <c r="P113" s="37" t="n"/>
      <c r="Q113" s="37" t="n"/>
      <c r="R113" s="37" t="n"/>
      <c r="S113" s="37" t="n"/>
      <c r="T113" s="37" t="n"/>
      <c r="U113" s="37" t="n"/>
      <c r="V113" s="37" t="n"/>
      <c r="W113" s="37" t="n"/>
      <c r="X113" s="37" t="n"/>
      <c r="Y113" s="37" t="n"/>
      <c r="Z113" s="37" t="n"/>
      <c r="AA113" s="37" t="n"/>
      <c r="AB113" s="37" t="n"/>
      <c r="AC113" s="37" t="n"/>
      <c r="AD113" s="37" t="n"/>
      <c r="AE113" s="37" t="n"/>
      <c r="AF113" s="37" t="n"/>
      <c r="AG113" s="37" t="n"/>
      <c r="AH113" s="37" t="n"/>
      <c r="AI113" s="37" t="n"/>
      <c r="AJ113" s="37" t="n"/>
      <c r="AK113" s="37" t="n"/>
      <c r="AL113" s="37" t="n"/>
      <c r="AM113" s="37" t="n"/>
    </row>
    <row r="114" hidden="1" ht="18" customHeight="1" s="173" thickBot="1">
      <c r="A114" s="36" t="inlineStr">
        <is>
          <t>Aset reasuransi</t>
        </is>
      </c>
      <c r="B114" s="36" t="n"/>
      <c r="C114" s="37" t="inlineStr"/>
      <c r="D114" s="37" t="inlineStr"/>
      <c r="E114" s="37" t="inlineStr"/>
      <c r="F114" s="37" t="inlineStr"/>
      <c r="G114" s="37" t="inlineStr"/>
      <c r="H114" s="37" t="inlineStr"/>
      <c r="I114" s="37" t="inlineStr"/>
      <c r="J114" s="37" t="inlineStr"/>
      <c r="K114" s="37" t="n"/>
      <c r="L114" s="37" t="n"/>
      <c r="M114" s="37" t="n"/>
      <c r="N114" s="37" t="n"/>
      <c r="O114" s="37" t="n"/>
      <c r="P114" s="37" t="n"/>
      <c r="Q114" s="37" t="n"/>
      <c r="R114" s="37" t="n"/>
      <c r="S114" s="37" t="n"/>
      <c r="T114" s="37" t="n"/>
      <c r="U114" s="37" t="n"/>
      <c r="V114" s="37" t="n"/>
      <c r="W114" s="37" t="n"/>
      <c r="X114" s="37" t="n"/>
      <c r="Y114" s="37" t="n"/>
      <c r="Z114" s="37" t="n"/>
      <c r="AA114" s="37" t="n"/>
      <c r="AB114" s="37" t="n"/>
      <c r="AC114" s="37" t="n"/>
      <c r="AD114" s="37" t="n"/>
      <c r="AE114" s="37" t="n"/>
      <c r="AF114" s="37" t="n"/>
      <c r="AG114" s="37" t="n"/>
      <c r="AH114" s="37" t="n"/>
      <c r="AI114" s="37" t="n"/>
      <c r="AJ114" s="37" t="n"/>
      <c r="AK114" s="37" t="n"/>
      <c r="AL114" s="37" t="n"/>
      <c r="AM114" s="37" t="n"/>
    </row>
    <row r="115" hidden="1" ht="18" customHeight="1" s="173" thickBot="1">
      <c r="A115" s="36" t="inlineStr">
        <is>
          <t>Aset imbalan pasca kerja</t>
        </is>
      </c>
      <c r="B115" s="36" t="n"/>
      <c r="C115" s="37" t="inlineStr"/>
      <c r="D115" s="37" t="inlineStr"/>
      <c r="E115" s="37" t="inlineStr"/>
      <c r="F115" s="37" t="inlineStr"/>
      <c r="G115" s="37" t="inlineStr"/>
      <c r="H115" s="37" t="inlineStr"/>
      <c r="I115" s="37" t="inlineStr"/>
      <c r="J115" s="37" t="inlineStr"/>
      <c r="K115" s="37" t="n"/>
      <c r="L115" s="37" t="n"/>
      <c r="M115" s="37" t="n"/>
      <c r="N115" s="37" t="n"/>
      <c r="O115" s="37" t="n"/>
      <c r="P115" s="37" t="n"/>
      <c r="Q115" s="37" t="n"/>
      <c r="R115" s="37" t="n"/>
      <c r="S115" s="37" t="n"/>
      <c r="T115" s="37" t="n"/>
      <c r="U115" s="37" t="n"/>
      <c r="V115" s="37" t="n"/>
      <c r="W115" s="37" t="n"/>
      <c r="X115" s="37" t="n"/>
      <c r="Y115" s="37" t="n"/>
      <c r="Z115" s="37" t="n"/>
      <c r="AA115" s="37" t="n"/>
      <c r="AB115" s="37" t="n"/>
      <c r="AC115" s="37" t="n"/>
      <c r="AD115" s="37" t="n"/>
      <c r="AE115" s="37" t="n"/>
      <c r="AF115" s="37" t="n"/>
      <c r="AG115" s="37" t="n"/>
      <c r="AH115" s="37" t="n"/>
      <c r="AI115" s="37" t="n"/>
      <c r="AJ115" s="37" t="n"/>
      <c r="AK115" s="37" t="n"/>
      <c r="AL115" s="37" t="n"/>
      <c r="AM115" s="37" t="n"/>
    </row>
    <row r="116" hidden="1" ht="18" customHeight="1" s="173" thickBot="1">
      <c r="A116" s="36" t="inlineStr">
        <is>
          <t>Goodwill</t>
        </is>
      </c>
      <c r="B116" s="36" t="n"/>
      <c r="C116" s="37" t="inlineStr"/>
      <c r="D116" s="37" t="inlineStr"/>
      <c r="E116" s="37" t="inlineStr"/>
      <c r="F116" s="37" t="inlineStr"/>
      <c r="G116" s="37" t="inlineStr"/>
      <c r="H116" s="37" t="inlineStr"/>
      <c r="I116" s="37" t="inlineStr"/>
      <c r="J116" s="37" t="inlineStr"/>
      <c r="K116" s="37" t="n"/>
      <c r="L116" s="37" t="n"/>
      <c r="M116" s="37" t="n"/>
      <c r="N116" s="37" t="n"/>
      <c r="O116" s="37" t="n"/>
      <c r="P116" s="37" t="n"/>
      <c r="Q116" s="37" t="n"/>
      <c r="R116" s="37" t="n"/>
      <c r="S116" s="37" t="n"/>
      <c r="T116" s="37" t="n"/>
      <c r="U116" s="37" t="n"/>
      <c r="V116" s="37" t="n"/>
      <c r="W116" s="37" t="n"/>
      <c r="X116" s="37" t="n"/>
      <c r="Y116" s="37" t="n"/>
      <c r="Z116" s="37" t="n"/>
      <c r="AA116" s="37" t="n"/>
      <c r="AB116" s="37" t="n"/>
      <c r="AC116" s="37" t="n"/>
      <c r="AD116" s="37" t="n"/>
      <c r="AE116" s="37" t="n"/>
      <c r="AF116" s="37" t="n"/>
      <c r="AG116" s="37" t="n"/>
      <c r="AH116" s="37" t="n"/>
      <c r="AI116" s="37" t="n"/>
      <c r="AJ116" s="37" t="n"/>
      <c r="AK116" s="37" t="n"/>
      <c r="AL116" s="37" t="n"/>
      <c r="AM116" s="37" t="n"/>
    </row>
    <row r="117" hidden="1" ht="18" customHeight="1" s="173" thickBot="1">
      <c r="A117" s="36" t="inlineStr">
        <is>
          <t>Aset takberwujud selain goodwill</t>
        </is>
      </c>
      <c r="B117" s="36" t="n"/>
      <c r="C117" s="37" t="inlineStr"/>
      <c r="D117" s="37" t="inlineStr"/>
      <c r="E117" s="37" t="inlineStr"/>
      <c r="F117" s="37" t="inlineStr"/>
      <c r="G117" s="37" t="inlineStr"/>
      <c r="H117" s="37" t="inlineStr"/>
      <c r="I117" s="37" t="inlineStr"/>
      <c r="J117" s="37" t="inlineStr"/>
      <c r="K117" s="37" t="n"/>
      <c r="L117" s="37" t="n"/>
      <c r="M117" s="37" t="n"/>
      <c r="N117" s="37" t="n"/>
      <c r="O117" s="37" t="n"/>
      <c r="P117" s="37" t="n"/>
      <c r="Q117" s="37" t="n"/>
      <c r="R117" s="37" t="n"/>
      <c r="S117" s="37" t="n"/>
      <c r="T117" s="37" t="n"/>
      <c r="U117" s="37" t="n"/>
      <c r="V117" s="37" t="n"/>
      <c r="W117" s="37" t="n"/>
      <c r="X117" s="37" t="n"/>
      <c r="Y117" s="37" t="n"/>
      <c r="Z117" s="37" t="n"/>
      <c r="AA117" s="37" t="n"/>
      <c r="AB117" s="37" t="n"/>
      <c r="AC117" s="37" t="n"/>
      <c r="AD117" s="37" t="n"/>
      <c r="AE117" s="37" t="n"/>
      <c r="AF117" s="37" t="n"/>
      <c r="AG117" s="37" t="n"/>
      <c r="AH117" s="37" t="n"/>
      <c r="AI117" s="37" t="n"/>
      <c r="AJ117" s="37" t="n"/>
      <c r="AK117" s="37" t="n"/>
      <c r="AL117" s="37" t="n"/>
      <c r="AM117" s="37" t="n"/>
    </row>
    <row r="118" hidden="1" ht="18" customHeight="1" s="173" thickBot="1">
      <c r="A118" s="36" t="inlineStr">
        <is>
          <t>Properti investasi</t>
        </is>
      </c>
      <c r="B118" s="36" t="n"/>
      <c r="C118" s="37" t="inlineStr"/>
      <c r="D118" s="37" t="inlineStr"/>
      <c r="E118" s="37" t="inlineStr"/>
      <c r="F118" s="37" t="inlineStr"/>
      <c r="G118" s="37" t="inlineStr"/>
      <c r="H118" s="37" t="inlineStr"/>
      <c r="I118" s="37" t="inlineStr"/>
      <c r="J118" s="37" t="inlineStr"/>
      <c r="K118" s="37" t="n"/>
      <c r="L118" s="37" t="n"/>
      <c r="M118" s="37" t="n"/>
      <c r="N118" s="37" t="n"/>
      <c r="O118" s="37" t="n"/>
      <c r="P118" s="37" t="n"/>
      <c r="Q118" s="37" t="n"/>
      <c r="R118" s="37" t="n"/>
      <c r="S118" s="37" t="n"/>
      <c r="T118" s="37" t="n"/>
      <c r="U118" s="37" t="n"/>
      <c r="V118" s="37" t="n"/>
      <c r="W118" s="37" t="n"/>
      <c r="X118" s="37" t="n"/>
      <c r="Y118" s="37" t="n"/>
      <c r="Z118" s="37" t="n"/>
      <c r="AA118" s="37" t="n"/>
      <c r="AB118" s="37" t="n"/>
      <c r="AC118" s="37" t="n"/>
      <c r="AD118" s="37" t="n"/>
      <c r="AE118" s="37" t="n"/>
      <c r="AF118" s="37" t="n"/>
      <c r="AG118" s="37" t="n"/>
      <c r="AH118" s="37" t="n"/>
      <c r="AI118" s="37" t="n"/>
      <c r="AJ118" s="37" t="n"/>
      <c r="AK118" s="37" t="n"/>
      <c r="AL118" s="37" t="n"/>
      <c r="AM118" s="37" t="n"/>
    </row>
    <row r="119" ht="18" customHeight="1" s="173" thickBot="1">
      <c r="A119" s="36" t="inlineStr">
        <is>
          <t>Aset ijarah</t>
        </is>
      </c>
      <c r="B119" s="36" t="n"/>
      <c r="C119" s="37" t="inlineStr"/>
      <c r="D119" s="37" t="inlineStr"/>
      <c r="E119" s="37" t="inlineStr"/>
      <c r="F119" s="37" t="inlineStr"/>
      <c r="G119" s="37" t="inlineStr"/>
      <c r="H119" s="37" t="n">
        <v>1.45</v>
      </c>
      <c r="I119" s="37" t="inlineStr"/>
      <c r="J119" s="37" t="inlineStr"/>
      <c r="K119" s="37" t="n"/>
      <c r="L119" s="37" t="n"/>
      <c r="M119" s="37" t="n"/>
      <c r="N119" s="37" t="n"/>
      <c r="O119" s="37" t="n"/>
      <c r="P119" s="37" t="n"/>
      <c r="Q119" s="37" t="n"/>
      <c r="R119" s="37" t="n"/>
      <c r="S119" s="37" t="n"/>
      <c r="T119" s="37" t="n"/>
      <c r="U119" s="37" t="n"/>
      <c r="V119" s="37" t="n"/>
      <c r="W119" s="37" t="n"/>
      <c r="X119" s="37" t="n"/>
      <c r="Y119" s="37" t="n"/>
      <c r="Z119" s="37" t="n"/>
      <c r="AA119" s="37" t="n"/>
      <c r="AB119" s="37" t="n"/>
      <c r="AC119" s="37" t="n"/>
      <c r="AD119" s="37" t="n"/>
      <c r="AE119" s="37" t="n"/>
      <c r="AF119" s="37" t="n"/>
      <c r="AG119" s="37" t="n"/>
      <c r="AH119" s="37" t="n"/>
      <c r="AI119" s="37" t="n"/>
      <c r="AJ119" s="37" t="n"/>
      <c r="AK119" s="37" t="n"/>
      <c r="AL119" s="37" t="n"/>
      <c r="AM119" s="37" t="n"/>
    </row>
    <row r="120" ht="18" customHeight="1" s="173" thickBot="1">
      <c r="A120" s="36" t="inlineStr">
        <is>
          <t>Aset tetap</t>
        </is>
      </c>
      <c r="B120" s="36" t="n"/>
      <c r="C120" s="37" t="n">
        <v>5017.694</v>
      </c>
      <c r="D120" s="37" t="n">
        <v>5400.658</v>
      </c>
      <c r="E120" s="37" t="n">
        <v>5818.445</v>
      </c>
      <c r="F120" s="37" t="n">
        <v>5736.791</v>
      </c>
      <c r="G120" s="37" t="n">
        <v>6353.803</v>
      </c>
      <c r="H120" s="37" t="n">
        <v>8117.812</v>
      </c>
      <c r="I120" s="37" t="n">
        <v>9176.130999999999</v>
      </c>
      <c r="J120" s="37" t="n">
        <v>10508.728</v>
      </c>
      <c r="K120" s="37" t="n"/>
      <c r="L120" s="37" t="n"/>
      <c r="M120" s="37" t="n"/>
      <c r="N120" s="37" t="n"/>
      <c r="O120" s="37" t="n"/>
      <c r="P120" s="37" t="n"/>
      <c r="Q120" s="37" t="n"/>
      <c r="R120" s="37" t="n"/>
      <c r="S120" s="37" t="n"/>
      <c r="T120" s="37" t="n"/>
      <c r="U120" s="37" t="n"/>
      <c r="V120" s="37" t="n"/>
      <c r="W120" s="37" t="n"/>
      <c r="X120" s="37" t="n"/>
      <c r="Y120" s="37" t="n"/>
      <c r="Z120" s="37" t="n"/>
      <c r="AA120" s="37" t="n"/>
      <c r="AB120" s="37" t="n"/>
      <c r="AC120" s="37" t="n"/>
      <c r="AD120" s="37" t="n"/>
      <c r="AE120" s="37" t="n"/>
      <c r="AF120" s="37" t="n"/>
      <c r="AG120" s="37" t="n"/>
      <c r="AH120" s="37" t="n"/>
      <c r="AI120" s="37" t="n"/>
      <c r="AJ120" s="37" t="n"/>
      <c r="AK120" s="37" t="n"/>
      <c r="AL120" s="37" t="n"/>
      <c r="AM120" s="37" t="n"/>
    </row>
    <row r="121" hidden="1" ht="18" customHeight="1" s="173" thickBot="1">
      <c r="A121" s="36" t="inlineStr">
        <is>
          <t>Aset hak guna</t>
        </is>
      </c>
      <c r="B121" s="36" t="n"/>
      <c r="C121" s="37" t="n">
        <v/>
      </c>
      <c r="D121" s="37" t="n">
        <v/>
      </c>
      <c r="E121" s="37" t="n">
        <v/>
      </c>
      <c r="F121" s="37" t="inlineStr"/>
      <c r="G121" s="37" t="inlineStr"/>
      <c r="H121" s="37" t="inlineStr"/>
      <c r="I121" s="37" t="inlineStr"/>
      <c r="J121" s="37" t="inlineStr"/>
      <c r="K121" s="37" t="n"/>
      <c r="L121" s="37" t="n"/>
      <c r="M121" s="37" t="n"/>
      <c r="N121" s="37" t="n"/>
      <c r="O121" s="37" t="n"/>
      <c r="P121" s="37" t="n"/>
      <c r="Q121" s="37" t="n"/>
      <c r="R121" s="37" t="n"/>
      <c r="S121" s="37" t="n"/>
      <c r="T121" s="37" t="n"/>
      <c r="U121" s="37" t="n"/>
      <c r="V121" s="37" t="n"/>
      <c r="W121" s="37" t="n"/>
      <c r="X121" s="37" t="n"/>
      <c r="Y121" s="37" t="n"/>
      <c r="Z121" s="37" t="n"/>
      <c r="AA121" s="37" t="n"/>
      <c r="AB121" s="37" t="n"/>
      <c r="AC121" s="37" t="n"/>
      <c r="AD121" s="37" t="n"/>
      <c r="AE121" s="37" t="n"/>
      <c r="AF121" s="37" t="n"/>
      <c r="AG121" s="37" t="n"/>
      <c r="AH121" s="37" t="n"/>
      <c r="AI121" s="37" t="n"/>
      <c r="AJ121" s="37" t="n"/>
      <c r="AK121" s="37" t="n"/>
      <c r="AL121" s="37" t="n"/>
      <c r="AM121" s="37" t="n"/>
    </row>
    <row r="122" ht="18" customHeight="1" s="173" thickBot="1">
      <c r="A122" s="36" t="inlineStr">
        <is>
          <t>Aset pengampunan pajak</t>
        </is>
      </c>
      <c r="B122" s="36" t="n"/>
      <c r="C122" s="37" t="n">
        <v>77.59099999999999</v>
      </c>
      <c r="D122" s="37" t="n">
        <v>77.59099999999999</v>
      </c>
      <c r="E122" s="37" t="n">
        <v>77.59099999999999</v>
      </c>
      <c r="F122" s="37" t="n">
        <v>77.59099999999999</v>
      </c>
      <c r="G122" s="37" t="n">
        <v>77.59099999999999</v>
      </c>
      <c r="H122" s="37" t="n">
        <v>77.59099999999999</v>
      </c>
      <c r="I122" s="37" t="n">
        <v>77.59099999999999</v>
      </c>
      <c r="J122" s="37" t="n">
        <v>77.59099999999999</v>
      </c>
      <c r="K122" s="37" t="n"/>
      <c r="L122" s="37" t="n"/>
      <c r="M122" s="37" t="n"/>
      <c r="N122" s="37" t="n"/>
      <c r="O122" s="37" t="n"/>
      <c r="P122" s="37" t="n"/>
      <c r="Q122" s="37" t="n"/>
      <c r="R122" s="37" t="n"/>
      <c r="S122" s="37" t="n"/>
      <c r="T122" s="37" t="n"/>
      <c r="U122" s="37" t="n"/>
      <c r="V122" s="37" t="n"/>
      <c r="W122" s="37" t="n"/>
      <c r="X122" s="37" t="n"/>
      <c r="Y122" s="37" t="n"/>
      <c r="Z122" s="37" t="n"/>
      <c r="AA122" s="37" t="n"/>
      <c r="AB122" s="37" t="n"/>
      <c r="AC122" s="37" t="n"/>
      <c r="AD122" s="37" t="n"/>
      <c r="AE122" s="37" t="n"/>
      <c r="AF122" s="37" t="n"/>
      <c r="AG122" s="37" t="n"/>
      <c r="AH122" s="37" t="n"/>
      <c r="AI122" s="37" t="n"/>
      <c r="AJ122" s="37" t="n"/>
      <c r="AK122" s="37" t="n"/>
      <c r="AL122" s="37" t="n"/>
      <c r="AM122" s="37" t="n"/>
    </row>
    <row r="123" hidden="1" ht="18" customHeight="1" s="173" thickBot="1">
      <c r="A123" s="36" t="inlineStr">
        <is>
          <t>Agunan yang diambil alih</t>
        </is>
      </c>
      <c r="B123" s="36" t="n"/>
      <c r="C123" s="37" t="inlineStr"/>
      <c r="D123" s="37" t="inlineStr"/>
      <c r="E123" s="37" t="inlineStr"/>
      <c r="F123" s="37" t="inlineStr"/>
      <c r="G123" s="37" t="inlineStr"/>
      <c r="H123" s="37" t="inlineStr"/>
      <c r="I123" s="37" t="inlineStr"/>
      <c r="J123" s="37" t="inlineStr"/>
      <c r="K123" s="37" t="n"/>
      <c r="L123" s="37" t="n"/>
      <c r="M123" s="37" t="n"/>
      <c r="N123" s="37" t="n"/>
      <c r="O123" s="37" t="n"/>
      <c r="P123" s="37" t="n"/>
      <c r="Q123" s="37" t="n"/>
      <c r="R123" s="37" t="n"/>
      <c r="S123" s="37" t="n"/>
      <c r="T123" s="37" t="n"/>
      <c r="U123" s="37" t="n"/>
      <c r="V123" s="37" t="n"/>
      <c r="W123" s="37" t="n"/>
      <c r="X123" s="37" t="n"/>
      <c r="Y123" s="37" t="n"/>
      <c r="Z123" s="37" t="n"/>
      <c r="AA123" s="37" t="n"/>
      <c r="AB123" s="37" t="n"/>
      <c r="AC123" s="37" t="n"/>
      <c r="AD123" s="37" t="n"/>
      <c r="AE123" s="37" t="n"/>
      <c r="AF123" s="37" t="n"/>
      <c r="AG123" s="37" t="n"/>
      <c r="AH123" s="37" t="n"/>
      <c r="AI123" s="37" t="n"/>
      <c r="AJ123" s="37" t="n"/>
      <c r="AK123" s="37" t="n"/>
      <c r="AL123" s="37" t="n"/>
      <c r="AM123" s="37" t="n"/>
    </row>
    <row r="124" ht="18" customHeight="1" s="173" thickBot="1">
      <c r="A124" s="36" t="inlineStr">
        <is>
          <t>Aset lainnya</t>
        </is>
      </c>
      <c r="B124" s="36" t="n"/>
      <c r="C124" s="37" t="n">
        <v>4457.877</v>
      </c>
      <c r="D124" s="37" t="n">
        <v>4527.471</v>
      </c>
      <c r="E124" s="37" t="n">
        <v>9202.893</v>
      </c>
      <c r="F124" s="37" t="n">
        <v>10831.114</v>
      </c>
      <c r="G124" s="37" t="n">
        <v>12520.127</v>
      </c>
      <c r="H124" s="37" t="n">
        <v>13985.942</v>
      </c>
      <c r="I124" s="37" t="n">
        <v>14660.826</v>
      </c>
      <c r="J124" s="37" t="n">
        <v>15574.339</v>
      </c>
      <c r="K124" s="37" t="n"/>
      <c r="L124" s="37" t="n"/>
      <c r="M124" s="37" t="n"/>
      <c r="N124" s="37" t="n"/>
      <c r="O124" s="37" t="n"/>
      <c r="P124" s="37" t="n"/>
      <c r="Q124" s="37" t="n"/>
      <c r="R124" s="37" t="n"/>
      <c r="S124" s="37" t="n"/>
      <c r="T124" s="37" t="n"/>
      <c r="U124" s="37" t="n"/>
      <c r="V124" s="37" t="n"/>
      <c r="W124" s="37" t="n"/>
      <c r="X124" s="37" t="n"/>
      <c r="Y124" s="37" t="n"/>
      <c r="Z124" s="37" t="n"/>
      <c r="AA124" s="37" t="n"/>
      <c r="AB124" s="37" t="n"/>
      <c r="AC124" s="37" t="n"/>
      <c r="AD124" s="37" t="n"/>
      <c r="AE124" s="37" t="n"/>
      <c r="AF124" s="37" t="n"/>
      <c r="AG124" s="37" t="n"/>
      <c r="AH124" s="37" t="n"/>
      <c r="AI124" s="37" t="n"/>
      <c r="AJ124" s="37" t="n"/>
      <c r="AK124" s="37" t="n"/>
      <c r="AL124" s="37" t="n"/>
      <c r="AM124" s="37" t="n"/>
    </row>
    <row r="125" ht="18" customHeight="1" s="173" thickBot="1">
      <c r="A125" s="38" t="inlineStr">
        <is>
          <t>Jumlah aset</t>
        </is>
      </c>
      <c r="B125" s="38" t="n"/>
      <c r="C125" s="41" t="n">
        <v>306436.194</v>
      </c>
      <c r="D125" s="41" t="n">
        <v>311776.828</v>
      </c>
      <c r="E125" s="41" t="n">
        <v>361208.406</v>
      </c>
      <c r="F125" s="41" t="n">
        <v>371868.311</v>
      </c>
      <c r="G125" s="41" t="n">
        <v>402148.312</v>
      </c>
      <c r="H125" s="41" t="n">
        <v>438749.736</v>
      </c>
      <c r="I125" s="41" t="n">
        <v>469614.502</v>
      </c>
      <c r="J125" s="41" t="n">
        <v>527793.42</v>
      </c>
      <c r="K125" s="41" t="n"/>
      <c r="L125" s="41" t="n"/>
      <c r="M125" s="41" t="n"/>
      <c r="N125" s="41" t="n"/>
      <c r="O125" s="41" t="n"/>
      <c r="P125" s="41" t="n"/>
      <c r="Q125" s="41" t="n"/>
      <c r="R125" s="41" t="n"/>
      <c r="S125" s="41" t="n"/>
      <c r="T125" s="41" t="n"/>
      <c r="U125" s="41" t="n"/>
      <c r="V125" s="41" t="n"/>
      <c r="W125" s="41" t="n"/>
      <c r="X125" s="41" t="n"/>
      <c r="Y125" s="41" t="n"/>
      <c r="Z125" s="41" t="n"/>
      <c r="AA125" s="41" t="n"/>
      <c r="AB125" s="41" t="n"/>
      <c r="AC125" s="41" t="n"/>
      <c r="AD125" s="41" t="n"/>
      <c r="AE125" s="41" t="n"/>
      <c r="AF125" s="41" t="n"/>
      <c r="AG125" s="41" t="n"/>
      <c r="AH125" s="41" t="n"/>
      <c r="AI125" s="41" t="n"/>
      <c r="AJ125" s="41" t="n"/>
      <c r="AK125" s="41" t="n"/>
      <c r="AL125" s="41" t="n"/>
      <c r="AM125" s="41" t="n"/>
    </row>
    <row r="126" ht="18" customFormat="1" customHeight="1" s="50" thickBot="1">
      <c r="A126" s="151" t="inlineStr">
        <is>
          <t>Asset Growth (%)</t>
        </is>
      </c>
      <c r="B126" s="62" t="n"/>
      <c r="C126" s="152">
        <f>IFERROR(IF(((C125-B125)/B125)=-1, "", (C125-B125)/B125), "")</f>
        <v/>
      </c>
      <c r="D126" s="152">
        <f>IFERROR(IF(((D125-C125)/C125)=-1, "", (D125-C125)/C125), "")</f>
        <v/>
      </c>
      <c r="E126" s="152">
        <f>IFERROR(IF(((E125-D125)/D125)=-1, "", (E125-D125)/D125), "")</f>
        <v/>
      </c>
      <c r="F126" s="152">
        <f>IFERROR(IF(((F125-E125)/E125)=-1, "", (F125-E125)/E125), "")</f>
        <v/>
      </c>
      <c r="G126" s="152">
        <f>IFERROR(IF(((G125-F125)/F125)=-1, "", (G125-F125)/F125), "")</f>
        <v/>
      </c>
      <c r="H126" s="152">
        <f>IFERROR(IF(((H125-G125)/G125)=-1, "", (H125-G125)/G125), "")</f>
        <v/>
      </c>
      <c r="I126" s="152">
        <f>IFERROR(IF(((I125-H125)/H125)=-1, "", (I125-H125)/H125), "")</f>
        <v/>
      </c>
      <c r="J126" s="152">
        <f>IFERROR(IF(((J125-I125)/I125)=-1, "", (J125-I125)/I125), "")</f>
        <v/>
      </c>
      <c r="K126" s="152">
        <f>IFERROR(IF(((K125-J125)/J125)=-1, "", (K125-J125)/J125), "")</f>
        <v/>
      </c>
      <c r="L126" s="152">
        <f>IFERROR(IF(((L125-K125)/K125)=-1, "", (L125-K125)/K125), "")</f>
        <v/>
      </c>
      <c r="M126" s="152">
        <f>IFERROR(IF(((M125-L125)/L125)=-1, "", (M125-L125)/L125), "")</f>
        <v/>
      </c>
      <c r="N126" s="152">
        <f>IFERROR(IF(((N125-M125)/M125)=-1, "", (N125-M125)/M125), "")</f>
        <v/>
      </c>
      <c r="O126" s="152">
        <f>IFERROR(IF(((O125-N125)/N125)=-1, "", (O125-N125)/N125), "")</f>
        <v/>
      </c>
      <c r="P126" s="152">
        <f>IFERROR(IF(((P125-O125)/O125)=-1, "", (P125-O125)/O125), "")</f>
        <v/>
      </c>
      <c r="Q126" s="152">
        <f>IFERROR(IF(((Q125-P125)/P125)=-1, "", (Q125-P125)/P125), "")</f>
        <v/>
      </c>
      <c r="R126" s="152">
        <f>IFERROR(IF(((R125-Q125)/Q125)=-1, "", (R125-Q125)/Q125), "")</f>
        <v/>
      </c>
      <c r="S126" s="152">
        <f>IFERROR(IF(((S125-R125)/R125)=-1, "", (S125-R125)/R125), "")</f>
        <v/>
      </c>
      <c r="T126" s="152">
        <f>IFERROR(IF(((T125-S125)/S125)=-1, "", (T125-S125)/S125), "")</f>
        <v/>
      </c>
      <c r="U126" s="152">
        <f>IFERROR(IF(((U125-T125)/T125)=-1, "", (U125-T125)/T125), "")</f>
        <v/>
      </c>
      <c r="V126" s="152">
        <f>IFERROR(IF(((V125-U125)/U125)=-1, "", (V125-U125)/U125), "")</f>
        <v/>
      </c>
      <c r="W126" s="152">
        <f>IFERROR(IF(((W125-V125)/V125)=-1, "", (W125-V125)/V125), "")</f>
        <v/>
      </c>
      <c r="X126" s="152">
        <f>IFERROR(IF(((X125-W125)/W125)=-1, "", (X125-W125)/W125), "")</f>
        <v/>
      </c>
      <c r="Y126" s="152">
        <f>IFERROR(IF(((Y125-X125)/X125)=-1, "", (Y125-X125)/X125), "")</f>
        <v/>
      </c>
      <c r="Z126" s="152">
        <f>IFERROR(IF(((Z125-Y125)/Y125)=-1, "", (Z125-Y125)/Y125), "")</f>
        <v/>
      </c>
      <c r="AA126" s="152">
        <f>IFERROR(IF(((AA125-Z125)/Z125)=-1, "", (AA125-Z125)/Z125), "")</f>
        <v/>
      </c>
      <c r="AB126" s="152">
        <f>IFERROR(IF(((AB125-AA125)/AA125)=-1, "", (AB125-AA125)/AA125), "")</f>
        <v/>
      </c>
      <c r="AC126" s="152">
        <f>IFERROR(IF(((AC125-AB125)/AB125)=-1, "", (AC125-AB125)/AB125), "")</f>
        <v/>
      </c>
      <c r="AD126" s="152">
        <f>IFERROR(IF(((AD125-AC125)/AC125)=-1, "", (AD125-AC125)/AC125), "")</f>
        <v/>
      </c>
      <c r="AE126" s="152">
        <f>IFERROR(IF(((AE125-AD125)/AD125)=-1, "", (AE125-AD125)/AD125), "")</f>
        <v/>
      </c>
      <c r="AF126" s="152">
        <f>IFERROR(IF(((AF125-AE125)/AE125)=-1, "", (AF125-AE125)/AE125), "")</f>
        <v/>
      </c>
      <c r="AG126" s="152">
        <f>IFERROR(IF(((AG125-AF125)/AF125)=-1, "", (AG125-AF125)/AF125), "")</f>
        <v/>
      </c>
      <c r="AH126" s="152">
        <f>IFERROR(IF(((AH125-AG125)/AG125)=-1, "", (AH125-AG125)/AG125), "")</f>
        <v/>
      </c>
      <c r="AI126" s="152">
        <f>IFERROR(IF(((AI125-AH125)/AH125)=-1, "", (AI125-AH125)/AH125), "")</f>
        <v/>
      </c>
      <c r="AJ126" s="152">
        <f>IFERROR(IF(((AJ125-AI125)/AI125)=-1, "", (AJ125-AI125)/AI125), "")</f>
        <v/>
      </c>
      <c r="AK126" s="152">
        <f>IFERROR(IF(((AK125-AJ125)/AJ125)=-1, "", (AK125-AJ125)/AJ125), "")</f>
        <v/>
      </c>
      <c r="AL126" s="152">
        <f>IFERROR(IF(((AL125-AK125)/AK125)=-1, "", (AL125-AK125)/AK125), "")</f>
        <v/>
      </c>
      <c r="AM126" s="152">
        <f>IFERROR(IF(((AM125-AL125)/AL125)=-1, "", (AM125-AL125)/AL125), "")</f>
        <v/>
      </c>
    </row>
    <row r="127" ht="18" customHeight="1" s="173" thickBot="1">
      <c r="A127" s="38" t="inlineStr">
        <is>
          <t>Interest Bearing Asset</t>
        </is>
      </c>
      <c r="B127" s="140" t="n"/>
      <c r="C127" s="149">
        <f>C8+C9+C13+C27+C32+C33+C37+C41+C44+C101</f>
        <v/>
      </c>
      <c r="D127" s="149">
        <f>D8+D9+D13+D27+D32+D33+D37+D41+D44+D101</f>
        <v/>
      </c>
      <c r="E127" s="149">
        <f>E8+E9+E13+E27+E32+E33+E37+E41+E44+E101</f>
        <v/>
      </c>
      <c r="F127" s="149">
        <f>F8+F9+F13+F27+F32+F33+F37+F41+F44+F101</f>
        <v/>
      </c>
      <c r="G127" s="149">
        <f>G8+G9+G13+G27+G32+G33+G37+G41+G44+G101</f>
        <v/>
      </c>
      <c r="H127" s="149">
        <f>H8+H9+H13+H27+H32+H33+H37+H41+H44+H101</f>
        <v/>
      </c>
      <c r="I127" s="149">
        <f>I8+I9+I13+I27+I32+I33+I37+I41+I44+I101</f>
        <v/>
      </c>
      <c r="J127" s="149">
        <f>J8+J9+J13+J27+J32+J33+J37+J41+J44+J101</f>
        <v/>
      </c>
      <c r="K127" s="149">
        <f>K8+K9+K13+K27+K32+K33+K37+K41+K44+K101</f>
        <v/>
      </c>
      <c r="L127" s="149">
        <f>L8+L9+L13+L27+L32+L33+L37+L41+L44+L101</f>
        <v/>
      </c>
      <c r="M127" s="149">
        <f>M8+M9+M13+M27+M32+M33+M37+M41+M44+M101</f>
        <v/>
      </c>
      <c r="N127" s="149">
        <f>N8+N9+N13+N27+N32+N33+N37+N41+N44+N101</f>
        <v/>
      </c>
      <c r="O127" s="149">
        <f>O8+O9+O13+O27+O32+O33+O37+O41+O44+O101</f>
        <v/>
      </c>
      <c r="P127" s="149">
        <f>P8+P9+P13+P27+P32+P33+P37+P41+P44+P101</f>
        <v/>
      </c>
      <c r="Q127" s="149">
        <f>Q8+Q9+Q13+Q27+Q32+Q33+Q37+Q41+Q44+Q101</f>
        <v/>
      </c>
      <c r="R127" s="149">
        <f>R8+R9+R13+R27+R32+R33+R37+R41+R44+R101</f>
        <v/>
      </c>
      <c r="S127" s="149">
        <f>S8+S9+S13+S27+S32+S33+S37+S41+S44+S101</f>
        <v/>
      </c>
      <c r="T127" s="149">
        <f>T8+T9+T13+T27+T32+T33+T37+T41+T44+T101</f>
        <v/>
      </c>
      <c r="U127" s="149">
        <f>U8+U9+U13+U27+U32+U33+U37+U41+U44+U101</f>
        <v/>
      </c>
      <c r="V127" s="149">
        <f>V8+V9+V13+V27+V32+V33+V37+V41+V44+V101</f>
        <v/>
      </c>
      <c r="W127" s="149">
        <f>W8+W9+W13+W27+W32+W33+W37+W41+W44+W101</f>
        <v/>
      </c>
      <c r="X127" s="149">
        <f>X8+X9+X13+X27+X32+X33+X37+X41+X44+X101</f>
        <v/>
      </c>
      <c r="Y127" s="149">
        <f>Y8+Y9+Y13+Y27+Y32+Y33+Y37+Y41+Y44+Y101</f>
        <v/>
      </c>
      <c r="Z127" s="149">
        <f>Z8+Z9+Z13+Z27+Z32+Z33+Z37+Z41+Z44+Z101</f>
        <v/>
      </c>
      <c r="AA127" s="149">
        <f>AA8+AA9+AA13+AA27+AA32+AA33+AA37+AA41+AA44+AA101</f>
        <v/>
      </c>
      <c r="AB127" s="149">
        <f>AB8+AB9+AB13+AB27+AB32+AB33+AB37+AB41+AB44+AB101</f>
        <v/>
      </c>
      <c r="AC127" s="149">
        <f>AC8+AC9+AC13+AC27+AC32+AC33+AC37+AC41+AC44+AC101</f>
        <v/>
      </c>
      <c r="AD127" s="149">
        <f>AD8+AD9+AD13+AD27+AD32+AD33+AD37+AD41+AD44+AD101</f>
        <v/>
      </c>
      <c r="AE127" s="149">
        <f>AE8+AE9+AE13+AE27+AE32+AE33+AE37+AE41+AE44+AE101</f>
        <v/>
      </c>
      <c r="AF127" s="149">
        <f>AF8+AF9+AF13+AF27+AF32+AF33+AF37+AF41+AF44+AF101</f>
        <v/>
      </c>
      <c r="AG127" s="149">
        <f>AG8+AG9+AG13+AG27+AG32+AG33+AG37+AG41+AG44+AG101</f>
        <v/>
      </c>
      <c r="AH127" s="149">
        <f>AH8+AH9+AH13+AH27+AH32+AH33+AH37+AH41+AH44+AH101</f>
        <v/>
      </c>
      <c r="AI127" s="149">
        <f>AI8+AI9+AI13+AI27+AI32+AI33+AI37+AI41+AI44+AI101</f>
        <v/>
      </c>
      <c r="AJ127" s="149">
        <f>AJ8+AJ9+AJ13+AJ27+AJ32+AJ33+AJ37+AJ41+AJ44+AJ101</f>
        <v/>
      </c>
      <c r="AK127" s="149">
        <f>AK8+AK9+AK13+AK27+AK32+AK33+AK37+AK41+AK44+AK101</f>
        <v/>
      </c>
      <c r="AL127" s="149">
        <f>AL8+AL9+AL13+AL27+AL32+AL33+AL37+AL41+AL44+AL101</f>
        <v/>
      </c>
      <c r="AM127" s="149">
        <f>AM8+AM9+AM13+AM27+AM32+AM33+AM37+AM41+AM44+AM101</f>
        <v/>
      </c>
      <c r="AN127" s="141" t="n"/>
      <c r="AO127" s="141" t="n"/>
    </row>
    <row r="128" ht="35" customFormat="1" customHeight="1" s="50" thickBot="1">
      <c r="A128" s="151" t="inlineStr">
        <is>
          <t>Interest Bearing Asset Growth (%)</t>
        </is>
      </c>
      <c r="B128" s="62" t="n"/>
      <c r="C128" s="152">
        <f>IFERROR(IF(((C127-B127)/B127)=-1, "", (C127-B127)/B127), "")</f>
        <v/>
      </c>
      <c r="D128" s="152">
        <f>IFERROR(IF(((D127-C127)/C127)=-1, "", (D127-C127)/C127), "")</f>
        <v/>
      </c>
      <c r="E128" s="152">
        <f>IFERROR(IF(((E127-D127)/D127)=-1, "", (E127-D127)/D127), "")</f>
        <v/>
      </c>
      <c r="F128" s="152">
        <f>IFERROR(IF(((F127-E127)/E127)=-1, "", (F127-E127)/E127), "")</f>
        <v/>
      </c>
      <c r="G128" s="152">
        <f>IFERROR(IF(((G127-F127)/F127)=-1, "", (G127-F127)/F127), "")</f>
        <v/>
      </c>
      <c r="H128" s="152">
        <f>IFERROR(IF(((H127-G127)/G127)=-1, "", (H127-G127)/G127), "")</f>
        <v/>
      </c>
      <c r="I128" s="152">
        <f>IFERROR(IF(((I127-H127)/H127)=-1, "", (I127-H127)/H127), "")</f>
        <v/>
      </c>
      <c r="J128" s="152">
        <f>IFERROR(IF(((J127-I127)/I127)=-1, "", (J127-I127)/I127), "")</f>
        <v/>
      </c>
      <c r="K128" s="152">
        <f>IFERROR(IF(((K127-J127)/J127)=-1, "", (K127-J127)/J127), "")</f>
        <v/>
      </c>
      <c r="L128" s="152">
        <f>IFERROR(IF(((L127-K127)/K127)=-1, "", (L127-K127)/K127), "")</f>
        <v/>
      </c>
      <c r="M128" s="152">
        <f>IFERROR(IF(((M127-L127)/L127)=-1, "", (M127-L127)/L127), "")</f>
        <v/>
      </c>
      <c r="N128" s="152">
        <f>IFERROR(IF(((N127-M127)/M127)=-1, "", (N127-M127)/M127), "")</f>
        <v/>
      </c>
      <c r="O128" s="152">
        <f>IFERROR(IF(((O127-N127)/N127)=-1, "", (O127-N127)/N127), "")</f>
        <v/>
      </c>
      <c r="P128" s="152">
        <f>IFERROR(IF(((P127-O127)/O127)=-1, "", (P127-O127)/O127), "")</f>
        <v/>
      </c>
      <c r="Q128" s="152">
        <f>IFERROR(IF(((Q127-P127)/P127)=-1, "", (Q127-P127)/P127), "")</f>
        <v/>
      </c>
      <c r="R128" s="152">
        <f>IFERROR(IF(((R127-Q127)/Q127)=-1, "", (R127-Q127)/Q127), "")</f>
        <v/>
      </c>
      <c r="S128" s="152">
        <f>IFERROR(IF(((S127-R127)/R127)=-1, "", (S127-R127)/R127), "")</f>
        <v/>
      </c>
      <c r="T128" s="152">
        <f>IFERROR(IF(((T127-S127)/S127)=-1, "", (T127-S127)/S127), "")</f>
        <v/>
      </c>
      <c r="U128" s="152">
        <f>IFERROR(IF(((U127-T127)/T127)=-1, "", (U127-T127)/T127), "")</f>
        <v/>
      </c>
      <c r="V128" s="152">
        <f>IFERROR(IF(((V127-U127)/U127)=-1, "", (V127-U127)/U127), "")</f>
        <v/>
      </c>
      <c r="W128" s="152">
        <f>IFERROR(IF(((W127-V127)/V127)=-1, "", (W127-V127)/V127), "")</f>
        <v/>
      </c>
      <c r="X128" s="152">
        <f>IFERROR(IF(((X127-W127)/W127)=-1, "", (X127-W127)/W127), "")</f>
        <v/>
      </c>
      <c r="Y128" s="152">
        <f>IFERROR(IF(((Y127-X127)/X127)=-1, "", (Y127-X127)/X127), "")</f>
        <v/>
      </c>
      <c r="Z128" s="152">
        <f>IFERROR(IF(((Z127-Y127)/Y127)=-1, "", (Z127-Y127)/Y127), "")</f>
        <v/>
      </c>
      <c r="AA128" s="152">
        <f>IFERROR(IF(((AA127-Z127)/Z127)=-1, "", (AA127-Z127)/Z127), "")</f>
        <v/>
      </c>
      <c r="AB128" s="152">
        <f>IFERROR(IF(((AB127-AA127)/AA127)=-1, "", (AB127-AA127)/AA127), "")</f>
        <v/>
      </c>
      <c r="AC128" s="152">
        <f>IFERROR(IF(((AC127-AB127)/AB127)=-1, "", (AC127-AB127)/AB127), "")</f>
        <v/>
      </c>
      <c r="AD128" s="152">
        <f>IFERROR(IF(((AD127-AC127)/AC127)=-1, "", (AD127-AC127)/AC127), "")</f>
        <v/>
      </c>
      <c r="AE128" s="152">
        <f>IFERROR(IF(((AE127-AD127)/AD127)=-1, "", (AE127-AD127)/AD127), "")</f>
        <v/>
      </c>
      <c r="AF128" s="152">
        <f>IFERROR(IF(((AF127-AE127)/AE127)=-1, "", (AF127-AE127)/AE127), "")</f>
        <v/>
      </c>
      <c r="AG128" s="152">
        <f>IFERROR(IF(((AG127-AF127)/AF127)=-1, "", (AG127-AF127)/AF127), "")</f>
        <v/>
      </c>
      <c r="AH128" s="152">
        <f>IFERROR(IF(((AH127-AG127)/AG127)=-1, "", (AH127-AG127)/AG127), "")</f>
        <v/>
      </c>
      <c r="AI128" s="152">
        <f>IFERROR(IF(((AI127-AH127)/AH127)=-1, "", (AI127-AH127)/AH127), "")</f>
        <v/>
      </c>
      <c r="AJ128" s="152">
        <f>IFERROR(IF(((AJ127-AI127)/AI127)=-1, "", (AJ127-AI127)/AI127), "")</f>
        <v/>
      </c>
      <c r="AK128" s="152">
        <f>IFERROR(IF(((AK127-AJ127)/AJ127)=-1, "", (AK127-AJ127)/AJ127), "")</f>
        <v/>
      </c>
      <c r="AL128" s="152">
        <f>IFERROR(IF(((AL127-AK127)/AK127)=-1, "", (AL127-AK127)/AK127), "")</f>
        <v/>
      </c>
      <c r="AM128" s="152">
        <f>IFERROR(IF(((AM127-AL127)/AL127)=-1, "", (AM127-AL127)/AL127), "")</f>
        <v/>
      </c>
    </row>
    <row r="129" ht="35" customFormat="1" customHeight="1" s="50" thickBot="1">
      <c r="A129" s="143" t="inlineStr">
        <is>
          <t>Interest Bearing Asset to Asset (%)</t>
        </is>
      </c>
      <c r="B129" s="54" t="n"/>
      <c r="C129" s="95">
        <f>IFERROR(C127/C125, 0)</f>
        <v/>
      </c>
      <c r="D129" s="95">
        <f>IFERROR(D127/D125, 0)</f>
        <v/>
      </c>
      <c r="E129" s="95">
        <f>IFERROR(E127/E125, 0)</f>
        <v/>
      </c>
      <c r="F129" s="95">
        <f>IFERROR(F127/F125, 0)</f>
        <v/>
      </c>
      <c r="G129" s="95">
        <f>IFERROR(G127/G125, 0)</f>
        <v/>
      </c>
      <c r="H129" s="95">
        <f>IFERROR(H127/H125, 0)</f>
        <v/>
      </c>
      <c r="I129" s="95">
        <f>IFERROR(I127/I125, 0)</f>
        <v/>
      </c>
      <c r="J129" s="95">
        <f>IFERROR(J127/J125, 0)</f>
        <v/>
      </c>
      <c r="K129" s="95">
        <f>IFERROR(K127/K125, 0)</f>
        <v/>
      </c>
      <c r="L129" s="95">
        <f>IFERROR(L127/L125, 0)</f>
        <v/>
      </c>
      <c r="M129" s="95">
        <f>IFERROR(M127/M125, 0)</f>
        <v/>
      </c>
      <c r="N129" s="95">
        <f>IFERROR(N127/N125, 0)</f>
        <v/>
      </c>
      <c r="O129" s="95">
        <f>IFERROR(O127/O125, 0)</f>
        <v/>
      </c>
      <c r="P129" s="95">
        <f>IFERROR(P127/P125, 0)</f>
        <v/>
      </c>
      <c r="Q129" s="95">
        <f>IFERROR(Q127/Q125, 0)</f>
        <v/>
      </c>
      <c r="R129" s="95">
        <f>IFERROR(R127/R125, 0)</f>
        <v/>
      </c>
      <c r="S129" s="95">
        <f>IFERROR(S127/S125, 0)</f>
        <v/>
      </c>
      <c r="T129" s="95">
        <f>IFERROR(T127/T125, 0)</f>
        <v/>
      </c>
      <c r="U129" s="95">
        <f>IFERROR(U127/U125, 0)</f>
        <v/>
      </c>
      <c r="V129" s="95">
        <f>IFERROR(V127/V125, 0)</f>
        <v/>
      </c>
      <c r="W129" s="95">
        <f>IFERROR(W127/W125, 0)</f>
        <v/>
      </c>
      <c r="X129" s="95">
        <f>IFERROR(X127/X125, 0)</f>
        <v/>
      </c>
      <c r="Y129" s="95">
        <f>IFERROR(Y127/Y125, 0)</f>
        <v/>
      </c>
      <c r="Z129" s="95">
        <f>IFERROR(Z127/Z125, 0)</f>
        <v/>
      </c>
      <c r="AA129" s="95">
        <f>IFERROR(AA127/AA125, 0)</f>
        <v/>
      </c>
      <c r="AB129" s="95">
        <f>IFERROR(AB127/AB125, 0)</f>
        <v/>
      </c>
      <c r="AC129" s="95">
        <f>IFERROR(AC127/AC125, 0)</f>
        <v/>
      </c>
      <c r="AD129" s="95">
        <f>IFERROR(AD127/AD125, 0)</f>
        <v/>
      </c>
      <c r="AE129" s="95">
        <f>IFERROR(AE127/AE125, 0)</f>
        <v/>
      </c>
      <c r="AF129" s="95">
        <f>IFERROR(AF127/AF125, 0)</f>
        <v/>
      </c>
      <c r="AG129" s="95">
        <f>IFERROR(AG127/AG125, 0)</f>
        <v/>
      </c>
      <c r="AH129" s="95">
        <f>IFERROR(AH127/AH125, 0)</f>
        <v/>
      </c>
      <c r="AI129" s="95">
        <f>IFERROR(AI127/AI125, 0)</f>
        <v/>
      </c>
      <c r="AJ129" s="95">
        <f>IFERROR(AJ127/AJ125, 0)</f>
        <v/>
      </c>
      <c r="AK129" s="95">
        <f>IFERROR(AK127/AK125, 0)</f>
        <v/>
      </c>
      <c r="AL129" s="95">
        <f>IFERROR(AL127/AL125, 0)</f>
        <v/>
      </c>
      <c r="AM129" s="95">
        <f>IFERROR(AM127/AM125, 0)</f>
        <v/>
      </c>
    </row>
    <row r="130" ht="35" customHeight="1" s="173" thickBot="1">
      <c r="A130" s="35" t="inlineStr">
        <is>
          <t>Liabilitas, dana syirkah temporer dan ekuitas</t>
        </is>
      </c>
      <c r="B130" s="35" t="n"/>
      <c r="C130" s="34" t="n"/>
      <c r="D130" s="34" t="n"/>
      <c r="E130" s="34" t="n"/>
      <c r="F130" s="34" t="n"/>
      <c r="G130" s="34" t="n"/>
      <c r="H130" s="34" t="n"/>
      <c r="I130" s="34" t="n"/>
      <c r="J130" s="34" t="n"/>
      <c r="K130" s="34" t="n"/>
      <c r="L130" s="34" t="n"/>
      <c r="M130" s="34" t="n"/>
      <c r="N130" s="34" t="n"/>
      <c r="O130" s="34" t="n"/>
      <c r="P130" s="34" t="n"/>
      <c r="Q130" s="34" t="n"/>
      <c r="R130" s="34" t="n"/>
      <c r="S130" s="34" t="n"/>
      <c r="T130" s="34" t="n"/>
      <c r="U130" s="34" t="n"/>
      <c r="V130" s="34" t="n"/>
      <c r="W130" s="34" t="n"/>
      <c r="X130" s="34" t="n"/>
      <c r="Y130" s="34" t="n"/>
      <c r="Z130" s="34" t="n"/>
      <c r="AA130" s="34" t="n"/>
      <c r="AB130" s="34" t="n"/>
      <c r="AC130" s="34" t="n"/>
      <c r="AD130" s="34" t="n"/>
      <c r="AE130" s="34" t="n"/>
      <c r="AF130" s="34" t="n"/>
      <c r="AG130" s="34" t="n"/>
      <c r="AH130" s="34" t="n"/>
      <c r="AI130" s="34" t="n"/>
      <c r="AJ130" s="34" t="n"/>
      <c r="AK130" s="34" t="n"/>
      <c r="AL130" s="34" t="n"/>
      <c r="AM130" s="34" t="n"/>
    </row>
    <row r="131" ht="18" customHeight="1" s="173" thickBot="1">
      <c r="A131" s="38" t="inlineStr">
        <is>
          <t>Liabilitas</t>
        </is>
      </c>
      <c r="B131" s="38" t="n"/>
      <c r="C131" s="34" t="n"/>
      <c r="D131" s="34" t="n"/>
      <c r="E131" s="34" t="n"/>
      <c r="F131" s="34" t="n"/>
      <c r="G131" s="34" t="n"/>
      <c r="H131" s="34" t="n"/>
      <c r="I131" s="34" t="n"/>
      <c r="J131" s="34" t="n"/>
      <c r="K131" s="34" t="n"/>
      <c r="L131" s="34" t="n"/>
      <c r="M131" s="34" t="n"/>
      <c r="N131" s="34" t="n"/>
      <c r="O131" s="34" t="n"/>
      <c r="P131" s="34" t="n"/>
      <c r="Q131" s="34" t="n"/>
      <c r="R131" s="34" t="n"/>
      <c r="S131" s="34" t="n"/>
      <c r="T131" s="34" t="n"/>
      <c r="U131" s="34" t="n"/>
      <c r="V131" s="34" t="n"/>
      <c r="W131" s="34" t="n"/>
      <c r="X131" s="34" t="n"/>
      <c r="Y131" s="34" t="n"/>
      <c r="Z131" s="34" t="n"/>
      <c r="AA131" s="34" t="n"/>
      <c r="AB131" s="34" t="n"/>
      <c r="AC131" s="34" t="n"/>
      <c r="AD131" s="34" t="n"/>
      <c r="AE131" s="34" t="n"/>
      <c r="AF131" s="34" t="n"/>
      <c r="AG131" s="34" t="n"/>
      <c r="AH131" s="34" t="n"/>
      <c r="AI131" s="34" t="n"/>
      <c r="AJ131" s="34" t="n"/>
      <c r="AK131" s="34" t="n"/>
      <c r="AL131" s="34" t="n"/>
      <c r="AM131" s="34" t="n"/>
    </row>
    <row r="132" ht="18" customHeight="1" s="173" thickBot="1">
      <c r="A132" s="39" t="inlineStr">
        <is>
          <t>Liabilitas segera</t>
        </is>
      </c>
      <c r="B132" s="39" t="n"/>
      <c r="C132" s="37" t="n">
        <v>2257.308</v>
      </c>
      <c r="D132" s="37" t="n">
        <v>1963.711</v>
      </c>
      <c r="E132" s="37" t="n">
        <v>4721.001</v>
      </c>
      <c r="F132" s="37" t="n">
        <v>3625.746</v>
      </c>
      <c r="G132" s="37" t="n">
        <v>3167.81</v>
      </c>
      <c r="H132" s="37" t="n">
        <v>3192.563</v>
      </c>
      <c r="I132" s="37" t="n">
        <v>2556.841</v>
      </c>
      <c r="J132" s="37" t="n">
        <v>1933.746</v>
      </c>
      <c r="K132" s="37" t="n"/>
      <c r="L132" s="37" t="n"/>
      <c r="M132" s="37" t="n"/>
      <c r="N132" s="37" t="n"/>
      <c r="O132" s="37" t="n"/>
      <c r="P132" s="37" t="n"/>
      <c r="Q132" s="37" t="n"/>
      <c r="R132" s="37" t="n"/>
      <c r="S132" s="37" t="n"/>
      <c r="T132" s="37" t="n"/>
      <c r="U132" s="37" t="n"/>
      <c r="V132" s="37" t="n"/>
      <c r="W132" s="37" t="n"/>
      <c r="X132" s="37" t="n"/>
      <c r="Y132" s="37" t="n"/>
      <c r="Z132" s="37" t="n"/>
      <c r="AA132" s="37" t="n"/>
      <c r="AB132" s="37" t="n"/>
      <c r="AC132" s="37" t="n"/>
      <c r="AD132" s="37" t="n"/>
      <c r="AE132" s="37" t="n"/>
      <c r="AF132" s="37" t="n"/>
      <c r="AG132" s="37" t="n"/>
      <c r="AH132" s="37" t="n"/>
      <c r="AI132" s="37" t="n"/>
      <c r="AJ132" s="37" t="n"/>
      <c r="AK132" s="37" t="n"/>
      <c r="AL132" s="37" t="n"/>
      <c r="AM132" s="37" t="n"/>
    </row>
    <row r="133" ht="35" customHeight="1" s="173" thickBot="1">
      <c r="A133" s="39" t="inlineStr">
        <is>
          <t>Bagi hasil yang belum dibagikan</t>
        </is>
      </c>
      <c r="B133" s="39" t="n"/>
      <c r="C133" s="37" t="n">
        <v>44.622</v>
      </c>
      <c r="D133" s="37" t="n">
        <v>35.472</v>
      </c>
      <c r="E133" s="37" t="n">
        <v>44.275</v>
      </c>
      <c r="F133" s="37" t="n">
        <v>28.49</v>
      </c>
      <c r="G133" s="37" t="n">
        <v>37.548</v>
      </c>
      <c r="H133" s="37" t="n">
        <v>84.95099999999999</v>
      </c>
      <c r="I133" s="37" t="n">
        <v>87.581</v>
      </c>
      <c r="J133" s="37" t="n">
        <v>93.666</v>
      </c>
      <c r="K133" s="37" t="n"/>
      <c r="L133" s="37" t="n"/>
      <c r="M133" s="37" t="n"/>
      <c r="N133" s="37" t="n"/>
      <c r="O133" s="37" t="n"/>
      <c r="P133" s="37" t="n"/>
      <c r="Q133" s="37" t="n"/>
      <c r="R133" s="37" t="n"/>
      <c r="S133" s="37" t="n"/>
      <c r="T133" s="37" t="n"/>
      <c r="U133" s="37" t="n"/>
      <c r="V133" s="37" t="n"/>
      <c r="W133" s="37" t="n"/>
      <c r="X133" s="37" t="n"/>
      <c r="Y133" s="37" t="n"/>
      <c r="Z133" s="37" t="n"/>
      <c r="AA133" s="37" t="n"/>
      <c r="AB133" s="37" t="n"/>
      <c r="AC133" s="37" t="n"/>
      <c r="AD133" s="37" t="n"/>
      <c r="AE133" s="37" t="n"/>
      <c r="AF133" s="37" t="n"/>
      <c r="AG133" s="37" t="n"/>
      <c r="AH133" s="37" t="n"/>
      <c r="AI133" s="37" t="n"/>
      <c r="AJ133" s="37" t="n"/>
      <c r="AK133" s="37" t="n"/>
      <c r="AL133" s="37" t="n"/>
      <c r="AM133" s="37" t="n"/>
    </row>
    <row r="134" hidden="1" ht="18" customHeight="1" s="173" thickBot="1">
      <c r="A134" s="39" t="inlineStr">
        <is>
          <t>Dana simpanan syariah</t>
        </is>
      </c>
      <c r="B134" s="39" t="n"/>
      <c r="C134" s="37" t="inlineStr"/>
      <c r="D134" s="37" t="inlineStr"/>
      <c r="E134" s="37" t="inlineStr"/>
      <c r="F134" s="37" t="inlineStr"/>
      <c r="G134" s="37" t="inlineStr"/>
      <c r="H134" s="37" t="inlineStr"/>
      <c r="I134" s="37" t="inlineStr"/>
      <c r="J134" s="37" t="inlineStr"/>
      <c r="K134" s="37" t="n"/>
      <c r="L134" s="37" t="n"/>
      <c r="M134" s="37" t="n"/>
      <c r="N134" s="37" t="n"/>
      <c r="O134" s="37" t="n"/>
      <c r="P134" s="37" t="n"/>
      <c r="Q134" s="37" t="n"/>
      <c r="R134" s="37" t="n"/>
      <c r="S134" s="37" t="n"/>
      <c r="T134" s="37" t="n"/>
      <c r="U134" s="37" t="n"/>
      <c r="V134" s="37" t="n"/>
      <c r="W134" s="37" t="n"/>
      <c r="X134" s="37" t="n"/>
      <c r="Y134" s="37" t="n"/>
      <c r="Z134" s="37" t="n"/>
      <c r="AA134" s="37" t="n"/>
      <c r="AB134" s="37" t="n"/>
      <c r="AC134" s="37" t="n"/>
      <c r="AD134" s="37" t="n"/>
      <c r="AE134" s="37" t="n"/>
      <c r="AF134" s="37" t="n"/>
      <c r="AG134" s="37" t="n"/>
      <c r="AH134" s="37" t="n"/>
      <c r="AI134" s="37" t="n"/>
      <c r="AJ134" s="37" t="n"/>
      <c r="AK134" s="37" t="n"/>
      <c r="AL134" s="37" t="n"/>
      <c r="AM134" s="37" t="n"/>
    </row>
    <row r="135" ht="18" customFormat="1" customHeight="1" s="50" thickBot="1">
      <c r="A135" s="58" t="inlineStr">
        <is>
          <t>Customer Deposit</t>
        </is>
      </c>
      <c r="B135" s="62" t="n"/>
      <c r="C135" s="149">
        <f>C141+C142+C144+C145+C147+C148+C150+C151+C153+C154+C156+C157+C209+C210+C212+C213+C215+C216</f>
        <v/>
      </c>
      <c r="D135" s="149">
        <f>D141+D142+D144+D145+D147+D148+D150+D151+D153+D154+D156+D157+D209+D210+D212+D213+D215+D216</f>
        <v/>
      </c>
      <c r="E135" s="149">
        <f>E141+E142+E144+E145+E147+E148+E150+E151+E153+E154+E156+E157+E209+E210+E212+E213+E215+E216</f>
        <v/>
      </c>
      <c r="F135" s="149">
        <f>F141+F142+F144+F145+F147+F148+F150+F151+F153+F154+F156+F157+F209+F210+F212+F213+F215+F216</f>
        <v/>
      </c>
      <c r="G135" s="149">
        <f>G141+G142+G144+G145+G147+G148+G150+G151+G153+G154+G156+G157+G209+G210+G212+G213+G215+G216</f>
        <v/>
      </c>
      <c r="H135" s="149">
        <f>H141+H142+H144+H145+H147+H148+H150+H151+H153+H154+H156+H157+H209+H210+H212+H213+H215+H216</f>
        <v/>
      </c>
      <c r="I135" s="149">
        <f>I141+I142+I144+I145+I147+I148+I150+I151+I153+I154+I156+I157+I209+I210+I212+I213+I215+I216</f>
        <v/>
      </c>
      <c r="J135" s="149">
        <f>J141+J142+J144+J145+J147+J148+J150+J151+J153+J154+J156+J157+J209+J210+J212+J213+J215+J216</f>
        <v/>
      </c>
      <c r="K135" s="149">
        <f>K141+K142+K144+K145+K147+K148+K150+K151+K153+K154+K156+K157+K209+K210+K212+K213+K215+K216</f>
        <v/>
      </c>
      <c r="L135" s="149">
        <f>L141+L142+L144+L145+L147+L148+L150+L151+L153+L154+L156+L157+L209+L210+L212+L213+L215+L216</f>
        <v/>
      </c>
      <c r="M135" s="149">
        <f>M141+M142+M144+M145+M147+M148+M150+M151+M153+M154+M156+M157+M209+M210+M212+M213+M215+M216</f>
        <v/>
      </c>
      <c r="N135" s="149">
        <f>N141+N142+N144+N145+N147+N148+N150+N151+N153+N154+N156+N157+N209+N210+N212+N213+N215+N216</f>
        <v/>
      </c>
      <c r="O135" s="149">
        <f>O141+O142+O144+O145+O147+O148+O150+O151+O153+O154+O156+O157+O209+O210+O212+O213+O215+O216</f>
        <v/>
      </c>
      <c r="P135" s="149">
        <f>P141+P142+P144+P145+P147+P148+P150+P151+P153+P154+P156+P157+P209+P210+P212+P213+P215+P216</f>
        <v/>
      </c>
      <c r="Q135" s="149">
        <f>Q141+Q142+Q144+Q145+Q147+Q148+Q150+Q151+Q153+Q154+Q156+Q157+Q209+Q210+Q212+Q213+Q215+Q216</f>
        <v/>
      </c>
      <c r="R135" s="149">
        <f>R141+R142+R144+R145+R147+R148+R150+R151+R153+R154+R156+R157+R209+R210+R212+R213+R215+R216</f>
        <v/>
      </c>
      <c r="S135" s="149">
        <f>S141+S142+S144+S145+S147+S148+S150+S151+S153+S154+S156+S157+S209+S210+S212+S213+S215+S216</f>
        <v/>
      </c>
      <c r="T135" s="149">
        <f>T141+T142+T144+T145+T147+T148+T150+T151+T153+T154+T156+T157+T209+T210+T212+T213+T215+T216</f>
        <v/>
      </c>
      <c r="U135" s="149">
        <f>U141+U142+U144+U145+U147+U148+U150+U151+U153+U154+U156+U157+U209+U210+U212+U213+U215+U216</f>
        <v/>
      </c>
      <c r="V135" s="149">
        <f>V141+V142+V144+V145+V147+V148+V150+V151+V153+V154+V156+V157+V209+V210+V212+V213+V215+V216</f>
        <v/>
      </c>
      <c r="W135" s="149">
        <f>W141+W142+W144+W145+W147+W148+W150+W151+W153+W154+W156+W157+W209+W210+W212+W213+W215+W216</f>
        <v/>
      </c>
      <c r="X135" s="149">
        <f>X141+X142+X144+X145+X147+X148+X150+X151+X153+X154+X156+X157+X209+X210+X212+X213+X215+X216</f>
        <v/>
      </c>
      <c r="Y135" s="149">
        <f>Y141+Y142+Y144+Y145+Y147+Y148+Y150+Y151+Y153+Y154+Y156+Y157+Y209+Y210+Y212+Y213+Y215+Y216</f>
        <v/>
      </c>
      <c r="Z135" s="149">
        <f>Z141+Z142+Z144+Z145+Z147+Z148+Z150+Z151+Z153+Z154+Z156+Z157+Z209+Z210+Z212+Z213+Z215+Z216</f>
        <v/>
      </c>
      <c r="AA135" s="149">
        <f>AA141+AA142+AA144+AA145+AA147+AA148+AA150+AA151+AA153+AA154+AA156+AA157+AA209+AA210+AA212+AA213+AA215+AA216</f>
        <v/>
      </c>
      <c r="AB135" s="149">
        <f>AB141+AB142+AB144+AB145+AB147+AB148+AB150+AB151+AB153+AB154+AB156+AB157+AB209+AB210+AB212+AB213+AB215+AB216</f>
        <v/>
      </c>
      <c r="AC135" s="149">
        <f>AC141+AC142+AC144+AC145+AC147+AC148+AC150+AC151+AC153+AC154+AC156+AC157+AC209+AC210+AC212+AC213+AC215+AC216</f>
        <v/>
      </c>
      <c r="AD135" s="149">
        <f>AD141+AD142+AD144+AD145+AD147+AD148+AD150+AD151+AD153+AD154+AD156+AD157+AD209+AD210+AD212+AD213+AD215+AD216</f>
        <v/>
      </c>
      <c r="AE135" s="149">
        <f>AE141+AE142+AE144+AE145+AE147+AE148+AE150+AE151+AE153+AE154+AE156+AE157+AE209+AE210+AE212+AE213+AE215+AE216</f>
        <v/>
      </c>
      <c r="AF135" s="149">
        <f>AF141+AF142+AF144+AF145+AF147+AF148+AF150+AF151+AF153+AF154+AF156+AF157+AF209+AF210+AF212+AF213+AF215+AF216</f>
        <v/>
      </c>
      <c r="AG135" s="149">
        <f>AG141+AG142+AG144+AG145+AG147+AG148+AG150+AG151+AG153+AG154+AG156+AG157+AG209+AG210+AG212+AG213+AG215+AG216</f>
        <v/>
      </c>
      <c r="AH135" s="149">
        <f>AH141+AH142+AH144+AH145+AH147+AH148+AH150+AH151+AH153+AH154+AH156+AH157+AH209+AH210+AH212+AH213+AH215+AH216</f>
        <v/>
      </c>
      <c r="AI135" s="149">
        <f>AI141+AI142+AI144+AI145+AI147+AI148+AI150+AI151+AI153+AI154+AI156+AI157+AI209+AI210+AI212+AI213+AI215+AI216</f>
        <v/>
      </c>
      <c r="AJ135" s="149">
        <f>AJ141+AJ142+AJ144+AJ145+AJ147+AJ148+AJ150+AJ151+AJ153+AJ154+AJ156+AJ157+AJ209+AJ210+AJ212+AJ213+AJ215+AJ216</f>
        <v/>
      </c>
      <c r="AK135" s="149">
        <f>AK141+AK142+AK144+AK145+AK147+AK148+AK150+AK151+AK153+AK154+AK156+AK157+AK209+AK210+AK212+AK213+AK215+AK216</f>
        <v/>
      </c>
      <c r="AL135" s="149">
        <f>AL141+AL142+AL144+AL145+AL147+AL148+AL150+AL151+AL153+AL154+AL156+AL157+AL209+AL210+AL212+AL213+AL215+AL216</f>
        <v/>
      </c>
      <c r="AM135" s="149">
        <f>AM141+AM142+AM144+AM145+AM147+AM148+AM150+AM151+AM153+AM154+AM156+AM157+AM209+AM210+AM212+AM213+AM215+AM216</f>
        <v/>
      </c>
    </row>
    <row r="136" ht="18" customFormat="1" customHeight="1" s="50" thickBot="1">
      <c r="A136" s="151" t="inlineStr">
        <is>
          <t>Deposit Growth (%)</t>
        </is>
      </c>
      <c r="B136" s="62" t="n"/>
      <c r="C136" s="152">
        <f>IFERROR(IF(((C135-B135)/B135)=-1, "", (C135-B135)/B135), "")</f>
        <v/>
      </c>
      <c r="D136" s="152">
        <f>IFERROR(IF(((D135-C135)/C135)=-1, "", (D135-C135)/C135), "")</f>
        <v/>
      </c>
      <c r="E136" s="152">
        <f>IFERROR(IF(((E135-D135)/D135)=-1, "", (E135-D135)/D135), "")</f>
        <v/>
      </c>
      <c r="F136" s="152">
        <f>IFERROR(IF(((F135-E135)/E135)=-1, "", (F135-E135)/E135), "")</f>
        <v/>
      </c>
      <c r="G136" s="152">
        <f>IFERROR(IF(((G135-F135)/F135)=-1, "", (G135-F135)/F135), "")</f>
        <v/>
      </c>
      <c r="H136" s="152">
        <f>IFERROR(IF(((H135-G135)/G135)=-1, "", (H135-G135)/G135), "")</f>
        <v/>
      </c>
      <c r="I136" s="152">
        <f>IFERROR(IF(((I135-H135)/H135)=-1, "", (I135-H135)/H135), "")</f>
        <v/>
      </c>
      <c r="J136" s="152">
        <f>IFERROR(IF(((J135-I135)/I135)=-1, "", (J135-I135)/I135), "")</f>
        <v/>
      </c>
      <c r="K136" s="152">
        <f>IFERROR(IF(((K135-J135)/J135)=-1, "", (K135-J135)/J135), "")</f>
        <v/>
      </c>
      <c r="L136" s="152">
        <f>IFERROR(IF(((L135-K135)/K135)=-1, "", (L135-K135)/K135), "")</f>
        <v/>
      </c>
      <c r="M136" s="152">
        <f>IFERROR(IF(((M135-L135)/L135)=-1, "", (M135-L135)/L135), "")</f>
        <v/>
      </c>
      <c r="N136" s="152">
        <f>IFERROR(IF(((N135-M135)/M135)=-1, "", (N135-M135)/M135), "")</f>
        <v/>
      </c>
      <c r="O136" s="152">
        <f>IFERROR(IF(((O135-N135)/N135)=-1, "", (O135-N135)/N135), "")</f>
        <v/>
      </c>
      <c r="P136" s="152">
        <f>IFERROR(IF(((P135-O135)/O135)=-1, "", (P135-O135)/O135), "")</f>
        <v/>
      </c>
      <c r="Q136" s="152">
        <f>IFERROR(IF(((Q135-P135)/P135)=-1, "", (Q135-P135)/P135), "")</f>
        <v/>
      </c>
      <c r="R136" s="152">
        <f>IFERROR(IF(((R135-Q135)/Q135)=-1, "", (R135-Q135)/Q135), "")</f>
        <v/>
      </c>
      <c r="S136" s="152">
        <f>IFERROR(IF(((S135-R135)/R135)=-1, "", (S135-R135)/R135), "")</f>
        <v/>
      </c>
      <c r="T136" s="152">
        <f>IFERROR(IF(((T135-S135)/S135)=-1, "", (T135-S135)/S135), "")</f>
        <v/>
      </c>
      <c r="U136" s="152">
        <f>IFERROR(IF(((U135-T135)/T135)=-1, "", (U135-T135)/T135), "")</f>
        <v/>
      </c>
      <c r="V136" s="152">
        <f>IFERROR(IF(((V135-U135)/U135)=-1, "", (V135-U135)/U135), "")</f>
        <v/>
      </c>
      <c r="W136" s="152">
        <f>IFERROR(IF(((W135-V135)/V135)=-1, "", (W135-V135)/V135), "")</f>
        <v/>
      </c>
      <c r="X136" s="152">
        <f>IFERROR(IF(((X135-W135)/W135)=-1, "", (X135-W135)/W135), "")</f>
        <v/>
      </c>
      <c r="Y136" s="152">
        <f>IFERROR(IF(((Y135-X135)/X135)=-1, "", (Y135-X135)/X135), "")</f>
        <v/>
      </c>
      <c r="Z136" s="152">
        <f>IFERROR(IF(((Z135-Y135)/Y135)=-1, "", (Z135-Y135)/Y135), "")</f>
        <v/>
      </c>
      <c r="AA136" s="152">
        <f>IFERROR(IF(((AA135-Z135)/Z135)=-1, "", (AA135-Z135)/Z135), "")</f>
        <v/>
      </c>
      <c r="AB136" s="152">
        <f>IFERROR(IF(((AB135-AA135)/AA135)=-1, "", (AB135-AA135)/AA135), "")</f>
        <v/>
      </c>
      <c r="AC136" s="152">
        <f>IFERROR(IF(((AC135-AB135)/AB135)=-1, "", (AC135-AB135)/AB135), "")</f>
        <v/>
      </c>
      <c r="AD136" s="152">
        <f>IFERROR(IF(((AD135-AC135)/AC135)=-1, "", (AD135-AC135)/AC135), "")</f>
        <v/>
      </c>
      <c r="AE136" s="152">
        <f>IFERROR(IF(((AE135-AD135)/AD135)=-1, "", (AE135-AD135)/AD135), "")</f>
        <v/>
      </c>
      <c r="AF136" s="152">
        <f>IFERROR(IF(((AF135-AE135)/AE135)=-1, "", (AF135-AE135)/AE135), "")</f>
        <v/>
      </c>
      <c r="AG136" s="152">
        <f>IFERROR(IF(((AG135-AF135)/AF135)=-1, "", (AG135-AF135)/AF135), "")</f>
        <v/>
      </c>
      <c r="AH136" s="152">
        <f>IFERROR(IF(((AH135-AG135)/AG135)=-1, "", (AH135-AG135)/AG135), "")</f>
        <v/>
      </c>
      <c r="AI136" s="152">
        <f>IFERROR(IF(((AI135-AH135)/AH135)=-1, "", (AI135-AH135)/AH135), "")</f>
        <v/>
      </c>
      <c r="AJ136" s="152">
        <f>IFERROR(IF(((AJ135-AI135)/AI135)=-1, "", (AJ135-AI135)/AI135), "")</f>
        <v/>
      </c>
      <c r="AK136" s="152">
        <f>IFERROR(IF(((AK135-AJ135)/AJ135)=-1, "", (AK135-AJ135)/AJ135), "")</f>
        <v/>
      </c>
      <c r="AL136" s="152">
        <f>IFERROR(IF(((AL135-AK135)/AK135)=-1, "", (AL135-AK135)/AK135), "")</f>
        <v/>
      </c>
      <c r="AM136" s="152">
        <f>IFERROR(IF(((AM135-AL135)/AL135)=-1, "", (AM135-AL135)/AL135), "")</f>
        <v/>
      </c>
    </row>
    <row r="137" ht="18" customFormat="1" customHeight="1" s="50" thickBot="1">
      <c r="A137" s="144" t="inlineStr">
        <is>
          <t>Loan to Deposit (LDR) (%)</t>
        </is>
      </c>
      <c r="B137" s="54" t="n"/>
      <c r="C137" s="95">
        <f>IFERROR(C44/C135, 0)</f>
        <v/>
      </c>
      <c r="D137" s="95">
        <f>IFERROR(D44/D135, 0)</f>
        <v/>
      </c>
      <c r="E137" s="95">
        <f>IFERROR(E44/E135, 0)</f>
        <v/>
      </c>
      <c r="F137" s="95">
        <f>IFERROR(F44/F135, 0)</f>
        <v/>
      </c>
      <c r="G137" s="95">
        <f>IFERROR(G44/G135, 0)</f>
        <v/>
      </c>
      <c r="H137" s="95">
        <f>IFERROR(H44/H135, 0)</f>
        <v/>
      </c>
      <c r="I137" s="95">
        <f>IFERROR(I44/I135, 0)</f>
        <v/>
      </c>
      <c r="J137" s="95">
        <f>IFERROR(J44/J135, 0)</f>
        <v/>
      </c>
      <c r="K137" s="95">
        <f>IFERROR(K44/K135, 0)</f>
        <v/>
      </c>
      <c r="L137" s="95">
        <f>IFERROR(L44/L135, 0)</f>
        <v/>
      </c>
      <c r="M137" s="95">
        <f>IFERROR(M44/M135, 0)</f>
        <v/>
      </c>
      <c r="N137" s="95">
        <f>IFERROR(N44/N135, 0)</f>
        <v/>
      </c>
      <c r="O137" s="95">
        <f>IFERROR(O44/O135, 0)</f>
        <v/>
      </c>
      <c r="P137" s="95">
        <f>IFERROR(P44/P135, 0)</f>
        <v/>
      </c>
      <c r="Q137" s="95">
        <f>IFERROR(Q44/Q135, 0)</f>
        <v/>
      </c>
      <c r="R137" s="95">
        <f>IFERROR(R44/R135, 0)</f>
        <v/>
      </c>
      <c r="S137" s="95">
        <f>IFERROR(S44/S135, 0)</f>
        <v/>
      </c>
      <c r="T137" s="95">
        <f>IFERROR(T44/T135, 0)</f>
        <v/>
      </c>
      <c r="U137" s="95">
        <f>IFERROR(U44/U135, 0)</f>
        <v/>
      </c>
      <c r="V137" s="95">
        <f>IFERROR(V44/V135, 0)</f>
        <v/>
      </c>
      <c r="W137" s="95">
        <f>IFERROR(W44/W135, 0)</f>
        <v/>
      </c>
      <c r="X137" s="95">
        <f>IFERROR(X44/X135, 0)</f>
        <v/>
      </c>
      <c r="Y137" s="95">
        <f>IFERROR(Y44/Y135, 0)</f>
        <v/>
      </c>
      <c r="Z137" s="95">
        <f>IFERROR(Z44/Z135, 0)</f>
        <v/>
      </c>
      <c r="AA137" s="95">
        <f>IFERROR(AA44/AA135, 0)</f>
        <v/>
      </c>
      <c r="AB137" s="95">
        <f>IFERROR(AB44/AB135, 0)</f>
        <v/>
      </c>
      <c r="AC137" s="95">
        <f>IFERROR(AC44/AC135, 0)</f>
        <v/>
      </c>
      <c r="AD137" s="95">
        <f>IFERROR(AD44/AD135, 0)</f>
        <v/>
      </c>
      <c r="AE137" s="95">
        <f>IFERROR(AE44/AE135, 0)</f>
        <v/>
      </c>
      <c r="AF137" s="95">
        <f>IFERROR(AF44/AF135, 0)</f>
        <v/>
      </c>
      <c r="AG137" s="95">
        <f>IFERROR(AG44/AG135, 0)</f>
        <v/>
      </c>
      <c r="AH137" s="95">
        <f>IFERROR(AH44/AH135, 0)</f>
        <v/>
      </c>
      <c r="AI137" s="95">
        <f>IFERROR(AI44/AI135, 0)</f>
        <v/>
      </c>
      <c r="AJ137" s="95">
        <f>IFERROR(AJ44/AJ135, 0)</f>
        <v/>
      </c>
      <c r="AK137" s="95">
        <f>IFERROR(AK44/AK135, 0)</f>
        <v/>
      </c>
      <c r="AL137" s="95">
        <f>IFERROR(AL44/AL135, 0)</f>
        <v/>
      </c>
      <c r="AM137" s="95">
        <f>IFERROR(AM44/AM135, 0)</f>
        <v/>
      </c>
    </row>
    <row r="138" ht="18" customFormat="1" customHeight="1" s="50" thickBot="1">
      <c r="A138" s="144" t="inlineStr">
        <is>
          <t>CASA (%)</t>
        </is>
      </c>
      <c r="B138" s="54" t="n"/>
      <c r="C138" s="95">
        <f>IFERROR((C141+C142+C144+C145+C147+C148+C150+C151+C209+C210+C212+C213+C218+C219)/C135, 0)</f>
        <v/>
      </c>
      <c r="D138" s="95">
        <f>IFERROR((D141+D142+D144+D145+D147+D148+D150+D151+D209+D210+D212+D213+D218+D219)/D135, 0)</f>
        <v/>
      </c>
      <c r="E138" s="95">
        <f>IFERROR((E141+E142+E144+E145+E147+E148+E150+E151+E209+E210+E212+E213+E218+E219)/E135, 0)</f>
        <v/>
      </c>
      <c r="F138" s="95">
        <f>IFERROR((F141+F142+F144+F145+F147+F148+F150+F151+F209+F210+F212+F213+F218+F219)/F135, 0)</f>
        <v/>
      </c>
      <c r="G138" s="95">
        <f>IFERROR((G141+G142+G144+G145+G147+G148+G150+G151+G209+G210+G212+G213+G218+G219)/G135, 0)</f>
        <v/>
      </c>
      <c r="H138" s="95">
        <f>IFERROR((H141+H142+H144+H145+H147+H148+H150+H151+H209+H210+H212+H213+H218+H219)/H135, 0)</f>
        <v/>
      </c>
      <c r="I138" s="95">
        <f>IFERROR((I141+I142+I144+I145+I147+I148+I150+I151+I209+I210+I212+I213+I218+I219)/I135, 0)</f>
        <v/>
      </c>
      <c r="J138" s="95">
        <f>IFERROR((J141+J142+J144+J145+J147+J148+J150+J151+J209+J210+J212+J213+J218+J219)/J135, 0)</f>
        <v/>
      </c>
      <c r="K138" s="95">
        <f>IFERROR((K141+K142+K144+K145+K147+K148+K150+K151+K209+K210+K212+K213+K218+K219)/K135, 0)</f>
        <v/>
      </c>
      <c r="L138" s="95">
        <f>IFERROR((L141+L142+L144+L145+L147+L148+L150+L151+L209+L210+L212+L213+L218+L219)/L135, 0)</f>
        <v/>
      </c>
      <c r="M138" s="95">
        <f>IFERROR((M141+M142+M144+M145+M147+M148+M150+M151+M209+M210+M212+M213+M218+M219)/M135, 0)</f>
        <v/>
      </c>
      <c r="N138" s="95">
        <f>IFERROR((N141+N142+N144+N145+N147+N148+N150+N151+N209+N210+N212+N213+N218+N219)/N135, 0)</f>
        <v/>
      </c>
      <c r="O138" s="95">
        <f>IFERROR((O141+O142+O144+O145+O147+O148+O150+O151+O209+O210+O212+O213+O218+O219)/O135, 0)</f>
        <v/>
      </c>
      <c r="P138" s="95">
        <f>IFERROR((P141+P142+P144+P145+P147+P148+P150+P151+P209+P210+P212+P213+P218+P219)/P135, 0)</f>
        <v/>
      </c>
      <c r="Q138" s="95">
        <f>IFERROR((Q141+Q142+Q144+Q145+Q147+Q148+Q150+Q151+Q209+Q210+Q212+Q213+Q218+Q219)/Q135, 0)</f>
        <v/>
      </c>
      <c r="R138" s="95">
        <f>IFERROR((R141+R142+R144+R145+R147+R148+R150+R151+R209+R210+R212+R213+R218+R219)/R135, 0)</f>
        <v/>
      </c>
      <c r="S138" s="95">
        <f>IFERROR((S141+S142+S144+S145+S147+S148+S150+S151+S209+S210+S212+S213+S218+S219)/S135, 0)</f>
        <v/>
      </c>
      <c r="T138" s="95">
        <f>IFERROR((T141+T142+T144+T145+T147+T148+T150+T151+T209+T210+T212+T213+T218+T219)/T135, 0)</f>
        <v/>
      </c>
      <c r="U138" s="95">
        <f>IFERROR((U141+U142+U144+U145+U147+U148+U150+U151+U209+U210+U212+U213+U218+U219)/U135, 0)</f>
        <v/>
      </c>
      <c r="V138" s="95">
        <f>IFERROR((V141+V142+V144+V145+V147+V148+V150+V151+V209+V210+V212+V213+V218+V219)/V135, 0)</f>
        <v/>
      </c>
      <c r="W138" s="95">
        <f>IFERROR((W141+W142+W144+W145+W147+W148+W150+W151+W209+W210+W212+W213+W218+W219)/W135, 0)</f>
        <v/>
      </c>
      <c r="X138" s="95">
        <f>IFERROR((X141+X142+X144+X145+X147+X148+X150+X151+X209+X210+X212+X213+X218+X219)/X135, 0)</f>
        <v/>
      </c>
      <c r="Y138" s="95">
        <f>IFERROR((Y141+Y142+Y144+Y145+Y147+Y148+Y150+Y151+Y209+Y210+Y212+Y213+Y218+Y219)/Y135, 0)</f>
        <v/>
      </c>
      <c r="Z138" s="95">
        <f>IFERROR((Z141+Z142+Z144+Z145+Z147+Z148+Z150+Z151+Z209+Z210+Z212+Z213+Z218+Z219)/Z135, 0)</f>
        <v/>
      </c>
      <c r="AA138" s="95">
        <f>IFERROR((AA141+AA142+AA144+AA145+AA147+AA148+AA150+AA151+AA209+AA210+AA212+AA213+AA218+AA219)/AA135, 0)</f>
        <v/>
      </c>
      <c r="AB138" s="95">
        <f>IFERROR((AB141+AB142+AB144+AB145+AB147+AB148+AB150+AB151+AB209+AB210+AB212+AB213+AB218+AB219)/AB135, 0)</f>
        <v/>
      </c>
      <c r="AC138" s="95">
        <f>IFERROR((AC141+AC142+AC144+AC145+AC147+AC148+AC150+AC151+AC209+AC210+AC212+AC213+AC218+AC219)/AC135, 0)</f>
        <v/>
      </c>
      <c r="AD138" s="95">
        <f>IFERROR((AD141+AD142+AD144+AD145+AD147+AD148+AD150+AD151+AD209+AD210+AD212+AD213+AD218+AD219)/AD135, 0)</f>
        <v/>
      </c>
      <c r="AE138" s="95">
        <f>IFERROR((AE141+AE142+AE144+AE145+AE147+AE148+AE150+AE151+AE209+AE210+AE212+AE213+AE218+AE219)/AE135, 0)</f>
        <v/>
      </c>
      <c r="AF138" s="95">
        <f>IFERROR((AF141+AF142+AF144+AF145+AF147+AF148+AF150+AF151+AF209+AF210+AF212+AF213+AF218+AF219)/AF135, 0)</f>
        <v/>
      </c>
      <c r="AG138" s="95">
        <f>IFERROR((AG141+AG142+AG144+AG145+AG147+AG148+AG150+AG151+AG209+AG210+AG212+AG213+AG218+AG219)/AG135, 0)</f>
        <v/>
      </c>
      <c r="AH138" s="95">
        <f>IFERROR((AH141+AH142+AH144+AH145+AH147+AH148+AH150+AH151+AH209+AH210+AH212+AH213+AH218+AH219)/AH135, 0)</f>
        <v/>
      </c>
      <c r="AI138" s="95">
        <f>IFERROR((AI141+AI142+AI144+AI145+AI147+AI148+AI150+AI151+AI209+AI210+AI212+AI213+AI218+AI219)/AI135, 0)</f>
        <v/>
      </c>
      <c r="AJ138" s="95">
        <f>IFERROR((AJ141+AJ142+AJ144+AJ145+AJ147+AJ148+AJ150+AJ151+AJ209+AJ210+AJ212+AJ213+AJ218+AJ219)/AJ135, 0)</f>
        <v/>
      </c>
      <c r="AK138" s="95">
        <f>IFERROR((AK141+AK142+AK144+AK145+AK147+AK148+AK150+AK151+AK209+AK210+AK212+AK213+AK218+AK219)/AK135, 0)</f>
        <v/>
      </c>
      <c r="AL138" s="95">
        <f>IFERROR((AL141+AL142+AL144+AL145+AL147+AL148+AL150+AL151+AL209+AL210+AL212+AL213+AL218+AL219)/AL135, 0)</f>
        <v/>
      </c>
      <c r="AM138" s="95">
        <f>IFERROR((AM141+AM142+AM144+AM145+AM147+AM148+AM150+AM151+AM209+AM210+AM212+AM213+AM218+AM219)/AM135, 0)</f>
        <v/>
      </c>
    </row>
    <row r="139" ht="18" customHeight="1" s="173" thickBot="1">
      <c r="A139" s="42" t="inlineStr">
        <is>
          <t>Simpanan nasabah</t>
        </is>
      </c>
      <c r="B139" s="42" t="n"/>
      <c r="C139" s="34" t="n"/>
      <c r="D139" s="34" t="n"/>
      <c r="E139" s="34" t="n"/>
      <c r="F139" s="34" t="n"/>
      <c r="G139" s="34" t="n"/>
      <c r="H139" s="34" t="n"/>
      <c r="I139" s="34" t="n"/>
      <c r="J139" s="34" t="n"/>
      <c r="K139" s="34" t="n"/>
      <c r="L139" s="34" t="n"/>
      <c r="M139" s="34" t="n"/>
      <c r="N139" s="34" t="n"/>
      <c r="O139" s="34" t="n"/>
      <c r="P139" s="34" t="n"/>
      <c r="Q139" s="34" t="n"/>
      <c r="R139" s="34" t="n"/>
      <c r="S139" s="34" t="n"/>
      <c r="T139" s="34" t="n"/>
      <c r="U139" s="34" t="n"/>
      <c r="V139" s="34" t="n"/>
      <c r="W139" s="34" t="n"/>
      <c r="X139" s="34" t="n"/>
      <c r="Y139" s="34" t="n"/>
      <c r="Z139" s="34" t="n"/>
      <c r="AA139" s="34" t="n"/>
      <c r="AB139" s="34" t="n"/>
      <c r="AC139" s="34" t="n"/>
      <c r="AD139" s="34" t="n"/>
      <c r="AE139" s="34" t="n"/>
      <c r="AF139" s="34" t="n"/>
      <c r="AG139" s="34" t="n"/>
      <c r="AH139" s="34" t="n"/>
      <c r="AI139" s="34" t="n"/>
      <c r="AJ139" s="34" t="n"/>
      <c r="AK139" s="34" t="n"/>
      <c r="AL139" s="34" t="n"/>
      <c r="AM139" s="34" t="n"/>
    </row>
    <row r="140" ht="18" customHeight="1" s="173" thickBot="1">
      <c r="A140" s="43" t="inlineStr">
        <is>
          <t>Giro</t>
        </is>
      </c>
      <c r="B140" s="43" t="n"/>
      <c r="C140" s="34" t="n"/>
      <c r="D140" s="34" t="n"/>
      <c r="E140" s="34" t="n"/>
      <c r="F140" s="34" t="n"/>
      <c r="G140" s="34" t="n"/>
      <c r="H140" s="34" t="n"/>
      <c r="I140" s="34" t="n"/>
      <c r="J140" s="34" t="n"/>
      <c r="K140" s="34" t="n"/>
      <c r="L140" s="34" t="n"/>
      <c r="M140" s="34" t="n"/>
      <c r="N140" s="34" t="n"/>
      <c r="O140" s="34" t="n"/>
      <c r="P140" s="34" t="n"/>
      <c r="Q140" s="34" t="n"/>
      <c r="R140" s="34" t="n"/>
      <c r="S140" s="34" t="n"/>
      <c r="T140" s="34" t="n"/>
      <c r="U140" s="34" t="n"/>
      <c r="V140" s="34" t="n"/>
      <c r="W140" s="34" t="n"/>
      <c r="X140" s="34" t="n"/>
      <c r="Y140" s="34" t="n"/>
      <c r="Z140" s="34" t="n"/>
      <c r="AA140" s="34" t="n"/>
      <c r="AB140" s="34" t="n"/>
      <c r="AC140" s="34" t="n"/>
      <c r="AD140" s="34" t="n"/>
      <c r="AE140" s="34" t="n"/>
      <c r="AF140" s="34" t="n"/>
      <c r="AG140" s="34" t="n"/>
      <c r="AH140" s="34" t="n"/>
      <c r="AI140" s="34" t="n"/>
      <c r="AJ140" s="34" t="n"/>
      <c r="AK140" s="34" t="n"/>
      <c r="AL140" s="34" t="n"/>
      <c r="AM140" s="34" t="n"/>
    </row>
    <row r="141" ht="18" customHeight="1" s="173" thickBot="1">
      <c r="A141" s="44" t="inlineStr">
        <is>
          <t>Giro pihak ketiga</t>
        </is>
      </c>
      <c r="B141" s="44" t="n"/>
      <c r="C141" s="37" t="n">
        <v>17774.334</v>
      </c>
      <c r="D141" s="37" t="n">
        <v>9583.559999999999</v>
      </c>
      <c r="E141" s="37" t="n">
        <v>16546.465</v>
      </c>
      <c r="F141" s="37" t="n">
        <v>12806.732</v>
      </c>
      <c r="G141" s="37" t="n">
        <v>17636.481</v>
      </c>
      <c r="H141" s="37" t="n">
        <v>20957.283</v>
      </c>
      <c r="I141" s="37" t="n">
        <v>19418.767</v>
      </c>
      <c r="J141" s="37" t="n">
        <v>113480.993</v>
      </c>
      <c r="K141" s="37" t="n"/>
      <c r="L141" s="37" t="n"/>
      <c r="M141" s="37" t="n"/>
      <c r="N141" s="37" t="n"/>
      <c r="O141" s="37" t="n"/>
      <c r="P141" s="37" t="n"/>
      <c r="Q141" s="37" t="n"/>
      <c r="R141" s="37" t="n"/>
      <c r="S141" s="37" t="n"/>
      <c r="T141" s="37" t="n"/>
      <c r="U141" s="37" t="n"/>
      <c r="V141" s="37" t="n"/>
      <c r="W141" s="37" t="n"/>
      <c r="X141" s="37" t="n"/>
      <c r="Y141" s="37" t="n"/>
      <c r="Z141" s="37" t="n"/>
      <c r="AA141" s="37" t="n"/>
      <c r="AB141" s="37" t="n"/>
      <c r="AC141" s="37" t="n"/>
      <c r="AD141" s="37" t="n"/>
      <c r="AE141" s="37" t="n"/>
      <c r="AF141" s="37" t="n"/>
      <c r="AG141" s="37" t="n"/>
      <c r="AH141" s="37" t="n"/>
      <c r="AI141" s="37" t="n"/>
      <c r="AJ141" s="37" t="n"/>
      <c r="AK141" s="37" t="n"/>
      <c r="AL141" s="37" t="n"/>
      <c r="AM141" s="37" t="n"/>
    </row>
    <row r="142" ht="18" customHeight="1" s="173" thickBot="1">
      <c r="A142" s="44" t="inlineStr">
        <is>
          <t>Giro pihak berelasi</t>
        </is>
      </c>
      <c r="B142" s="44" t="n"/>
      <c r="C142" s="37" t="n">
        <v>35898.854</v>
      </c>
      <c r="D142" s="37" t="n">
        <v>38524.556</v>
      </c>
      <c r="E142" s="37" t="n">
        <v>52054.3</v>
      </c>
      <c r="F142" s="37" t="n">
        <v>60556.142</v>
      </c>
      <c r="G142" s="37" t="n">
        <v>87264.43700000001</v>
      </c>
      <c r="H142" s="37" t="n">
        <v>108412.008</v>
      </c>
      <c r="I142" s="37" t="n">
        <v>121604.495</v>
      </c>
      <c r="J142" s="37" t="n">
        <v>28817.269</v>
      </c>
      <c r="K142" s="37" t="n"/>
      <c r="L142" s="37" t="n"/>
      <c r="M142" s="37" t="n"/>
      <c r="N142" s="37" t="n"/>
      <c r="O142" s="37" t="n"/>
      <c r="P142" s="37" t="n"/>
      <c r="Q142" s="37" t="n"/>
      <c r="R142" s="37" t="n"/>
      <c r="S142" s="37" t="n"/>
      <c r="T142" s="37" t="n"/>
      <c r="U142" s="37" t="n"/>
      <c r="V142" s="37" t="n"/>
      <c r="W142" s="37" t="n"/>
      <c r="X142" s="37" t="n"/>
      <c r="Y142" s="37" t="n"/>
      <c r="Z142" s="37" t="n"/>
      <c r="AA142" s="37" t="n"/>
      <c r="AB142" s="37" t="n"/>
      <c r="AC142" s="37" t="n"/>
      <c r="AD142" s="37" t="n"/>
      <c r="AE142" s="37" t="n"/>
      <c r="AF142" s="37" t="n"/>
      <c r="AG142" s="37" t="n"/>
      <c r="AH142" s="37" t="n"/>
      <c r="AI142" s="37" t="n"/>
      <c r="AJ142" s="37" t="n"/>
      <c r="AK142" s="37" t="n"/>
      <c r="AL142" s="37" t="n"/>
      <c r="AM142" s="37" t="n"/>
    </row>
    <row r="143" ht="18" customHeight="1" s="173" thickBot="1">
      <c r="A143" s="43" t="inlineStr">
        <is>
          <t>Giro wadiah</t>
        </is>
      </c>
      <c r="B143" s="43" t="n"/>
      <c r="C143" s="34" t="n"/>
      <c r="D143" s="34" t="n"/>
      <c r="E143" s="34" t="n"/>
      <c r="F143" s="34" t="n"/>
      <c r="G143" s="34" t="n"/>
      <c r="H143" s="34" t="n"/>
      <c r="I143" s="34" t="n"/>
      <c r="J143" s="34" t="n"/>
      <c r="K143" s="34" t="n"/>
      <c r="L143" s="34" t="n"/>
      <c r="M143" s="34" t="n"/>
      <c r="N143" s="34" t="n"/>
      <c r="O143" s="34" t="n"/>
      <c r="P143" s="34" t="n"/>
      <c r="Q143" s="34" t="n"/>
      <c r="R143" s="34" t="n"/>
      <c r="S143" s="34" t="n"/>
      <c r="T143" s="34" t="n"/>
      <c r="U143" s="34" t="n"/>
      <c r="V143" s="34" t="n"/>
      <c r="W143" s="34" t="n"/>
      <c r="X143" s="34" t="n"/>
      <c r="Y143" s="34" t="n"/>
      <c r="Z143" s="34" t="n"/>
      <c r="AA143" s="34" t="n"/>
      <c r="AB143" s="34" t="n"/>
      <c r="AC143" s="34" t="n"/>
      <c r="AD143" s="34" t="n"/>
      <c r="AE143" s="34" t="n"/>
      <c r="AF143" s="34" t="n"/>
      <c r="AG143" s="34" t="n"/>
      <c r="AH143" s="34" t="n"/>
      <c r="AI143" s="34" t="n"/>
      <c r="AJ143" s="34" t="n"/>
      <c r="AK143" s="34" t="n"/>
      <c r="AL143" s="34" t="n"/>
      <c r="AM143" s="34" t="n"/>
    </row>
    <row r="144" ht="18" customHeight="1" s="173" thickBot="1">
      <c r="A144" s="44" t="inlineStr">
        <is>
          <t>Giro wadiah pihak ketiga</t>
        </is>
      </c>
      <c r="B144" s="44" t="n"/>
      <c r="C144" s="37" t="n">
        <v>1314.451</v>
      </c>
      <c r="D144" s="37" t="n">
        <v>917.455</v>
      </c>
      <c r="E144" s="37" t="n">
        <v>946.9299999999999</v>
      </c>
      <c r="F144" s="37" t="n">
        <v>1176.35</v>
      </c>
      <c r="G144" s="37" t="n">
        <v>1783.134</v>
      </c>
      <c r="H144" s="37" t="n">
        <v>2402.428</v>
      </c>
      <c r="I144" s="37" t="n">
        <v>2255.148</v>
      </c>
      <c r="J144" s="37" t="n">
        <v>23285.531</v>
      </c>
      <c r="K144" s="37" t="n"/>
      <c r="L144" s="37" t="n"/>
      <c r="M144" s="37" t="n"/>
      <c r="N144" s="37" t="n"/>
      <c r="O144" s="37" t="n"/>
      <c r="P144" s="37" t="n"/>
      <c r="Q144" s="37" t="n"/>
      <c r="R144" s="37" t="n"/>
      <c r="S144" s="37" t="n"/>
      <c r="T144" s="37" t="n"/>
      <c r="U144" s="37" t="n"/>
      <c r="V144" s="37" t="n"/>
      <c r="W144" s="37" t="n"/>
      <c r="X144" s="37" t="n"/>
      <c r="Y144" s="37" t="n"/>
      <c r="Z144" s="37" t="n"/>
      <c r="AA144" s="37" t="n"/>
      <c r="AB144" s="37" t="n"/>
      <c r="AC144" s="37" t="n"/>
      <c r="AD144" s="37" t="n"/>
      <c r="AE144" s="37" t="n"/>
      <c r="AF144" s="37" t="n"/>
      <c r="AG144" s="37" t="n"/>
      <c r="AH144" s="37" t="n"/>
      <c r="AI144" s="37" t="n"/>
      <c r="AJ144" s="37" t="n"/>
      <c r="AK144" s="37" t="n"/>
      <c r="AL144" s="37" t="n"/>
      <c r="AM144" s="37" t="n"/>
    </row>
    <row r="145" ht="18" customHeight="1" s="173" thickBot="1">
      <c r="A145" s="44" t="inlineStr">
        <is>
          <t>Giro wadiah pihak berelasi</t>
        </is>
      </c>
      <c r="B145" s="44" t="n"/>
      <c r="C145" s="37" t="n">
        <v>1467.403</v>
      </c>
      <c r="D145" s="37" t="n">
        <v>1675.555</v>
      </c>
      <c r="E145" s="37" t="n">
        <v>2138.165</v>
      </c>
      <c r="F145" s="37" t="n">
        <v>4179.603</v>
      </c>
      <c r="G145" s="37" t="n">
        <v>6841.675</v>
      </c>
      <c r="H145" s="37" t="n">
        <v>11037.037</v>
      </c>
      <c r="I145" s="37" t="n">
        <v>3029.417</v>
      </c>
      <c r="J145" s="37" t="n">
        <v>1862.072</v>
      </c>
      <c r="K145" s="37" t="n"/>
      <c r="L145" s="37" t="n"/>
      <c r="M145" s="37" t="n"/>
      <c r="N145" s="37" t="n"/>
      <c r="O145" s="37" t="n"/>
      <c r="P145" s="37" t="n"/>
      <c r="Q145" s="37" t="n"/>
      <c r="R145" s="37" t="n"/>
      <c r="S145" s="37" t="n"/>
      <c r="T145" s="37" t="n"/>
      <c r="U145" s="37" t="n"/>
      <c r="V145" s="37" t="n"/>
      <c r="W145" s="37" t="n"/>
      <c r="X145" s="37" t="n"/>
      <c r="Y145" s="37" t="n"/>
      <c r="Z145" s="37" t="n"/>
      <c r="AA145" s="37" t="n"/>
      <c r="AB145" s="37" t="n"/>
      <c r="AC145" s="37" t="n"/>
      <c r="AD145" s="37" t="n"/>
      <c r="AE145" s="37" t="n"/>
      <c r="AF145" s="37" t="n"/>
      <c r="AG145" s="37" t="n"/>
      <c r="AH145" s="37" t="n"/>
      <c r="AI145" s="37" t="n"/>
      <c r="AJ145" s="37" t="n"/>
      <c r="AK145" s="37" t="n"/>
      <c r="AL145" s="37" t="n"/>
      <c r="AM145" s="37" t="n"/>
    </row>
    <row r="146" ht="18" customHeight="1" s="173" thickBot="1">
      <c r="A146" s="43" t="inlineStr">
        <is>
          <t>Tabungan</t>
        </is>
      </c>
      <c r="B146" s="43" t="n"/>
      <c r="C146" s="34" t="n"/>
      <c r="D146" s="34" t="n"/>
      <c r="E146" s="34" t="n"/>
      <c r="F146" s="34" t="n"/>
      <c r="G146" s="34" t="n"/>
      <c r="H146" s="34" t="n"/>
      <c r="I146" s="34" t="n"/>
      <c r="J146" s="34" t="n"/>
      <c r="K146" s="34" t="n"/>
      <c r="L146" s="34" t="n"/>
      <c r="M146" s="34" t="n"/>
      <c r="N146" s="34" t="n"/>
      <c r="O146" s="34" t="n"/>
      <c r="P146" s="34" t="n"/>
      <c r="Q146" s="34" t="n"/>
      <c r="R146" s="34" t="n"/>
      <c r="S146" s="34" t="n"/>
      <c r="T146" s="34" t="n"/>
      <c r="U146" s="34" t="n"/>
      <c r="V146" s="34" t="n"/>
      <c r="W146" s="34" t="n"/>
      <c r="X146" s="34" t="n"/>
      <c r="Y146" s="34" t="n"/>
      <c r="Z146" s="34" t="n"/>
      <c r="AA146" s="34" t="n"/>
      <c r="AB146" s="34" t="n"/>
      <c r="AC146" s="34" t="n"/>
      <c r="AD146" s="34" t="n"/>
      <c r="AE146" s="34" t="n"/>
      <c r="AF146" s="34" t="n"/>
      <c r="AG146" s="34" t="n"/>
      <c r="AH146" s="34" t="n"/>
      <c r="AI146" s="34" t="n"/>
      <c r="AJ146" s="34" t="n"/>
      <c r="AK146" s="34" t="n"/>
      <c r="AL146" s="34" t="n"/>
      <c r="AM146" s="34" t="n"/>
    </row>
    <row r="147" ht="18" customHeight="1" s="173" thickBot="1">
      <c r="A147" s="44" t="inlineStr">
        <is>
          <t>Tabungan pihak ketiga</t>
        </is>
      </c>
      <c r="B147" s="44" t="n"/>
      <c r="C147" s="37" t="n">
        <v>37991.758</v>
      </c>
      <c r="D147" s="37" t="n">
        <v>41212.905</v>
      </c>
      <c r="E147" s="37" t="n">
        <v>38279.792</v>
      </c>
      <c r="F147" s="37" t="n">
        <v>46363.367</v>
      </c>
      <c r="G147" s="37" t="n">
        <v>35656.99</v>
      </c>
      <c r="H147" s="37" t="n">
        <v>37029.999</v>
      </c>
      <c r="I147" s="37" t="n">
        <v>36777.689</v>
      </c>
      <c r="J147" s="37" t="n">
        <v>34562.225</v>
      </c>
      <c r="K147" s="37" t="n"/>
      <c r="L147" s="37" t="n"/>
      <c r="M147" s="37" t="n"/>
      <c r="N147" s="37" t="n"/>
      <c r="O147" s="37" t="n"/>
      <c r="P147" s="37" t="n"/>
      <c r="Q147" s="37" t="n"/>
      <c r="R147" s="37" t="n"/>
      <c r="S147" s="37" t="n"/>
      <c r="T147" s="37" t="n"/>
      <c r="U147" s="37" t="n"/>
      <c r="V147" s="37" t="n"/>
      <c r="W147" s="37" t="n"/>
      <c r="X147" s="37" t="n"/>
      <c r="Y147" s="37" t="n"/>
      <c r="Z147" s="37" t="n"/>
      <c r="AA147" s="37" t="n"/>
      <c r="AB147" s="37" t="n"/>
      <c r="AC147" s="37" t="n"/>
      <c r="AD147" s="37" t="n"/>
      <c r="AE147" s="37" t="n"/>
      <c r="AF147" s="37" t="n"/>
      <c r="AG147" s="37" t="n"/>
      <c r="AH147" s="37" t="n"/>
      <c r="AI147" s="37" t="n"/>
      <c r="AJ147" s="37" t="n"/>
      <c r="AK147" s="37" t="n"/>
      <c r="AL147" s="37" t="n"/>
      <c r="AM147" s="37" t="n"/>
    </row>
    <row r="148" ht="18" customHeight="1" s="173" thickBot="1">
      <c r="A148" s="44" t="inlineStr">
        <is>
          <t>Tabungan pihak berelasi</t>
        </is>
      </c>
      <c r="B148" s="44" t="n"/>
      <c r="C148" s="37" t="n">
        <v>359.081</v>
      </c>
      <c r="D148" s="37" t="n">
        <v>272.004</v>
      </c>
      <c r="E148" s="37" t="n">
        <v>420.345</v>
      </c>
      <c r="F148" s="37" t="n">
        <v>436.034</v>
      </c>
      <c r="G148" s="37" t="n">
        <v>525.3390000000001</v>
      </c>
      <c r="H148" s="37" t="n">
        <v>692.162</v>
      </c>
      <c r="I148" s="37" t="n">
        <v>874.9640000000001</v>
      </c>
      <c r="J148" s="37" t="n">
        <v>643.032</v>
      </c>
      <c r="K148" s="37" t="n"/>
      <c r="L148" s="37" t="n"/>
      <c r="M148" s="37" t="n"/>
      <c r="N148" s="37" t="n"/>
      <c r="O148" s="37" t="n"/>
      <c r="P148" s="37" t="n"/>
      <c r="Q148" s="37" t="n"/>
      <c r="R148" s="37" t="n"/>
      <c r="S148" s="37" t="n"/>
      <c r="T148" s="37" t="n"/>
      <c r="U148" s="37" t="n"/>
      <c r="V148" s="37" t="n"/>
      <c r="W148" s="37" t="n"/>
      <c r="X148" s="37" t="n"/>
      <c r="Y148" s="37" t="n"/>
      <c r="Z148" s="37" t="n"/>
      <c r="AA148" s="37" t="n"/>
      <c r="AB148" s="37" t="n"/>
      <c r="AC148" s="37" t="n"/>
      <c r="AD148" s="37" t="n"/>
      <c r="AE148" s="37" t="n"/>
      <c r="AF148" s="37" t="n"/>
      <c r="AG148" s="37" t="n"/>
      <c r="AH148" s="37" t="n"/>
      <c r="AI148" s="37" t="n"/>
      <c r="AJ148" s="37" t="n"/>
      <c r="AK148" s="37" t="n"/>
      <c r="AL148" s="37" t="n"/>
      <c r="AM148" s="37" t="n"/>
    </row>
    <row r="149" ht="18" customHeight="1" s="173" thickBot="1">
      <c r="A149" s="43" t="inlineStr">
        <is>
          <t>Tabungan wadiah</t>
        </is>
      </c>
      <c r="B149" s="43" t="n"/>
      <c r="C149" s="34" t="n"/>
      <c r="D149" s="34" t="n"/>
      <c r="E149" s="34" t="n"/>
      <c r="F149" s="34" t="n"/>
      <c r="G149" s="34" t="n"/>
      <c r="H149" s="34" t="n"/>
      <c r="I149" s="34" t="n"/>
      <c r="J149" s="34" t="n"/>
      <c r="K149" s="34" t="n"/>
      <c r="L149" s="34" t="n"/>
      <c r="M149" s="34" t="n"/>
      <c r="N149" s="34" t="n"/>
      <c r="O149" s="34" t="n"/>
      <c r="P149" s="34" t="n"/>
      <c r="Q149" s="34" t="n"/>
      <c r="R149" s="34" t="n"/>
      <c r="S149" s="34" t="n"/>
      <c r="T149" s="34" t="n"/>
      <c r="U149" s="34" t="n"/>
      <c r="V149" s="34" t="n"/>
      <c r="W149" s="34" t="n"/>
      <c r="X149" s="34" t="n"/>
      <c r="Y149" s="34" t="n"/>
      <c r="Z149" s="34" t="n"/>
      <c r="AA149" s="34" t="n"/>
      <c r="AB149" s="34" t="n"/>
      <c r="AC149" s="34" t="n"/>
      <c r="AD149" s="34" t="n"/>
      <c r="AE149" s="34" t="n"/>
      <c r="AF149" s="34" t="n"/>
      <c r="AG149" s="34" t="n"/>
      <c r="AH149" s="34" t="n"/>
      <c r="AI149" s="34" t="n"/>
      <c r="AJ149" s="34" t="n"/>
      <c r="AK149" s="34" t="n"/>
      <c r="AL149" s="34" t="n"/>
      <c r="AM149" s="34" t="n"/>
    </row>
    <row r="150" ht="35" customHeight="1" s="173" thickBot="1">
      <c r="A150" s="44" t="inlineStr">
        <is>
          <t>Tabungan wadiah pihak ketiga</t>
        </is>
      </c>
      <c r="B150" s="44" t="n"/>
      <c r="C150" s="37" t="n">
        <v>765.6950000000001</v>
      </c>
      <c r="D150" s="37" t="n">
        <v>789.042</v>
      </c>
      <c r="E150" s="37" t="n">
        <v>903.998</v>
      </c>
      <c r="F150" s="37" t="n">
        <v>1149.143</v>
      </c>
      <c r="G150" s="37" t="n">
        <v>1192.775</v>
      </c>
      <c r="H150" s="37" t="n">
        <v>1274.456</v>
      </c>
      <c r="I150" s="37" t="n">
        <v>1520.491</v>
      </c>
      <c r="J150" s="37" t="n">
        <v>1726.107</v>
      </c>
      <c r="K150" s="37" t="n"/>
      <c r="L150" s="37" t="n"/>
      <c r="M150" s="37" t="n"/>
      <c r="N150" s="37" t="n"/>
      <c r="O150" s="37" t="n"/>
      <c r="P150" s="37" t="n"/>
      <c r="Q150" s="37" t="n"/>
      <c r="R150" s="37" t="n"/>
      <c r="S150" s="37" t="n"/>
      <c r="T150" s="37" t="n"/>
      <c r="U150" s="37" t="n"/>
      <c r="V150" s="37" t="n"/>
      <c r="W150" s="37" t="n"/>
      <c r="X150" s="37" t="n"/>
      <c r="Y150" s="37" t="n"/>
      <c r="Z150" s="37" t="n"/>
      <c r="AA150" s="37" t="n"/>
      <c r="AB150" s="37" t="n"/>
      <c r="AC150" s="37" t="n"/>
      <c r="AD150" s="37" t="n"/>
      <c r="AE150" s="37" t="n"/>
      <c r="AF150" s="37" t="n"/>
      <c r="AG150" s="37" t="n"/>
      <c r="AH150" s="37" t="n"/>
      <c r="AI150" s="37" t="n"/>
      <c r="AJ150" s="37" t="n"/>
      <c r="AK150" s="37" t="n"/>
      <c r="AL150" s="37" t="n"/>
      <c r="AM150" s="37" t="n"/>
    </row>
    <row r="151" ht="35" customHeight="1" s="173" thickBot="1">
      <c r="A151" s="44" t="inlineStr">
        <is>
          <t>Tabungan wadiah pihak berelasi</t>
        </is>
      </c>
      <c r="B151" s="44" t="n"/>
      <c r="C151" s="37" t="n">
        <v>0.629</v>
      </c>
      <c r="D151" s="37" t="n">
        <v>0.847</v>
      </c>
      <c r="E151" s="37" t="n">
        <v>1.211</v>
      </c>
      <c r="F151" s="37" t="n">
        <v>1.096</v>
      </c>
      <c r="G151" s="37" t="n">
        <v>0.9429999999999999</v>
      </c>
      <c r="H151" s="37" t="n">
        <v>2.136</v>
      </c>
      <c r="I151" s="37" t="n">
        <v>1.441</v>
      </c>
      <c r="J151" s="37" t="n">
        <v>0.969</v>
      </c>
      <c r="K151" s="37" t="n"/>
      <c r="L151" s="37" t="n"/>
      <c r="M151" s="37" t="n"/>
      <c r="N151" s="37" t="n"/>
      <c r="O151" s="37" t="n"/>
      <c r="P151" s="37" t="n"/>
      <c r="Q151" s="37" t="n"/>
      <c r="R151" s="37" t="n"/>
      <c r="S151" s="37" t="n"/>
      <c r="T151" s="37" t="n"/>
      <c r="U151" s="37" t="n"/>
      <c r="V151" s="37" t="n"/>
      <c r="W151" s="37" t="n"/>
      <c r="X151" s="37" t="n"/>
      <c r="Y151" s="37" t="n"/>
      <c r="Z151" s="37" t="n"/>
      <c r="AA151" s="37" t="n"/>
      <c r="AB151" s="37" t="n"/>
      <c r="AC151" s="37" t="n"/>
      <c r="AD151" s="37" t="n"/>
      <c r="AE151" s="37" t="n"/>
      <c r="AF151" s="37" t="n"/>
      <c r="AG151" s="37" t="n"/>
      <c r="AH151" s="37" t="n"/>
      <c r="AI151" s="37" t="n"/>
      <c r="AJ151" s="37" t="n"/>
      <c r="AK151" s="37" t="n"/>
      <c r="AL151" s="37" t="n"/>
      <c r="AM151" s="37" t="n"/>
    </row>
    <row r="152" ht="18" customHeight="1" s="173" thickBot="1">
      <c r="A152" s="43" t="inlineStr">
        <is>
          <t>Deposito berjangka</t>
        </is>
      </c>
      <c r="B152" s="43" t="n"/>
      <c r="C152" s="34" t="n"/>
      <c r="D152" s="34" t="n"/>
      <c r="E152" s="34" t="n"/>
      <c r="F152" s="34" t="n"/>
      <c r="G152" s="34" t="n"/>
      <c r="H152" s="34" t="n"/>
      <c r="I152" s="34" t="n"/>
      <c r="J152" s="34" t="n"/>
      <c r="K152" s="34" t="n"/>
      <c r="L152" s="34" t="n"/>
      <c r="M152" s="34" t="n"/>
      <c r="N152" s="34" t="n"/>
      <c r="O152" s="34" t="n"/>
      <c r="P152" s="34" t="n"/>
      <c r="Q152" s="34" t="n"/>
      <c r="R152" s="34" t="n"/>
      <c r="S152" s="34" t="n"/>
      <c r="T152" s="34" t="n"/>
      <c r="U152" s="34" t="n"/>
      <c r="V152" s="34" t="n"/>
      <c r="W152" s="34" t="n"/>
      <c r="X152" s="34" t="n"/>
      <c r="Y152" s="34" t="n"/>
      <c r="Z152" s="34" t="n"/>
      <c r="AA152" s="34" t="n"/>
      <c r="AB152" s="34" t="n"/>
      <c r="AC152" s="34" t="n"/>
      <c r="AD152" s="34" t="n"/>
      <c r="AE152" s="34" t="n"/>
      <c r="AF152" s="34" t="n"/>
      <c r="AG152" s="34" t="n"/>
      <c r="AH152" s="34" t="n"/>
      <c r="AI152" s="34" t="n"/>
      <c r="AJ152" s="34" t="n"/>
      <c r="AK152" s="34" t="n"/>
      <c r="AL152" s="34" t="n"/>
      <c r="AM152" s="34" t="n"/>
    </row>
    <row r="153" ht="35" customHeight="1" s="173" thickBot="1">
      <c r="A153" s="44" t="inlineStr">
        <is>
          <t>Deposito berjangka pihak ketiga</t>
        </is>
      </c>
      <c r="B153" s="44" t="n"/>
      <c r="C153" s="37" t="n">
        <v>69989.50599999999</v>
      </c>
      <c r="D153" s="37" t="n">
        <v>61281.176</v>
      </c>
      <c r="E153" s="37" t="n">
        <v>60918.288</v>
      </c>
      <c r="F153" s="37" t="n">
        <v>53067.211</v>
      </c>
      <c r="G153" s="37" t="n">
        <v>66808.185</v>
      </c>
      <c r="H153" s="37" t="n">
        <v>63976.056</v>
      </c>
      <c r="I153" s="37" t="n">
        <v>76672.689</v>
      </c>
      <c r="J153" s="37" t="n">
        <v>139829.959</v>
      </c>
      <c r="K153" s="37" t="n"/>
      <c r="L153" s="37" t="n"/>
      <c r="M153" s="37" t="n"/>
      <c r="N153" s="37" t="n"/>
      <c r="O153" s="37" t="n"/>
      <c r="P153" s="37" t="n"/>
      <c r="Q153" s="37" t="n"/>
      <c r="R153" s="37" t="n"/>
      <c r="S153" s="37" t="n"/>
      <c r="T153" s="37" t="n"/>
      <c r="U153" s="37" t="n"/>
      <c r="V153" s="37" t="n"/>
      <c r="W153" s="37" t="n"/>
      <c r="X153" s="37" t="n"/>
      <c r="Y153" s="37" t="n"/>
      <c r="Z153" s="37" t="n"/>
      <c r="AA153" s="37" t="n"/>
      <c r="AB153" s="37" t="n"/>
      <c r="AC153" s="37" t="n"/>
      <c r="AD153" s="37" t="n"/>
      <c r="AE153" s="37" t="n"/>
      <c r="AF153" s="37" t="n"/>
      <c r="AG153" s="37" t="n"/>
      <c r="AH153" s="37" t="n"/>
      <c r="AI153" s="37" t="n"/>
      <c r="AJ153" s="37" t="n"/>
      <c r="AK153" s="37" t="n"/>
      <c r="AL153" s="37" t="n"/>
      <c r="AM153" s="37" t="n"/>
    </row>
    <row r="154" ht="35" customHeight="1" s="173" thickBot="1">
      <c r="A154" s="44" t="inlineStr">
        <is>
          <t>Deposito berjangka pihak berelasi</t>
        </is>
      </c>
      <c r="B154" s="44" t="n"/>
      <c r="C154" s="37" t="n">
        <v>45472.777</v>
      </c>
      <c r="D154" s="37" t="n">
        <v>52648.592</v>
      </c>
      <c r="E154" s="37" t="n">
        <v>86940.32000000001</v>
      </c>
      <c r="F154" s="37" t="n">
        <v>93453.378</v>
      </c>
      <c r="G154" s="37" t="n">
        <v>79389.842</v>
      </c>
      <c r="H154" s="37" t="n">
        <v>76717.583</v>
      </c>
      <c r="I154" s="37" t="n">
        <v>76636.682</v>
      </c>
      <c r="J154" s="37" t="n">
        <v>61291.574</v>
      </c>
      <c r="K154" s="37" t="n"/>
      <c r="L154" s="37" t="n"/>
      <c r="M154" s="37" t="n"/>
      <c r="N154" s="37" t="n"/>
      <c r="O154" s="37" t="n"/>
      <c r="P154" s="37" t="n"/>
      <c r="Q154" s="37" t="n"/>
      <c r="R154" s="37" t="n"/>
      <c r="S154" s="37" t="n"/>
      <c r="T154" s="37" t="n"/>
      <c r="U154" s="37" t="n"/>
      <c r="V154" s="37" t="n"/>
      <c r="W154" s="37" t="n"/>
      <c r="X154" s="37" t="n"/>
      <c r="Y154" s="37" t="n"/>
      <c r="Z154" s="37" t="n"/>
      <c r="AA154" s="37" t="n"/>
      <c r="AB154" s="37" t="n"/>
      <c r="AC154" s="37" t="n"/>
      <c r="AD154" s="37" t="n"/>
      <c r="AE154" s="37" t="n"/>
      <c r="AF154" s="37" t="n"/>
      <c r="AG154" s="37" t="n"/>
      <c r="AH154" s="37" t="n"/>
      <c r="AI154" s="37" t="n"/>
      <c r="AJ154" s="37" t="n"/>
      <c r="AK154" s="37" t="n"/>
      <c r="AL154" s="37" t="n"/>
      <c r="AM154" s="37" t="n"/>
    </row>
    <row r="155" ht="18" customHeight="1" s="173" thickBot="1">
      <c r="A155" s="43" t="inlineStr">
        <is>
          <t>Deposito wakalah</t>
        </is>
      </c>
      <c r="B155" s="43" t="n"/>
      <c r="C155" s="34" t="n"/>
      <c r="D155" s="34" t="n"/>
      <c r="E155" s="34" t="n"/>
      <c r="F155" s="34" t="n"/>
      <c r="G155" s="34" t="n"/>
      <c r="H155" s="34" t="n"/>
      <c r="I155" s="34" t="n"/>
      <c r="J155" s="34" t="n"/>
      <c r="K155" s="34" t="n"/>
      <c r="L155" s="34" t="n"/>
      <c r="M155" s="34" t="n"/>
      <c r="N155" s="34" t="n"/>
      <c r="O155" s="34" t="n"/>
      <c r="P155" s="34" t="n"/>
      <c r="Q155" s="34" t="n"/>
      <c r="R155" s="34" t="n"/>
      <c r="S155" s="34" t="n"/>
      <c r="T155" s="34" t="n"/>
      <c r="U155" s="34" t="n"/>
      <c r="V155" s="34" t="n"/>
      <c r="W155" s="34" t="n"/>
      <c r="X155" s="34" t="n"/>
      <c r="Y155" s="34" t="n"/>
      <c r="Z155" s="34" t="n"/>
      <c r="AA155" s="34" t="n"/>
      <c r="AB155" s="34" t="n"/>
      <c r="AC155" s="34" t="n"/>
      <c r="AD155" s="34" t="n"/>
      <c r="AE155" s="34" t="n"/>
      <c r="AF155" s="34" t="n"/>
      <c r="AG155" s="34" t="n"/>
      <c r="AH155" s="34" t="n"/>
      <c r="AI155" s="34" t="n"/>
      <c r="AJ155" s="34" t="n"/>
      <c r="AK155" s="34" t="n"/>
      <c r="AL155" s="34" t="n"/>
      <c r="AM155" s="34" t="n"/>
    </row>
    <row r="156" hidden="1" ht="35" customHeight="1" s="173" thickBot="1">
      <c r="A156" s="44" t="inlineStr">
        <is>
          <t>Deposito wakalah pihak ketiga</t>
        </is>
      </c>
      <c r="B156" s="44" t="n"/>
      <c r="C156" s="37" t="inlineStr"/>
      <c r="D156" s="37" t="inlineStr"/>
      <c r="E156" s="37" t="inlineStr"/>
      <c r="F156" s="37" t="inlineStr"/>
      <c r="G156" s="37" t="inlineStr"/>
      <c r="H156" s="37" t="inlineStr"/>
      <c r="I156" s="37" t="inlineStr"/>
      <c r="J156" s="37" t="inlineStr"/>
      <c r="K156" s="37" t="n"/>
      <c r="L156" s="37" t="n"/>
      <c r="M156" s="37" t="n"/>
      <c r="N156" s="37" t="n"/>
      <c r="O156" s="37" t="n"/>
      <c r="P156" s="37" t="n"/>
      <c r="Q156" s="37" t="n"/>
      <c r="R156" s="37" t="n"/>
      <c r="S156" s="37" t="n"/>
      <c r="T156" s="37" t="n"/>
      <c r="U156" s="37" t="n"/>
      <c r="V156" s="37" t="n"/>
      <c r="W156" s="37" t="n"/>
      <c r="X156" s="37" t="n"/>
      <c r="Y156" s="37" t="n"/>
      <c r="Z156" s="37" t="n"/>
      <c r="AA156" s="37" t="n"/>
      <c r="AB156" s="37" t="n"/>
      <c r="AC156" s="37" t="n"/>
      <c r="AD156" s="37" t="n"/>
      <c r="AE156" s="37" t="n"/>
      <c r="AF156" s="37" t="n"/>
      <c r="AG156" s="37" t="n"/>
      <c r="AH156" s="37" t="n"/>
      <c r="AI156" s="37" t="n"/>
      <c r="AJ156" s="37" t="n"/>
      <c r="AK156" s="37" t="n"/>
      <c r="AL156" s="37" t="n"/>
      <c r="AM156" s="37" t="n"/>
    </row>
    <row r="157" hidden="1" ht="35" customHeight="1" s="173" thickBot="1">
      <c r="A157" s="44" t="inlineStr">
        <is>
          <t>Deposito wakalah pihak berelasi</t>
        </is>
      </c>
      <c r="B157" s="44" t="n"/>
      <c r="C157" s="37" t="inlineStr"/>
      <c r="D157" s="37" t="inlineStr"/>
      <c r="E157" s="37" t="inlineStr"/>
      <c r="F157" s="37" t="inlineStr"/>
      <c r="G157" s="37" t="inlineStr"/>
      <c r="H157" s="37" t="inlineStr"/>
      <c r="I157" s="37" t="inlineStr"/>
      <c r="J157" s="37" t="inlineStr"/>
      <c r="K157" s="37" t="n"/>
      <c r="L157" s="37" t="n"/>
      <c r="M157" s="37" t="n"/>
      <c r="N157" s="37" t="n"/>
      <c r="O157" s="37" t="n"/>
      <c r="P157" s="37" t="n"/>
      <c r="Q157" s="37" t="n"/>
      <c r="R157" s="37" t="n"/>
      <c r="S157" s="37" t="n"/>
      <c r="T157" s="37" t="n"/>
      <c r="U157" s="37" t="n"/>
      <c r="V157" s="37" t="n"/>
      <c r="W157" s="37" t="n"/>
      <c r="X157" s="37" t="n"/>
      <c r="Y157" s="37" t="n"/>
      <c r="Z157" s="37" t="n"/>
      <c r="AA157" s="37" t="n"/>
      <c r="AB157" s="37" t="n"/>
      <c r="AC157" s="37" t="n"/>
      <c r="AD157" s="37" t="n"/>
      <c r="AE157" s="37" t="n"/>
      <c r="AF157" s="37" t="n"/>
      <c r="AG157" s="37" t="n"/>
      <c r="AH157" s="37" t="n"/>
      <c r="AI157" s="37" t="n"/>
      <c r="AJ157" s="37" t="n"/>
      <c r="AK157" s="37" t="n"/>
      <c r="AL157" s="37" t="n"/>
      <c r="AM157" s="37" t="n"/>
    </row>
    <row r="158" ht="18" customHeight="1" s="173" thickBot="1">
      <c r="A158" s="42" t="inlineStr">
        <is>
          <t>Simpanan dari bank lain</t>
        </is>
      </c>
      <c r="B158" s="42" t="n"/>
      <c r="C158" s="34" t="n"/>
      <c r="D158" s="34" t="n"/>
      <c r="E158" s="34" t="n"/>
      <c r="F158" s="34" t="n"/>
      <c r="G158" s="34" t="n"/>
      <c r="H158" s="34" t="n"/>
      <c r="I158" s="34" t="n"/>
      <c r="J158" s="34" t="n"/>
      <c r="K158" s="34" t="n"/>
      <c r="L158" s="34" t="n"/>
      <c r="M158" s="34" t="n"/>
      <c r="N158" s="34" t="n"/>
      <c r="O158" s="34" t="n"/>
      <c r="P158" s="34" t="n"/>
      <c r="Q158" s="34" t="n"/>
      <c r="R158" s="34" t="n"/>
      <c r="S158" s="34" t="n"/>
      <c r="T158" s="34" t="n"/>
      <c r="U158" s="34" t="n"/>
      <c r="V158" s="34" t="n"/>
      <c r="W158" s="34" t="n"/>
      <c r="X158" s="34" t="n"/>
      <c r="Y158" s="34" t="n"/>
      <c r="Z158" s="34" t="n"/>
      <c r="AA158" s="34" t="n"/>
      <c r="AB158" s="34" t="n"/>
      <c r="AC158" s="34" t="n"/>
      <c r="AD158" s="34" t="n"/>
      <c r="AE158" s="34" t="n"/>
      <c r="AF158" s="34" t="n"/>
      <c r="AG158" s="34" t="n"/>
      <c r="AH158" s="34" t="n"/>
      <c r="AI158" s="34" t="n"/>
      <c r="AJ158" s="34" t="n"/>
      <c r="AK158" s="34" t="n"/>
      <c r="AL158" s="34" t="n"/>
      <c r="AM158" s="34" t="n"/>
    </row>
    <row r="159" ht="35" customHeight="1" s="173" thickBot="1">
      <c r="A159" s="45" t="inlineStr">
        <is>
          <t>Simpanan dari bank lain total (template lama)</t>
        </is>
      </c>
      <c r="B159" s="45" t="n"/>
      <c r="C159" s="37" t="n">
        <v>2992.579</v>
      </c>
      <c r="D159" s="37" t="n">
        <v>4509.238</v>
      </c>
      <c r="E159" s="37" t="n">
        <v>29.88</v>
      </c>
      <c r="F159" s="37" t="n">
        <v>66.00700000000001</v>
      </c>
      <c r="G159" s="37" t="n">
        <v/>
      </c>
      <c r="H159" s="37" t="n">
        <v/>
      </c>
      <c r="I159" s="37" t="n">
        <v/>
      </c>
      <c r="J159" s="37" t="n">
        <v/>
      </c>
      <c r="K159" s="37" t="n"/>
      <c r="L159" s="37" t="n"/>
      <c r="M159" s="37" t="n"/>
      <c r="N159" s="37" t="n"/>
      <c r="O159" s="37" t="n"/>
      <c r="P159" s="37" t="n"/>
      <c r="Q159" s="37" t="n"/>
      <c r="R159" s="37" t="n"/>
      <c r="S159" s="37" t="n"/>
      <c r="T159" s="37" t="n"/>
      <c r="U159" s="37" t="n"/>
      <c r="V159" s="37" t="n"/>
      <c r="W159" s="37" t="n"/>
      <c r="X159" s="37" t="n"/>
      <c r="Y159" s="37" t="n"/>
      <c r="Z159" s="37" t="n"/>
      <c r="AA159" s="37" t="n"/>
      <c r="AB159" s="37" t="n"/>
      <c r="AC159" s="37" t="n"/>
      <c r="AD159" s="37" t="n"/>
      <c r="AE159" s="37" t="n"/>
      <c r="AF159" s="37" t="n"/>
      <c r="AG159" s="37" t="n"/>
      <c r="AH159" s="37" t="n"/>
      <c r="AI159" s="37" t="n"/>
      <c r="AJ159" s="37" t="n"/>
      <c r="AK159" s="37" t="n"/>
      <c r="AL159" s="37" t="n"/>
      <c r="AM159" s="37" t="n"/>
    </row>
    <row r="160" ht="35" customHeight="1" s="173" thickBot="1">
      <c r="A160" s="45" t="inlineStr">
        <is>
          <t>Simpanan dari bank lain pihak berelasi</t>
        </is>
      </c>
      <c r="B160" s="45" t="n"/>
      <c r="C160" s="37" t="n">
        <v/>
      </c>
      <c r="D160" s="37" t="n">
        <v/>
      </c>
      <c r="E160" s="37" t="n">
        <v/>
      </c>
      <c r="F160" s="37" t="n">
        <v>66.00700000000001</v>
      </c>
      <c r="G160" s="37" t="n">
        <v>136.408</v>
      </c>
      <c r="H160" s="37" t="n">
        <v>91.312</v>
      </c>
      <c r="I160" s="37" t="n">
        <v>70.035</v>
      </c>
      <c r="J160" s="37" t="n">
        <v>96.48099999999999</v>
      </c>
      <c r="K160" s="37" t="n"/>
      <c r="L160" s="37" t="n"/>
      <c r="M160" s="37" t="n"/>
      <c r="N160" s="37" t="n"/>
      <c r="O160" s="37" t="n"/>
      <c r="P160" s="37" t="n"/>
      <c r="Q160" s="37" t="n"/>
      <c r="R160" s="37" t="n"/>
      <c r="S160" s="37" t="n"/>
      <c r="T160" s="37" t="n"/>
      <c r="U160" s="37" t="n"/>
      <c r="V160" s="37" t="n"/>
      <c r="W160" s="37" t="n"/>
      <c r="X160" s="37" t="n"/>
      <c r="Y160" s="37" t="n"/>
      <c r="Z160" s="37" t="n"/>
      <c r="AA160" s="37" t="n"/>
      <c r="AB160" s="37" t="n"/>
      <c r="AC160" s="37" t="n"/>
      <c r="AD160" s="37" t="n"/>
      <c r="AE160" s="37" t="n"/>
      <c r="AF160" s="37" t="n"/>
      <c r="AG160" s="37" t="n"/>
      <c r="AH160" s="37" t="n"/>
      <c r="AI160" s="37" t="n"/>
      <c r="AJ160" s="37" t="n"/>
      <c r="AK160" s="37" t="n"/>
      <c r="AL160" s="37" t="n"/>
      <c r="AM160" s="37" t="n"/>
    </row>
    <row r="161" hidden="1" ht="35" customHeight="1" s="173" thickBot="1">
      <c r="A161" s="45" t="inlineStr">
        <is>
          <t>Simpanan dari bank lain pihak ketiga</t>
        </is>
      </c>
      <c r="B161" s="45" t="n"/>
      <c r="C161" s="37" t="n">
        <v/>
      </c>
      <c r="D161" s="37" t="n">
        <v/>
      </c>
      <c r="E161" s="37" t="n">
        <v/>
      </c>
      <c r="F161" s="37" t="inlineStr"/>
      <c r="G161" s="37" t="inlineStr"/>
      <c r="H161" s="37" t="inlineStr"/>
      <c r="I161" s="37" t="inlineStr"/>
      <c r="J161" s="37" t="inlineStr"/>
      <c r="K161" s="37" t="n"/>
      <c r="L161" s="37" t="n"/>
      <c r="M161" s="37" t="n"/>
      <c r="N161" s="37" t="n"/>
      <c r="O161" s="37" t="n"/>
      <c r="P161" s="37" t="n"/>
      <c r="Q161" s="37" t="n"/>
      <c r="R161" s="37" t="n"/>
      <c r="S161" s="37" t="n"/>
      <c r="T161" s="37" t="n"/>
      <c r="U161" s="37" t="n"/>
      <c r="V161" s="37" t="n"/>
      <c r="W161" s="37" t="n"/>
      <c r="X161" s="37" t="n"/>
      <c r="Y161" s="37" t="n"/>
      <c r="Z161" s="37" t="n"/>
      <c r="AA161" s="37" t="n"/>
      <c r="AB161" s="37" t="n"/>
      <c r="AC161" s="37" t="n"/>
      <c r="AD161" s="37" t="n"/>
      <c r="AE161" s="37" t="n"/>
      <c r="AF161" s="37" t="n"/>
      <c r="AG161" s="37" t="n"/>
      <c r="AH161" s="37" t="n"/>
      <c r="AI161" s="37" t="n"/>
      <c r="AJ161" s="37" t="n"/>
      <c r="AK161" s="37" t="n"/>
      <c r="AL161" s="37" t="n"/>
      <c r="AM161" s="37" t="n"/>
    </row>
    <row r="162" ht="35" customHeight="1" s="173" thickBot="1">
      <c r="A162" s="39" t="inlineStr">
        <is>
          <t>Efek yang dijual dengan janji untuk dibeli kembali</t>
        </is>
      </c>
      <c r="B162" s="39" t="n"/>
      <c r="C162" s="37" t="n">
        <v>935</v>
      </c>
      <c r="D162" s="37" t="n">
        <v>935</v>
      </c>
      <c r="E162" s="37" t="inlineStr"/>
      <c r="F162" s="37" t="inlineStr"/>
      <c r="G162" s="37" t="inlineStr"/>
      <c r="H162" s="37" t="inlineStr"/>
      <c r="I162" s="37" t="n">
        <v>3409.426</v>
      </c>
      <c r="J162" s="37" t="n">
        <v>349.076</v>
      </c>
      <c r="K162" s="37" t="n"/>
      <c r="L162" s="37" t="n"/>
      <c r="M162" s="37" t="n"/>
      <c r="N162" s="37" t="n"/>
      <c r="O162" s="37" t="n"/>
      <c r="P162" s="37" t="n"/>
      <c r="Q162" s="37" t="n"/>
      <c r="R162" s="37" t="n"/>
      <c r="S162" s="37" t="n"/>
      <c r="T162" s="37" t="n"/>
      <c r="U162" s="37" t="n"/>
      <c r="V162" s="37" t="n"/>
      <c r="W162" s="37" t="n"/>
      <c r="X162" s="37" t="n"/>
      <c r="Y162" s="37" t="n"/>
      <c r="Z162" s="37" t="n"/>
      <c r="AA162" s="37" t="n"/>
      <c r="AB162" s="37" t="n"/>
      <c r="AC162" s="37" t="n"/>
      <c r="AD162" s="37" t="n"/>
      <c r="AE162" s="37" t="n"/>
      <c r="AF162" s="37" t="n"/>
      <c r="AG162" s="37" t="n"/>
      <c r="AH162" s="37" t="n"/>
      <c r="AI162" s="37" t="n"/>
      <c r="AJ162" s="37" t="n"/>
      <c r="AK162" s="37" t="n"/>
      <c r="AL162" s="37" t="n"/>
      <c r="AM162" s="37" t="n"/>
    </row>
    <row r="163" ht="18" customHeight="1" s="173" thickBot="1">
      <c r="A163" s="42" t="inlineStr">
        <is>
          <t>Liabilitas derivatif</t>
        </is>
      </c>
      <c r="B163" s="42" t="n"/>
      <c r="C163" s="34" t="n"/>
      <c r="D163" s="34" t="n"/>
      <c r="E163" s="34" t="n"/>
      <c r="F163" s="34" t="n"/>
      <c r="G163" s="34" t="n"/>
      <c r="H163" s="34" t="n"/>
      <c r="I163" s="34" t="n"/>
      <c r="J163" s="34" t="n"/>
      <c r="K163" s="34" t="n"/>
      <c r="L163" s="34" t="n"/>
      <c r="M163" s="34" t="n"/>
      <c r="N163" s="34" t="n"/>
      <c r="O163" s="34" t="n"/>
      <c r="P163" s="34" t="n"/>
      <c r="Q163" s="34" t="n"/>
      <c r="R163" s="34" t="n"/>
      <c r="S163" s="34" t="n"/>
      <c r="T163" s="34" t="n"/>
      <c r="U163" s="34" t="n"/>
      <c r="V163" s="34" t="n"/>
      <c r="W163" s="34" t="n"/>
      <c r="X163" s="34" t="n"/>
      <c r="Y163" s="34" t="n"/>
      <c r="Z163" s="34" t="n"/>
      <c r="AA163" s="34" t="n"/>
      <c r="AB163" s="34" t="n"/>
      <c r="AC163" s="34" t="n"/>
      <c r="AD163" s="34" t="n"/>
      <c r="AE163" s="34" t="n"/>
      <c r="AF163" s="34" t="n"/>
      <c r="AG163" s="34" t="n"/>
      <c r="AH163" s="34" t="n"/>
      <c r="AI163" s="34" t="n"/>
      <c r="AJ163" s="34" t="n"/>
      <c r="AK163" s="34" t="n"/>
      <c r="AL163" s="34" t="n"/>
      <c r="AM163" s="34" t="n"/>
    </row>
    <row r="164" ht="18" customHeight="1" s="173" thickBot="1">
      <c r="A164" s="45" t="inlineStr">
        <is>
          <t>Liabilitas derivatif pihak ketiga</t>
        </is>
      </c>
      <c r="B164" s="45" t="n"/>
      <c r="C164" s="37" t="n">
        <v>0.152</v>
      </c>
      <c r="D164" s="37" t="inlineStr"/>
      <c r="E164" s="37" t="n">
        <v>22.787</v>
      </c>
      <c r="F164" s="37" t="n">
        <v>17.741</v>
      </c>
      <c r="G164" s="37" t="n">
        <v>0</v>
      </c>
      <c r="H164" s="37" t="inlineStr"/>
      <c r="I164" s="37" t="inlineStr"/>
      <c r="J164" s="37" t="inlineStr"/>
      <c r="K164" s="37" t="n"/>
      <c r="L164" s="37" t="n"/>
      <c r="M164" s="37" t="n"/>
      <c r="N164" s="37" t="n"/>
      <c r="O164" s="37" t="n"/>
      <c r="P164" s="37" t="n"/>
      <c r="Q164" s="37" t="n"/>
      <c r="R164" s="37" t="n"/>
      <c r="S164" s="37" t="n"/>
      <c r="T164" s="37" t="n"/>
      <c r="U164" s="37" t="n"/>
      <c r="V164" s="37" t="n"/>
      <c r="W164" s="37" t="n"/>
      <c r="X164" s="37" t="n"/>
      <c r="Y164" s="37" t="n"/>
      <c r="Z164" s="37" t="n"/>
      <c r="AA164" s="37" t="n"/>
      <c r="AB164" s="37" t="n"/>
      <c r="AC164" s="37" t="n"/>
      <c r="AD164" s="37" t="n"/>
      <c r="AE164" s="37" t="n"/>
      <c r="AF164" s="37" t="n"/>
      <c r="AG164" s="37" t="n"/>
      <c r="AH164" s="37" t="n"/>
      <c r="AI164" s="37" t="n"/>
      <c r="AJ164" s="37" t="n"/>
      <c r="AK164" s="37" t="n"/>
      <c r="AL164" s="37" t="n"/>
      <c r="AM164" s="37" t="n"/>
    </row>
    <row r="165" ht="35" customHeight="1" s="173" thickBot="1">
      <c r="A165" s="45" t="inlineStr">
        <is>
          <t>Liabilitas derivatif pihak berelasi</t>
        </is>
      </c>
      <c r="B165" s="45" t="n"/>
      <c r="C165" s="37" t="inlineStr"/>
      <c r="D165" s="37" t="inlineStr"/>
      <c r="E165" s="37" t="inlineStr"/>
      <c r="F165" s="37" t="inlineStr"/>
      <c r="G165" s="37" t="n">
        <v>0</v>
      </c>
      <c r="H165" s="37" t="inlineStr"/>
      <c r="I165" s="37" t="inlineStr"/>
      <c r="J165" s="37" t="inlineStr"/>
      <c r="K165" s="37" t="n"/>
      <c r="L165" s="37" t="n"/>
      <c r="M165" s="37" t="n"/>
      <c r="N165" s="37" t="n"/>
      <c r="O165" s="37" t="n"/>
      <c r="P165" s="37" t="n"/>
      <c r="Q165" s="37" t="n"/>
      <c r="R165" s="37" t="n"/>
      <c r="S165" s="37" t="n"/>
      <c r="T165" s="37" t="n"/>
      <c r="U165" s="37" t="n"/>
      <c r="V165" s="37" t="n"/>
      <c r="W165" s="37" t="n"/>
      <c r="X165" s="37" t="n"/>
      <c r="Y165" s="37" t="n"/>
      <c r="Z165" s="37" t="n"/>
      <c r="AA165" s="37" t="n"/>
      <c r="AB165" s="37" t="n"/>
      <c r="AC165" s="37" t="n"/>
      <c r="AD165" s="37" t="n"/>
      <c r="AE165" s="37" t="n"/>
      <c r="AF165" s="37" t="n"/>
      <c r="AG165" s="37" t="n"/>
      <c r="AH165" s="37" t="n"/>
      <c r="AI165" s="37" t="n"/>
      <c r="AJ165" s="37" t="n"/>
      <c r="AK165" s="37" t="n"/>
      <c r="AL165" s="37" t="n"/>
      <c r="AM165" s="37" t="n"/>
    </row>
    <row r="166" hidden="1" ht="18" customHeight="1" s="173" thickBot="1">
      <c r="A166" s="39" t="inlineStr">
        <is>
          <t>Utang asuransi</t>
        </is>
      </c>
      <c r="B166" s="39" t="n"/>
      <c r="C166" s="37" t="inlineStr"/>
      <c r="D166" s="37" t="inlineStr"/>
      <c r="E166" s="37" t="inlineStr"/>
      <c r="F166" s="37" t="inlineStr"/>
      <c r="G166" s="37" t="inlineStr"/>
      <c r="H166" s="37" t="inlineStr"/>
      <c r="I166" s="37" t="inlineStr"/>
      <c r="J166" s="37" t="inlineStr"/>
      <c r="K166" s="37" t="n"/>
      <c r="L166" s="37" t="n"/>
      <c r="M166" s="37" t="n"/>
      <c r="N166" s="37" t="n"/>
      <c r="O166" s="37" t="n"/>
      <c r="P166" s="37" t="n"/>
      <c r="Q166" s="37" t="n"/>
      <c r="R166" s="37" t="n"/>
      <c r="S166" s="37" t="n"/>
      <c r="T166" s="37" t="n"/>
      <c r="U166" s="37" t="n"/>
      <c r="V166" s="37" t="n"/>
      <c r="W166" s="37" t="n"/>
      <c r="X166" s="37" t="n"/>
      <c r="Y166" s="37" t="n"/>
      <c r="Z166" s="37" t="n"/>
      <c r="AA166" s="37" t="n"/>
      <c r="AB166" s="37" t="n"/>
      <c r="AC166" s="37" t="n"/>
      <c r="AD166" s="37" t="n"/>
      <c r="AE166" s="37" t="n"/>
      <c r="AF166" s="37" t="n"/>
      <c r="AG166" s="37" t="n"/>
      <c r="AH166" s="37" t="n"/>
      <c r="AI166" s="37" t="n"/>
      <c r="AJ166" s="37" t="n"/>
      <c r="AK166" s="37" t="n"/>
      <c r="AL166" s="37" t="n"/>
      <c r="AM166" s="37" t="n"/>
    </row>
    <row r="167" hidden="1" ht="18" customHeight="1" s="173" thickBot="1">
      <c r="A167" s="39" t="inlineStr">
        <is>
          <t>Utang koasuransi</t>
        </is>
      </c>
      <c r="B167" s="39" t="n"/>
      <c r="C167" s="37" t="n">
        <v/>
      </c>
      <c r="D167" s="37" t="n">
        <v/>
      </c>
      <c r="E167" s="37" t="n">
        <v/>
      </c>
      <c r="F167" s="37" t="inlineStr"/>
      <c r="G167" s="37" t="inlineStr"/>
      <c r="H167" s="37" t="inlineStr"/>
      <c r="I167" s="37" t="inlineStr"/>
      <c r="J167" s="37" t="inlineStr"/>
      <c r="K167" s="37" t="n"/>
      <c r="L167" s="37" t="n"/>
      <c r="M167" s="37" t="n"/>
      <c r="N167" s="37" t="n"/>
      <c r="O167" s="37" t="n"/>
      <c r="P167" s="37" t="n"/>
      <c r="Q167" s="37" t="n"/>
      <c r="R167" s="37" t="n"/>
      <c r="S167" s="37" t="n"/>
      <c r="T167" s="37" t="n"/>
      <c r="U167" s="37" t="n"/>
      <c r="V167" s="37" t="n"/>
      <c r="W167" s="37" t="n"/>
      <c r="X167" s="37" t="n"/>
      <c r="Y167" s="37" t="n"/>
      <c r="Z167" s="37" t="n"/>
      <c r="AA167" s="37" t="n"/>
      <c r="AB167" s="37" t="n"/>
      <c r="AC167" s="37" t="n"/>
      <c r="AD167" s="37" t="n"/>
      <c r="AE167" s="37" t="n"/>
      <c r="AF167" s="37" t="n"/>
      <c r="AG167" s="37" t="n"/>
      <c r="AH167" s="37" t="n"/>
      <c r="AI167" s="37" t="n"/>
      <c r="AJ167" s="37" t="n"/>
      <c r="AK167" s="37" t="n"/>
      <c r="AL167" s="37" t="n"/>
      <c r="AM167" s="37" t="n"/>
    </row>
    <row r="168" hidden="1" ht="35" customHeight="1" s="173" thickBot="1">
      <c r="A168" s="39" t="inlineStr">
        <is>
          <t>Liabilitas kepada pemegang polis unit-linked</t>
        </is>
      </c>
      <c r="B168" s="39" t="n"/>
      <c r="C168" s="37" t="inlineStr"/>
      <c r="D168" s="37" t="inlineStr"/>
      <c r="E168" s="37" t="inlineStr"/>
      <c r="F168" s="37" t="inlineStr"/>
      <c r="G168" s="37" t="inlineStr"/>
      <c r="H168" s="37" t="inlineStr"/>
      <c r="I168" s="37" t="inlineStr"/>
      <c r="J168" s="37" t="inlineStr"/>
      <c r="K168" s="37" t="n"/>
      <c r="L168" s="37" t="n"/>
      <c r="M168" s="37" t="n"/>
      <c r="N168" s="37" t="n"/>
      <c r="O168" s="37" t="n"/>
      <c r="P168" s="37" t="n"/>
      <c r="Q168" s="37" t="n"/>
      <c r="R168" s="37" t="n"/>
      <c r="S168" s="37" t="n"/>
      <c r="T168" s="37" t="n"/>
      <c r="U168" s="37" t="n"/>
      <c r="V168" s="37" t="n"/>
      <c r="W168" s="37" t="n"/>
      <c r="X168" s="37" t="n"/>
      <c r="Y168" s="37" t="n"/>
      <c r="Z168" s="37" t="n"/>
      <c r="AA168" s="37" t="n"/>
      <c r="AB168" s="37" t="n"/>
      <c r="AC168" s="37" t="n"/>
      <c r="AD168" s="37" t="n"/>
      <c r="AE168" s="37" t="n"/>
      <c r="AF168" s="37" t="n"/>
      <c r="AG168" s="37" t="n"/>
      <c r="AH168" s="37" t="n"/>
      <c r="AI168" s="37" t="n"/>
      <c r="AJ168" s="37" t="n"/>
      <c r="AK168" s="37" t="n"/>
      <c r="AL168" s="37" t="n"/>
      <c r="AM168" s="37" t="n"/>
    </row>
    <row r="169" hidden="1" ht="18" customHeight="1" s="173" thickBot="1">
      <c r="A169" s="39" t="inlineStr">
        <is>
          <t>Utang bunga</t>
        </is>
      </c>
      <c r="B169" s="39" t="n"/>
      <c r="C169" s="37" t="inlineStr"/>
      <c r="D169" s="37" t="inlineStr"/>
      <c r="E169" s="37" t="inlineStr"/>
      <c r="F169" s="37" t="inlineStr"/>
      <c r="G169" s="37" t="inlineStr"/>
      <c r="H169" s="37" t="inlineStr"/>
      <c r="I169" s="37" t="inlineStr"/>
      <c r="J169" s="37" t="inlineStr"/>
      <c r="K169" s="37" t="n"/>
      <c r="L169" s="37" t="n"/>
      <c r="M169" s="37" t="n"/>
      <c r="N169" s="37" t="n"/>
      <c r="O169" s="37" t="n"/>
      <c r="P169" s="37" t="n"/>
      <c r="Q169" s="37" t="n"/>
      <c r="R169" s="37" t="n"/>
      <c r="S169" s="37" t="n"/>
      <c r="T169" s="37" t="n"/>
      <c r="U169" s="37" t="n"/>
      <c r="V169" s="37" t="n"/>
      <c r="W169" s="37" t="n"/>
      <c r="X169" s="37" t="n"/>
      <c r="Y169" s="37" t="n"/>
      <c r="Z169" s="37" t="n"/>
      <c r="AA169" s="37" t="n"/>
      <c r="AB169" s="37" t="n"/>
      <c r="AC169" s="37" t="n"/>
      <c r="AD169" s="37" t="n"/>
      <c r="AE169" s="37" t="n"/>
      <c r="AF169" s="37" t="n"/>
      <c r="AG169" s="37" t="n"/>
      <c r="AH169" s="37" t="n"/>
      <c r="AI169" s="37" t="n"/>
      <c r="AJ169" s="37" t="n"/>
      <c r="AK169" s="37" t="n"/>
      <c r="AL169" s="37" t="n"/>
      <c r="AM169" s="37" t="n"/>
    </row>
    <row r="170" ht="18" customHeight="1" s="173" thickBot="1">
      <c r="A170" s="42" t="inlineStr">
        <is>
          <t>Liabilitas akseptasi</t>
        </is>
      </c>
      <c r="B170" s="42" t="n"/>
      <c r="C170" s="34" t="n"/>
      <c r="D170" s="34" t="n"/>
      <c r="E170" s="34" t="n"/>
      <c r="F170" s="34" t="n"/>
      <c r="G170" s="34" t="n"/>
      <c r="H170" s="34" t="n"/>
      <c r="I170" s="34" t="n"/>
      <c r="J170" s="34" t="n"/>
      <c r="K170" s="34" t="n"/>
      <c r="L170" s="34" t="n"/>
      <c r="M170" s="34" t="n"/>
      <c r="N170" s="34" t="n"/>
      <c r="O170" s="34" t="n"/>
      <c r="P170" s="34" t="n"/>
      <c r="Q170" s="34" t="n"/>
      <c r="R170" s="34" t="n"/>
      <c r="S170" s="34" t="n"/>
      <c r="T170" s="34" t="n"/>
      <c r="U170" s="34" t="n"/>
      <c r="V170" s="34" t="n"/>
      <c r="W170" s="34" t="n"/>
      <c r="X170" s="34" t="n"/>
      <c r="Y170" s="34" t="n"/>
      <c r="Z170" s="34" t="n"/>
      <c r="AA170" s="34" t="n"/>
      <c r="AB170" s="34" t="n"/>
      <c r="AC170" s="34" t="n"/>
      <c r="AD170" s="34" t="n"/>
      <c r="AE170" s="34" t="n"/>
      <c r="AF170" s="34" t="n"/>
      <c r="AG170" s="34" t="n"/>
      <c r="AH170" s="34" t="n"/>
      <c r="AI170" s="34" t="n"/>
      <c r="AJ170" s="34" t="n"/>
      <c r="AK170" s="34" t="n"/>
      <c r="AL170" s="34" t="n"/>
      <c r="AM170" s="34" t="n"/>
    </row>
    <row r="171" ht="35" customHeight="1" s="173" thickBot="1">
      <c r="A171" s="45" t="inlineStr">
        <is>
          <t>Liabilitas akseptasi total (template lama)</t>
        </is>
      </c>
      <c r="B171" s="45" t="n"/>
      <c r="C171" s="37" t="n">
        <v>528.148</v>
      </c>
      <c r="D171" s="37" t="n">
        <v>487.052</v>
      </c>
      <c r="E171" s="37" t="n">
        <v>196.071</v>
      </c>
      <c r="F171" s="37" t="n">
        <v>454.14</v>
      </c>
      <c r="G171" s="37" t="n">
        <v/>
      </c>
      <c r="H171" s="37" t="n">
        <v/>
      </c>
      <c r="I171" s="37" t="n">
        <v/>
      </c>
      <c r="J171" s="37" t="n">
        <v/>
      </c>
      <c r="K171" s="37" t="n"/>
      <c r="L171" s="37" t="n"/>
      <c r="M171" s="37" t="n"/>
      <c r="N171" s="37" t="n"/>
      <c r="O171" s="37" t="n"/>
      <c r="P171" s="37" t="n"/>
      <c r="Q171" s="37" t="n"/>
      <c r="R171" s="37" t="n"/>
      <c r="S171" s="37" t="n"/>
      <c r="T171" s="37" t="n"/>
      <c r="U171" s="37" t="n"/>
      <c r="V171" s="37" t="n"/>
      <c r="W171" s="37" t="n"/>
      <c r="X171" s="37" t="n"/>
      <c r="Y171" s="37" t="n"/>
      <c r="Z171" s="37" t="n"/>
      <c r="AA171" s="37" t="n"/>
      <c r="AB171" s="37" t="n"/>
      <c r="AC171" s="37" t="n"/>
      <c r="AD171" s="37" t="n"/>
      <c r="AE171" s="37" t="n"/>
      <c r="AF171" s="37" t="n"/>
      <c r="AG171" s="37" t="n"/>
      <c r="AH171" s="37" t="n"/>
      <c r="AI171" s="37" t="n"/>
      <c r="AJ171" s="37" t="n"/>
      <c r="AK171" s="37" t="n"/>
      <c r="AL171" s="37" t="n"/>
      <c r="AM171" s="37" t="n"/>
    </row>
    <row r="172" ht="35" customHeight="1" s="173" thickBot="1">
      <c r="A172" s="45" t="inlineStr">
        <is>
          <t>Liabilitas akseptasi pihak berelasi</t>
        </is>
      </c>
      <c r="B172" s="45" t="n"/>
      <c r="C172" s="37" t="n">
        <v/>
      </c>
      <c r="D172" s="37" t="n">
        <v/>
      </c>
      <c r="E172" s="37" t="n">
        <v/>
      </c>
      <c r="F172" s="37" t="n">
        <v>292.22</v>
      </c>
      <c r="G172" s="37" t="n">
        <v>302.037</v>
      </c>
      <c r="H172" s="37" t="n">
        <v>320.522</v>
      </c>
      <c r="I172" s="37" t="n">
        <v>251.423</v>
      </c>
      <c r="J172" s="37" t="n">
        <v>168.48</v>
      </c>
      <c r="K172" s="37" t="n"/>
      <c r="L172" s="37" t="n"/>
      <c r="M172" s="37" t="n"/>
      <c r="N172" s="37" t="n"/>
      <c r="O172" s="37" t="n"/>
      <c r="P172" s="37" t="n"/>
      <c r="Q172" s="37" t="n"/>
      <c r="R172" s="37" t="n"/>
      <c r="S172" s="37" t="n"/>
      <c r="T172" s="37" t="n"/>
      <c r="U172" s="37" t="n"/>
      <c r="V172" s="37" t="n"/>
      <c r="W172" s="37" t="n"/>
      <c r="X172" s="37" t="n"/>
      <c r="Y172" s="37" t="n"/>
      <c r="Z172" s="37" t="n"/>
      <c r="AA172" s="37" t="n"/>
      <c r="AB172" s="37" t="n"/>
      <c r="AC172" s="37" t="n"/>
      <c r="AD172" s="37" t="n"/>
      <c r="AE172" s="37" t="n"/>
      <c r="AF172" s="37" t="n"/>
      <c r="AG172" s="37" t="n"/>
      <c r="AH172" s="37" t="n"/>
      <c r="AI172" s="37" t="n"/>
      <c r="AJ172" s="37" t="n"/>
      <c r="AK172" s="37" t="n"/>
      <c r="AL172" s="37" t="n"/>
      <c r="AM172" s="37" t="n"/>
    </row>
    <row r="173" ht="35" customHeight="1" s="173" thickBot="1">
      <c r="A173" s="45" t="inlineStr">
        <is>
          <t>Liabilitas akseptasi pihak ketiga</t>
        </is>
      </c>
      <c r="B173" s="45" t="n"/>
      <c r="C173" s="37" t="n">
        <v/>
      </c>
      <c r="D173" s="37" t="n">
        <v/>
      </c>
      <c r="E173" s="37" t="n">
        <v/>
      </c>
      <c r="F173" s="37" t="n">
        <v>161.92</v>
      </c>
      <c r="G173" s="37" t="n">
        <v>118.525</v>
      </c>
      <c r="H173" s="37" t="n">
        <v>224.045</v>
      </c>
      <c r="I173" s="37" t="n">
        <v>690.475</v>
      </c>
      <c r="J173" s="37" t="n">
        <v>406.421</v>
      </c>
      <c r="K173" s="37" t="n"/>
      <c r="L173" s="37" t="n"/>
      <c r="M173" s="37" t="n"/>
      <c r="N173" s="37" t="n"/>
      <c r="O173" s="37" t="n"/>
      <c r="P173" s="37" t="n"/>
      <c r="Q173" s="37" t="n"/>
      <c r="R173" s="37" t="n"/>
      <c r="S173" s="37" t="n"/>
      <c r="T173" s="37" t="n"/>
      <c r="U173" s="37" t="n"/>
      <c r="V173" s="37" t="n"/>
      <c r="W173" s="37" t="n"/>
      <c r="X173" s="37" t="n"/>
      <c r="Y173" s="37" t="n"/>
      <c r="Z173" s="37" t="n"/>
      <c r="AA173" s="37" t="n"/>
      <c r="AB173" s="37" t="n"/>
      <c r="AC173" s="37" t="n"/>
      <c r="AD173" s="37" t="n"/>
      <c r="AE173" s="37" t="n"/>
      <c r="AF173" s="37" t="n"/>
      <c r="AG173" s="37" t="n"/>
      <c r="AH173" s="37" t="n"/>
      <c r="AI173" s="37" t="n"/>
      <c r="AJ173" s="37" t="n"/>
      <c r="AK173" s="37" t="n"/>
      <c r="AL173" s="37" t="n"/>
      <c r="AM173" s="37" t="n"/>
    </row>
    <row r="174" hidden="1" ht="18" customHeight="1" s="173" thickBot="1">
      <c r="A174" s="39" t="inlineStr">
        <is>
          <t>Utang usaha</t>
        </is>
      </c>
      <c r="B174" s="39" t="n"/>
      <c r="C174" s="37" t="inlineStr"/>
      <c r="D174" s="37" t="inlineStr"/>
      <c r="E174" s="37" t="inlineStr"/>
      <c r="F174" s="37" t="inlineStr"/>
      <c r="G174" s="37" t="inlineStr"/>
      <c r="H174" s="37" t="inlineStr"/>
      <c r="I174" s="37" t="inlineStr"/>
      <c r="J174" s="37" t="inlineStr"/>
      <c r="K174" s="37" t="n"/>
      <c r="L174" s="37" t="n"/>
      <c r="M174" s="37" t="n"/>
      <c r="N174" s="37" t="n"/>
      <c r="O174" s="37" t="n"/>
      <c r="P174" s="37" t="n"/>
      <c r="Q174" s="37" t="n"/>
      <c r="R174" s="37" t="n"/>
      <c r="S174" s="37" t="n"/>
      <c r="T174" s="37" t="n"/>
      <c r="U174" s="37" t="n"/>
      <c r="V174" s="37" t="n"/>
      <c r="W174" s="37" t="n"/>
      <c r="X174" s="37" t="n"/>
      <c r="Y174" s="37" t="n"/>
      <c r="Z174" s="37" t="n"/>
      <c r="AA174" s="37" t="n"/>
      <c r="AB174" s="37" t="n"/>
      <c r="AC174" s="37" t="n"/>
      <c r="AD174" s="37" t="n"/>
      <c r="AE174" s="37" t="n"/>
      <c r="AF174" s="37" t="n"/>
      <c r="AG174" s="37" t="n"/>
      <c r="AH174" s="37" t="n"/>
      <c r="AI174" s="37" t="n"/>
      <c r="AJ174" s="37" t="n"/>
      <c r="AK174" s="37" t="n"/>
      <c r="AL174" s="37" t="n"/>
      <c r="AM174" s="37" t="n"/>
    </row>
    <row r="175" hidden="1" ht="18" customHeight="1" s="173" thickBot="1">
      <c r="A175" s="39" t="inlineStr">
        <is>
          <t>Uang muka dan angsuran</t>
        </is>
      </c>
      <c r="B175" s="39" t="n"/>
      <c r="C175" s="37" t="inlineStr"/>
      <c r="D175" s="37" t="inlineStr"/>
      <c r="E175" s="37" t="inlineStr"/>
      <c r="F175" s="37" t="inlineStr"/>
      <c r="G175" s="37" t="inlineStr"/>
      <c r="H175" s="37" t="inlineStr"/>
      <c r="I175" s="37" t="inlineStr"/>
      <c r="J175" s="37" t="inlineStr"/>
      <c r="K175" s="37" t="n"/>
      <c r="L175" s="37" t="n"/>
      <c r="M175" s="37" t="n"/>
      <c r="N175" s="37" t="n"/>
      <c r="O175" s="37" t="n"/>
      <c r="P175" s="37" t="n"/>
      <c r="Q175" s="37" t="n"/>
      <c r="R175" s="37" t="n"/>
      <c r="S175" s="37" t="n"/>
      <c r="T175" s="37" t="n"/>
      <c r="U175" s="37" t="n"/>
      <c r="V175" s="37" t="n"/>
      <c r="W175" s="37" t="n"/>
      <c r="X175" s="37" t="n"/>
      <c r="Y175" s="37" t="n"/>
      <c r="Z175" s="37" t="n"/>
      <c r="AA175" s="37" t="n"/>
      <c r="AB175" s="37" t="n"/>
      <c r="AC175" s="37" t="n"/>
      <c r="AD175" s="37" t="n"/>
      <c r="AE175" s="37" t="n"/>
      <c r="AF175" s="37" t="n"/>
      <c r="AG175" s="37" t="n"/>
      <c r="AH175" s="37" t="n"/>
      <c r="AI175" s="37" t="n"/>
      <c r="AJ175" s="37" t="n"/>
      <c r="AK175" s="37" t="n"/>
      <c r="AL175" s="37" t="n"/>
      <c r="AM175" s="37" t="n"/>
    </row>
    <row r="176" hidden="1" ht="18" customHeight="1" s="173" thickBot="1">
      <c r="A176" s="39" t="inlineStr">
        <is>
          <t>Utang dividen</t>
        </is>
      </c>
      <c r="B176" s="39" t="n"/>
      <c r="C176" s="37" t="inlineStr"/>
      <c r="D176" s="37" t="inlineStr"/>
      <c r="E176" s="37" t="inlineStr"/>
      <c r="F176" s="37" t="inlineStr"/>
      <c r="G176" s="37" t="inlineStr"/>
      <c r="H176" s="37" t="inlineStr"/>
      <c r="I176" s="37" t="inlineStr"/>
      <c r="J176" s="37" t="inlineStr"/>
      <c r="K176" s="37" t="n"/>
      <c r="L176" s="37" t="n"/>
      <c r="M176" s="37" t="n"/>
      <c r="N176" s="37" t="n"/>
      <c r="O176" s="37" t="n"/>
      <c r="P176" s="37" t="n"/>
      <c r="Q176" s="37" t="n"/>
      <c r="R176" s="37" t="n"/>
      <c r="S176" s="37" t="n"/>
      <c r="T176" s="37" t="n"/>
      <c r="U176" s="37" t="n"/>
      <c r="V176" s="37" t="n"/>
      <c r="W176" s="37" t="n"/>
      <c r="X176" s="37" t="n"/>
      <c r="Y176" s="37" t="n"/>
      <c r="Z176" s="37" t="n"/>
      <c r="AA176" s="37" t="n"/>
      <c r="AB176" s="37" t="n"/>
      <c r="AC176" s="37" t="n"/>
      <c r="AD176" s="37" t="n"/>
      <c r="AE176" s="37" t="n"/>
      <c r="AF176" s="37" t="n"/>
      <c r="AG176" s="37" t="n"/>
      <c r="AH176" s="37" t="n"/>
      <c r="AI176" s="37" t="n"/>
      <c r="AJ176" s="37" t="n"/>
      <c r="AK176" s="37" t="n"/>
      <c r="AL176" s="37" t="n"/>
      <c r="AM176" s="37" t="n"/>
    </row>
    <row r="177" hidden="1" ht="18" customHeight="1" s="173" thickBot="1">
      <c r="A177" s="39" t="inlineStr">
        <is>
          <t>Utang dealer</t>
        </is>
      </c>
      <c r="B177" s="39" t="n"/>
      <c r="C177" s="37" t="inlineStr"/>
      <c r="D177" s="37" t="inlineStr"/>
      <c r="E177" s="37" t="inlineStr"/>
      <c r="F177" s="37" t="inlineStr"/>
      <c r="G177" s="37" t="inlineStr"/>
      <c r="H177" s="37" t="inlineStr"/>
      <c r="I177" s="37" t="inlineStr"/>
      <c r="J177" s="37" t="inlineStr"/>
      <c r="K177" s="37" t="n"/>
      <c r="L177" s="37" t="n"/>
      <c r="M177" s="37" t="n"/>
      <c r="N177" s="37" t="n"/>
      <c r="O177" s="37" t="n"/>
      <c r="P177" s="37" t="n"/>
      <c r="Q177" s="37" t="n"/>
      <c r="R177" s="37" t="n"/>
      <c r="S177" s="37" t="n"/>
      <c r="T177" s="37" t="n"/>
      <c r="U177" s="37" t="n"/>
      <c r="V177" s="37" t="n"/>
      <c r="W177" s="37" t="n"/>
      <c r="X177" s="37" t="n"/>
      <c r="Y177" s="37" t="n"/>
      <c r="Z177" s="37" t="n"/>
      <c r="AA177" s="37" t="n"/>
      <c r="AB177" s="37" t="n"/>
      <c r="AC177" s="37" t="n"/>
      <c r="AD177" s="37" t="n"/>
      <c r="AE177" s="37" t="n"/>
      <c r="AF177" s="37" t="n"/>
      <c r="AG177" s="37" t="n"/>
      <c r="AH177" s="37" t="n"/>
      <c r="AI177" s="37" t="n"/>
      <c r="AJ177" s="37" t="n"/>
      <c r="AK177" s="37" t="n"/>
      <c r="AL177" s="37" t="n"/>
      <c r="AM177" s="37" t="n"/>
    </row>
    <row r="178" ht="18" customHeight="1" s="173" thickBot="1">
      <c r="A178" s="42" t="inlineStr">
        <is>
          <t>Pinjaman yang diterima</t>
        </is>
      </c>
      <c r="B178" s="42" t="n"/>
      <c r="C178" s="34" t="n"/>
      <c r="D178" s="34" t="n"/>
      <c r="E178" s="34" t="n"/>
      <c r="F178" s="34" t="n"/>
      <c r="G178" s="34" t="n"/>
      <c r="H178" s="34" t="n"/>
      <c r="I178" s="34" t="n"/>
      <c r="J178" s="34" t="n"/>
      <c r="K178" s="34" t="n"/>
      <c r="L178" s="34" t="n"/>
      <c r="M178" s="34" t="n"/>
      <c r="N178" s="34" t="n"/>
      <c r="O178" s="34" t="n"/>
      <c r="P178" s="34" t="n"/>
      <c r="Q178" s="34" t="n"/>
      <c r="R178" s="34" t="n"/>
      <c r="S178" s="34" t="n"/>
      <c r="T178" s="34" t="n"/>
      <c r="U178" s="34" t="n"/>
      <c r="V178" s="34" t="n"/>
      <c r="W178" s="34" t="n"/>
      <c r="X178" s="34" t="n"/>
      <c r="Y178" s="34" t="n"/>
      <c r="Z178" s="34" t="n"/>
      <c r="AA178" s="34" t="n"/>
      <c r="AB178" s="34" t="n"/>
      <c r="AC178" s="34" t="n"/>
      <c r="AD178" s="34" t="n"/>
      <c r="AE178" s="34" t="n"/>
      <c r="AF178" s="34" t="n"/>
      <c r="AG178" s="34" t="n"/>
      <c r="AH178" s="34" t="n"/>
      <c r="AI178" s="34" t="n"/>
      <c r="AJ178" s="34" t="n"/>
      <c r="AK178" s="34" t="n"/>
      <c r="AL178" s="34" t="n"/>
      <c r="AM178" s="34" t="n"/>
    </row>
    <row r="179" ht="35" customHeight="1" s="173" thickBot="1">
      <c r="A179" s="45" t="inlineStr">
        <is>
          <t>Pinjaman yang diterima pihak ketiga</t>
        </is>
      </c>
      <c r="B179" s="45" t="n"/>
      <c r="C179" s="37" t="n">
        <v>7430.342</v>
      </c>
      <c r="D179" s="37" t="n">
        <v>8681.368</v>
      </c>
      <c r="E179" s="37" t="n">
        <v>6798.082</v>
      </c>
      <c r="F179" s="37" t="n">
        <v>6499.997</v>
      </c>
      <c r="G179" s="37" t="n">
        <v>7365.32</v>
      </c>
      <c r="H179" s="37" t="n">
        <v>11308.799</v>
      </c>
      <c r="I179" s="37" t="n">
        <v>10132.859</v>
      </c>
      <c r="J179" s="37" t="n">
        <v>10240.697</v>
      </c>
      <c r="K179" s="37" t="n"/>
      <c r="L179" s="37" t="n"/>
      <c r="M179" s="37" t="n"/>
      <c r="N179" s="37" t="n"/>
      <c r="O179" s="37" t="n"/>
      <c r="P179" s="37" t="n"/>
      <c r="Q179" s="37" t="n"/>
      <c r="R179" s="37" t="n"/>
      <c r="S179" s="37" t="n"/>
      <c r="T179" s="37" t="n"/>
      <c r="U179" s="37" t="n"/>
      <c r="V179" s="37" t="n"/>
      <c r="W179" s="37" t="n"/>
      <c r="X179" s="37" t="n"/>
      <c r="Y179" s="37" t="n"/>
      <c r="Z179" s="37" t="n"/>
      <c r="AA179" s="37" t="n"/>
      <c r="AB179" s="37" t="n"/>
      <c r="AC179" s="37" t="n"/>
      <c r="AD179" s="37" t="n"/>
      <c r="AE179" s="37" t="n"/>
      <c r="AF179" s="37" t="n"/>
      <c r="AG179" s="37" t="n"/>
      <c r="AH179" s="37" t="n"/>
      <c r="AI179" s="37" t="n"/>
      <c r="AJ179" s="37" t="n"/>
      <c r="AK179" s="37" t="n"/>
      <c r="AL179" s="37" t="n"/>
      <c r="AM179" s="37" t="n"/>
    </row>
    <row r="180" ht="35" customHeight="1" s="173" thickBot="1">
      <c r="A180" s="45" t="inlineStr">
        <is>
          <t>Pinjaman yang diterima pihak berelasi</t>
        </is>
      </c>
      <c r="B180" s="45" t="n"/>
      <c r="C180" s="37" t="n">
        <v>8069.151</v>
      </c>
      <c r="D180" s="37" t="n">
        <v>13784.289</v>
      </c>
      <c r="E180" s="37" t="n">
        <v>17009.056</v>
      </c>
      <c r="F180" s="37" t="n">
        <v>15562.294</v>
      </c>
      <c r="G180" s="37" t="n">
        <v>17455.685</v>
      </c>
      <c r="H180" s="37" t="n">
        <v>22453.29</v>
      </c>
      <c r="I180" s="37" t="n">
        <v>23352.225</v>
      </c>
      <c r="J180" s="37" t="n">
        <v>27751.154</v>
      </c>
      <c r="K180" s="37" t="n"/>
      <c r="L180" s="37" t="n"/>
      <c r="M180" s="37" t="n"/>
      <c r="N180" s="37" t="n"/>
      <c r="O180" s="37" t="n"/>
      <c r="P180" s="37" t="n"/>
      <c r="Q180" s="37" t="n"/>
      <c r="R180" s="37" t="n"/>
      <c r="S180" s="37" t="n"/>
      <c r="T180" s="37" t="n"/>
      <c r="U180" s="37" t="n"/>
      <c r="V180" s="37" t="n"/>
      <c r="W180" s="37" t="n"/>
      <c r="X180" s="37" t="n"/>
      <c r="Y180" s="37" t="n"/>
      <c r="Z180" s="37" t="n"/>
      <c r="AA180" s="37" t="n"/>
      <c r="AB180" s="37" t="n"/>
      <c r="AC180" s="37" t="n"/>
      <c r="AD180" s="37" t="n"/>
      <c r="AE180" s="37" t="n"/>
      <c r="AF180" s="37" t="n"/>
      <c r="AG180" s="37" t="n"/>
      <c r="AH180" s="37" t="n"/>
      <c r="AI180" s="37" t="n"/>
      <c r="AJ180" s="37" t="n"/>
      <c r="AK180" s="37" t="n"/>
      <c r="AL180" s="37" t="n"/>
      <c r="AM180" s="37" t="n"/>
    </row>
    <row r="181" hidden="1" ht="52" customHeight="1" s="173" thickBot="1">
      <c r="A181" s="45" t="inlineStr">
        <is>
          <t>Pinjaman yang diterima utang pada lembaga kliring dan penjaminan</t>
        </is>
      </c>
      <c r="B181" s="45" t="n"/>
      <c r="C181" s="37" t="inlineStr"/>
      <c r="D181" s="37" t="inlineStr"/>
      <c r="E181" s="37" t="inlineStr"/>
      <c r="F181" s="37" t="inlineStr"/>
      <c r="G181" s="37" t="inlineStr"/>
      <c r="H181" s="37" t="inlineStr"/>
      <c r="I181" s="37" t="inlineStr"/>
      <c r="J181" s="37" t="inlineStr"/>
      <c r="K181" s="37" t="n"/>
      <c r="L181" s="37" t="n"/>
      <c r="M181" s="37" t="n"/>
      <c r="N181" s="37" t="n"/>
      <c r="O181" s="37" t="n"/>
      <c r="P181" s="37" t="n"/>
      <c r="Q181" s="37" t="n"/>
      <c r="R181" s="37" t="n"/>
      <c r="S181" s="37" t="n"/>
      <c r="T181" s="37" t="n"/>
      <c r="U181" s="37" t="n"/>
      <c r="V181" s="37" t="n"/>
      <c r="W181" s="37" t="n"/>
      <c r="X181" s="37" t="n"/>
      <c r="Y181" s="37" t="n"/>
      <c r="Z181" s="37" t="n"/>
      <c r="AA181" s="37" t="n"/>
      <c r="AB181" s="37" t="n"/>
      <c r="AC181" s="37" t="n"/>
      <c r="AD181" s="37" t="n"/>
      <c r="AE181" s="37" t="n"/>
      <c r="AF181" s="37" t="n"/>
      <c r="AG181" s="37" t="n"/>
      <c r="AH181" s="37" t="n"/>
      <c r="AI181" s="37" t="n"/>
      <c r="AJ181" s="37" t="n"/>
      <c r="AK181" s="37" t="n"/>
      <c r="AL181" s="37" t="n"/>
      <c r="AM181" s="37" t="n"/>
    </row>
    <row r="182" ht="18" customHeight="1" s="173" thickBot="1">
      <c r="A182" s="42" t="inlineStr">
        <is>
          <t>Efek yang diterbitkan</t>
        </is>
      </c>
      <c r="B182" s="42" t="n"/>
      <c r="C182" s="34" t="n"/>
      <c r="D182" s="34" t="n"/>
      <c r="E182" s="34" t="n"/>
      <c r="F182" s="34" t="n"/>
      <c r="G182" s="34" t="n"/>
      <c r="H182" s="34" t="n"/>
      <c r="I182" s="34" t="n"/>
      <c r="J182" s="34" t="n"/>
      <c r="K182" s="34" t="n"/>
      <c r="L182" s="34" t="n"/>
      <c r="M182" s="34" t="n"/>
      <c r="N182" s="34" t="n"/>
      <c r="O182" s="34" t="n"/>
      <c r="P182" s="34" t="n"/>
      <c r="Q182" s="34" t="n"/>
      <c r="R182" s="34" t="n"/>
      <c r="S182" s="34" t="n"/>
      <c r="T182" s="34" t="n"/>
      <c r="U182" s="34" t="n"/>
      <c r="V182" s="34" t="n"/>
      <c r="W182" s="34" t="n"/>
      <c r="X182" s="34" t="n"/>
      <c r="Y182" s="34" t="n"/>
      <c r="Z182" s="34" t="n"/>
      <c r="AA182" s="34" t="n"/>
      <c r="AB182" s="34" t="n"/>
      <c r="AC182" s="34" t="n"/>
      <c r="AD182" s="34" t="n"/>
      <c r="AE182" s="34" t="n"/>
      <c r="AF182" s="34" t="n"/>
      <c r="AG182" s="34" t="n"/>
      <c r="AH182" s="34" t="n"/>
      <c r="AI182" s="34" t="n"/>
      <c r="AJ182" s="34" t="n"/>
      <c r="AK182" s="34" t="n"/>
      <c r="AL182" s="34" t="n"/>
      <c r="AM182" s="34" t="n"/>
    </row>
    <row r="183" hidden="1" ht="18" customHeight="1" s="173" thickBot="1">
      <c r="A183" s="45" t="inlineStr">
        <is>
          <t>Utang obligasi</t>
        </is>
      </c>
      <c r="B183" s="45" t="n"/>
      <c r="C183" s="37" t="n"/>
      <c r="D183" s="37" t="n"/>
      <c r="E183" s="37" t="n"/>
      <c r="F183" s="37" t="n"/>
      <c r="G183" s="37" t="n"/>
      <c r="H183" s="37" t="n"/>
      <c r="I183" s="37" t="n"/>
      <c r="J183" s="37" t="n"/>
      <c r="K183" s="37" t="n"/>
      <c r="L183" s="37" t="n"/>
      <c r="M183" s="37" t="n"/>
      <c r="N183" s="37" t="n"/>
      <c r="O183" s="37" t="n"/>
      <c r="P183" s="37" t="n"/>
      <c r="Q183" s="37" t="n"/>
      <c r="R183" s="37" t="n"/>
      <c r="S183" s="37" t="n"/>
      <c r="T183" s="37" t="n"/>
      <c r="U183" s="37" t="n"/>
      <c r="V183" s="37" t="n"/>
      <c r="W183" s="37" t="n"/>
      <c r="X183" s="37" t="n"/>
      <c r="Y183" s="37" t="n"/>
      <c r="Z183" s="37" t="n"/>
      <c r="AA183" s="37" t="n"/>
      <c r="AB183" s="37" t="n"/>
      <c r="AC183" s="37" t="n"/>
      <c r="AD183" s="37" t="n"/>
      <c r="AE183" s="37" t="n"/>
      <c r="AF183" s="37" t="n"/>
      <c r="AG183" s="37" t="n"/>
      <c r="AH183" s="37" t="n"/>
      <c r="AI183" s="37" t="n"/>
      <c r="AJ183" s="37" t="n"/>
      <c r="AK183" s="37" t="n"/>
      <c r="AL183" s="37" t="n"/>
      <c r="AM183" s="37" t="n"/>
    </row>
    <row r="184" hidden="1" ht="18" customHeight="1" s="173" thickBot="1">
      <c r="A184" s="45" t="inlineStr">
        <is>
          <t>Sukuk</t>
        </is>
      </c>
      <c r="B184" s="45" t="n"/>
      <c r="C184" s="37" t="n">
        <v/>
      </c>
      <c r="D184" s="37" t="n">
        <v/>
      </c>
      <c r="E184" s="37" t="n">
        <v/>
      </c>
      <c r="F184" s="37" t="inlineStr"/>
      <c r="G184" s="37" t="inlineStr"/>
      <c r="H184" s="37" t="inlineStr"/>
      <c r="I184" s="37" t="inlineStr"/>
      <c r="J184" s="37" t="inlineStr"/>
      <c r="K184" s="37" t="n"/>
      <c r="L184" s="37" t="n"/>
      <c r="M184" s="37" t="n"/>
      <c r="N184" s="37" t="n"/>
      <c r="O184" s="37" t="n"/>
      <c r="P184" s="37" t="n"/>
      <c r="Q184" s="37" t="n"/>
      <c r="R184" s="37" t="n"/>
      <c r="S184" s="37" t="n"/>
      <c r="T184" s="37" t="n"/>
      <c r="U184" s="37" t="n"/>
      <c r="V184" s="37" t="n"/>
      <c r="W184" s="37" t="n"/>
      <c r="X184" s="37" t="n"/>
      <c r="Y184" s="37" t="n"/>
      <c r="Z184" s="37" t="n"/>
      <c r="AA184" s="37" t="n"/>
      <c r="AB184" s="37" t="n"/>
      <c r="AC184" s="37" t="n"/>
      <c r="AD184" s="37" t="n"/>
      <c r="AE184" s="37" t="n"/>
      <c r="AF184" s="37" t="n"/>
      <c r="AG184" s="37" t="n"/>
      <c r="AH184" s="37" t="n"/>
      <c r="AI184" s="37" t="n"/>
      <c r="AJ184" s="37" t="n"/>
      <c r="AK184" s="37" t="n"/>
      <c r="AL184" s="37" t="n"/>
      <c r="AM184" s="37" t="n"/>
    </row>
    <row r="185" hidden="1" ht="18" customHeight="1" s="173" thickBot="1">
      <c r="A185" s="45" t="inlineStr">
        <is>
          <t>Obligasi subordinasi</t>
        </is>
      </c>
      <c r="B185" s="45" t="n"/>
      <c r="C185" s="37" t="n">
        <v/>
      </c>
      <c r="D185" s="37" t="n">
        <v/>
      </c>
      <c r="E185" s="37" t="n">
        <v/>
      </c>
      <c r="F185" s="37" t="inlineStr"/>
      <c r="G185" s="37" t="inlineStr"/>
      <c r="H185" s="37" t="inlineStr"/>
      <c r="I185" s="37" t="inlineStr"/>
      <c r="J185" s="37" t="inlineStr"/>
      <c r="K185" s="37" t="n"/>
      <c r="L185" s="37" t="n"/>
      <c r="M185" s="37" t="n"/>
      <c r="N185" s="37" t="n"/>
      <c r="O185" s="37" t="n"/>
      <c r="P185" s="37" t="n"/>
      <c r="Q185" s="37" t="n"/>
      <c r="R185" s="37" t="n"/>
      <c r="S185" s="37" t="n"/>
      <c r="T185" s="37" t="n"/>
      <c r="U185" s="37" t="n"/>
      <c r="V185" s="37" t="n"/>
      <c r="W185" s="37" t="n"/>
      <c r="X185" s="37" t="n"/>
      <c r="Y185" s="37" t="n"/>
      <c r="Z185" s="37" t="n"/>
      <c r="AA185" s="37" t="n"/>
      <c r="AB185" s="37" t="n"/>
      <c r="AC185" s="37" t="n"/>
      <c r="AD185" s="37" t="n"/>
      <c r="AE185" s="37" t="n"/>
      <c r="AF185" s="37" t="n"/>
      <c r="AG185" s="37" t="n"/>
      <c r="AH185" s="37" t="n"/>
      <c r="AI185" s="37" t="n"/>
      <c r="AJ185" s="37" t="n"/>
      <c r="AK185" s="37" t="n"/>
      <c r="AL185" s="37" t="n"/>
      <c r="AM185" s="37" t="n"/>
    </row>
    <row r="186" hidden="1" ht="18" customHeight="1" s="173" thickBot="1">
      <c r="A186" s="45" t="inlineStr">
        <is>
          <t>Surat utang jangka menengah</t>
        </is>
      </c>
      <c r="B186" s="45" t="n"/>
      <c r="C186" s="37" t="n">
        <v/>
      </c>
      <c r="D186" s="37" t="n">
        <v/>
      </c>
      <c r="E186" s="37" t="n">
        <v/>
      </c>
      <c r="F186" s="37" t="inlineStr"/>
      <c r="G186" s="37" t="inlineStr"/>
      <c r="H186" s="37" t="inlineStr"/>
      <c r="I186" s="37" t="inlineStr"/>
      <c r="J186" s="37" t="inlineStr"/>
      <c r="K186" s="37" t="n"/>
      <c r="L186" s="37" t="n"/>
      <c r="M186" s="37" t="n"/>
      <c r="N186" s="37" t="n"/>
      <c r="O186" s="37" t="n"/>
      <c r="P186" s="37" t="n"/>
      <c r="Q186" s="37" t="n"/>
      <c r="R186" s="37" t="n"/>
      <c r="S186" s="37" t="n"/>
      <c r="T186" s="37" t="n"/>
      <c r="U186" s="37" t="n"/>
      <c r="V186" s="37" t="n"/>
      <c r="W186" s="37" t="n"/>
      <c r="X186" s="37" t="n"/>
      <c r="Y186" s="37" t="n"/>
      <c r="Z186" s="37" t="n"/>
      <c r="AA186" s="37" t="n"/>
      <c r="AB186" s="37" t="n"/>
      <c r="AC186" s="37" t="n"/>
      <c r="AD186" s="37" t="n"/>
      <c r="AE186" s="37" t="n"/>
      <c r="AF186" s="37" t="n"/>
      <c r="AG186" s="37" t="n"/>
      <c r="AH186" s="37" t="n"/>
      <c r="AI186" s="37" t="n"/>
      <c r="AJ186" s="37" t="n"/>
      <c r="AK186" s="37" t="n"/>
      <c r="AL186" s="37" t="n"/>
      <c r="AM186" s="37" t="n"/>
    </row>
    <row r="187" ht="18" customHeight="1" s="173" thickBot="1">
      <c r="A187" s="45" t="inlineStr">
        <is>
          <t>Efek yang diterbitkan lainnya</t>
        </is>
      </c>
      <c r="B187" s="45" t="n"/>
      <c r="C187" s="37" t="n">
        <v>3608.28</v>
      </c>
      <c r="D187" s="37" t="inlineStr"/>
      <c r="E187" s="37" t="inlineStr"/>
      <c r="F187" s="37" t="inlineStr"/>
      <c r="G187" s="37" t="inlineStr"/>
      <c r="H187" s="37" t="inlineStr"/>
      <c r="I187" s="37" t="inlineStr"/>
      <c r="J187" s="37" t="inlineStr"/>
      <c r="K187" s="37" t="n"/>
      <c r="L187" s="37" t="n"/>
      <c r="M187" s="37" t="n"/>
      <c r="N187" s="37" t="n"/>
      <c r="O187" s="37" t="n"/>
      <c r="P187" s="37" t="n"/>
      <c r="Q187" s="37" t="n"/>
      <c r="R187" s="37" t="n"/>
      <c r="S187" s="37" t="n"/>
      <c r="T187" s="37" t="n"/>
      <c r="U187" s="37" t="n"/>
      <c r="V187" s="37" t="n"/>
      <c r="W187" s="37" t="n"/>
      <c r="X187" s="37" t="n"/>
      <c r="Y187" s="37" t="n"/>
      <c r="Z187" s="37" t="n"/>
      <c r="AA187" s="37" t="n"/>
      <c r="AB187" s="37" t="n"/>
      <c r="AC187" s="37" t="n"/>
      <c r="AD187" s="37" t="n"/>
      <c r="AE187" s="37" t="n"/>
      <c r="AF187" s="37" t="n"/>
      <c r="AG187" s="37" t="n"/>
      <c r="AH187" s="37" t="n"/>
      <c r="AI187" s="37" t="n"/>
      <c r="AJ187" s="37" t="n"/>
      <c r="AK187" s="37" t="n"/>
      <c r="AL187" s="37" t="n"/>
      <c r="AM187" s="37" t="n"/>
    </row>
    <row r="188" hidden="1" ht="18" customHeight="1" s="173" thickBot="1">
      <c r="A188" s="39" t="inlineStr">
        <is>
          <t>Liabilitas kontrak asuransi</t>
        </is>
      </c>
      <c r="B188" s="39" t="n"/>
      <c r="C188" s="37" t="inlineStr"/>
      <c r="D188" s="37" t="inlineStr"/>
      <c r="E188" s="37" t="inlineStr"/>
      <c r="F188" s="37" t="inlineStr"/>
      <c r="G188" s="37" t="inlineStr"/>
      <c r="H188" s="37" t="inlineStr"/>
      <c r="I188" s="37" t="inlineStr"/>
      <c r="J188" s="37" t="inlineStr"/>
      <c r="K188" s="37" t="n"/>
      <c r="L188" s="37" t="n"/>
      <c r="M188" s="37" t="n"/>
      <c r="N188" s="37" t="n"/>
      <c r="O188" s="37" t="n"/>
      <c r="P188" s="37" t="n"/>
      <c r="Q188" s="37" t="n"/>
      <c r="R188" s="37" t="n"/>
      <c r="S188" s="37" t="n"/>
      <c r="T188" s="37" t="n"/>
      <c r="U188" s="37" t="n"/>
      <c r="V188" s="37" t="n"/>
      <c r="W188" s="37" t="n"/>
      <c r="X188" s="37" t="n"/>
      <c r="Y188" s="37" t="n"/>
      <c r="Z188" s="37" t="n"/>
      <c r="AA188" s="37" t="n"/>
      <c r="AB188" s="37" t="n"/>
      <c r="AC188" s="37" t="n"/>
      <c r="AD188" s="37" t="n"/>
      <c r="AE188" s="37" t="n"/>
      <c r="AF188" s="37" t="n"/>
      <c r="AG188" s="37" t="n"/>
      <c r="AH188" s="37" t="n"/>
      <c r="AI188" s="37" t="n"/>
      <c r="AJ188" s="37" t="n"/>
      <c r="AK188" s="37" t="n"/>
      <c r="AL188" s="37" t="n"/>
      <c r="AM188" s="37" t="n"/>
    </row>
    <row r="189" hidden="1" ht="18" customHeight="1" s="173" thickBot="1">
      <c r="A189" s="39" t="inlineStr">
        <is>
          <t>Utang perusahaan efek</t>
        </is>
      </c>
      <c r="B189" s="39" t="n"/>
      <c r="C189" s="37" t="inlineStr"/>
      <c r="D189" s="37" t="inlineStr"/>
      <c r="E189" s="37" t="inlineStr"/>
      <c r="F189" s="37" t="inlineStr"/>
      <c r="G189" s="37" t="inlineStr"/>
      <c r="H189" s="37" t="inlineStr"/>
      <c r="I189" s="37" t="inlineStr"/>
      <c r="J189" s="37" t="inlineStr"/>
      <c r="K189" s="37" t="n"/>
      <c r="L189" s="37" t="n"/>
      <c r="M189" s="37" t="n"/>
      <c r="N189" s="37" t="n"/>
      <c r="O189" s="37" t="n"/>
      <c r="P189" s="37" t="n"/>
      <c r="Q189" s="37" t="n"/>
      <c r="R189" s="37" t="n"/>
      <c r="S189" s="37" t="n"/>
      <c r="T189" s="37" t="n"/>
      <c r="U189" s="37" t="n"/>
      <c r="V189" s="37" t="n"/>
      <c r="W189" s="37" t="n"/>
      <c r="X189" s="37" t="n"/>
      <c r="Y189" s="37" t="n"/>
      <c r="Z189" s="37" t="n"/>
      <c r="AA189" s="37" t="n"/>
      <c r="AB189" s="37" t="n"/>
      <c r="AC189" s="37" t="n"/>
      <c r="AD189" s="37" t="n"/>
      <c r="AE189" s="37" t="n"/>
      <c r="AF189" s="37" t="n"/>
      <c r="AG189" s="37" t="n"/>
      <c r="AH189" s="37" t="n"/>
      <c r="AI189" s="37" t="n"/>
      <c r="AJ189" s="37" t="n"/>
      <c r="AK189" s="37" t="n"/>
      <c r="AL189" s="37" t="n"/>
      <c r="AM189" s="37" t="n"/>
    </row>
    <row r="190" hidden="1" ht="18" customHeight="1" s="173" thickBot="1">
      <c r="A190" s="39" t="inlineStr">
        <is>
          <t>Provisi</t>
        </is>
      </c>
      <c r="B190" s="39" t="n"/>
      <c r="C190" s="37" t="inlineStr"/>
      <c r="D190" s="37" t="inlineStr"/>
      <c r="E190" s="37" t="inlineStr"/>
      <c r="F190" s="37" t="inlineStr"/>
      <c r="G190" s="37" t="inlineStr"/>
      <c r="H190" s="37" t="inlineStr"/>
      <c r="I190" s="37" t="inlineStr"/>
      <c r="J190" s="37" t="inlineStr"/>
      <c r="K190" s="37" t="n"/>
      <c r="L190" s="37" t="n"/>
      <c r="M190" s="37" t="n"/>
      <c r="N190" s="37" t="n"/>
      <c r="O190" s="37" t="n"/>
      <c r="P190" s="37" t="n"/>
      <c r="Q190" s="37" t="n"/>
      <c r="R190" s="37" t="n"/>
      <c r="S190" s="37" t="n"/>
      <c r="T190" s="37" t="n"/>
      <c r="U190" s="37" t="n"/>
      <c r="V190" s="37" t="n"/>
      <c r="W190" s="37" t="n"/>
      <c r="X190" s="37" t="n"/>
      <c r="Y190" s="37" t="n"/>
      <c r="Z190" s="37" t="n"/>
      <c r="AA190" s="37" t="n"/>
      <c r="AB190" s="37" t="n"/>
      <c r="AC190" s="37" t="n"/>
      <c r="AD190" s="37" t="n"/>
      <c r="AE190" s="37" t="n"/>
      <c r="AF190" s="37" t="n"/>
      <c r="AG190" s="37" t="n"/>
      <c r="AH190" s="37" t="n"/>
      <c r="AI190" s="37" t="n"/>
      <c r="AJ190" s="37" t="n"/>
      <c r="AK190" s="37" t="n"/>
      <c r="AL190" s="37" t="n"/>
      <c r="AM190" s="37" t="n"/>
    </row>
    <row r="191" hidden="1" ht="18" customHeight="1" s="173" thickBot="1">
      <c r="A191" s="39" t="inlineStr">
        <is>
          <t>Liabilitas atas kontrak</t>
        </is>
      </c>
      <c r="B191" s="39" t="n"/>
      <c r="C191" s="37" t="n">
        <v/>
      </c>
      <c r="D191" s="37" t="n">
        <v/>
      </c>
      <c r="E191" s="37" t="n">
        <v/>
      </c>
      <c r="F191" s="37" t="inlineStr"/>
      <c r="G191" s="37" t="inlineStr"/>
      <c r="H191" s="37" t="inlineStr"/>
      <c r="I191" s="37" t="inlineStr"/>
      <c r="J191" s="37" t="inlineStr"/>
      <c r="K191" s="37" t="n"/>
      <c r="L191" s="37" t="n"/>
      <c r="M191" s="37" t="n"/>
      <c r="N191" s="37" t="n"/>
      <c r="O191" s="37" t="n"/>
      <c r="P191" s="37" t="n"/>
      <c r="Q191" s="37" t="n"/>
      <c r="R191" s="37" t="n"/>
      <c r="S191" s="37" t="n"/>
      <c r="T191" s="37" t="n"/>
      <c r="U191" s="37" t="n"/>
      <c r="V191" s="37" t="n"/>
      <c r="W191" s="37" t="n"/>
      <c r="X191" s="37" t="n"/>
      <c r="Y191" s="37" t="n"/>
      <c r="Z191" s="37" t="n"/>
      <c r="AA191" s="37" t="n"/>
      <c r="AB191" s="37" t="n"/>
      <c r="AC191" s="37" t="n"/>
      <c r="AD191" s="37" t="n"/>
      <c r="AE191" s="37" t="n"/>
      <c r="AF191" s="37" t="n"/>
      <c r="AG191" s="37" t="n"/>
      <c r="AH191" s="37" t="n"/>
      <c r="AI191" s="37" t="n"/>
      <c r="AJ191" s="37" t="n"/>
      <c r="AK191" s="37" t="n"/>
      <c r="AL191" s="37" t="n"/>
      <c r="AM191" s="37" t="n"/>
    </row>
    <row r="192" ht="18" customHeight="1" s="173" thickBot="1">
      <c r="A192" s="39" t="inlineStr">
        <is>
          <t>Pendapatan ditangguhkan</t>
        </is>
      </c>
      <c r="B192" s="39" t="n"/>
      <c r="C192" s="37" t="n">
        <v>331.226</v>
      </c>
      <c r="D192" s="37" t="n">
        <v>283.326</v>
      </c>
      <c r="E192" s="37" t="n">
        <v>196.318</v>
      </c>
      <c r="F192" s="37" t="n">
        <v>146.939</v>
      </c>
      <c r="G192" s="37" t="n">
        <v>100.318</v>
      </c>
      <c r="H192" s="37" t="n">
        <v>76.977</v>
      </c>
      <c r="I192" s="37" t="n">
        <v>60.662</v>
      </c>
      <c r="J192" s="37" t="n">
        <v>48.084</v>
      </c>
      <c r="K192" s="37" t="n"/>
      <c r="L192" s="37" t="n"/>
      <c r="M192" s="37" t="n"/>
      <c r="N192" s="37" t="n"/>
      <c r="O192" s="37" t="n"/>
      <c r="P192" s="37" t="n"/>
      <c r="Q192" s="37" t="n"/>
      <c r="R192" s="37" t="n"/>
      <c r="S192" s="37" t="n"/>
      <c r="T192" s="37" t="n"/>
      <c r="U192" s="37" t="n"/>
      <c r="V192" s="37" t="n"/>
      <c r="W192" s="37" t="n"/>
      <c r="X192" s="37" t="n"/>
      <c r="Y192" s="37" t="n"/>
      <c r="Z192" s="37" t="n"/>
      <c r="AA192" s="37" t="n"/>
      <c r="AB192" s="37" t="n"/>
      <c r="AC192" s="37" t="n"/>
      <c r="AD192" s="37" t="n"/>
      <c r="AE192" s="37" t="n"/>
      <c r="AF192" s="37" t="n"/>
      <c r="AG192" s="37" t="n"/>
      <c r="AH192" s="37" t="n"/>
      <c r="AI192" s="37" t="n"/>
      <c r="AJ192" s="37" t="n"/>
      <c r="AK192" s="37" t="n"/>
      <c r="AL192" s="37" t="n"/>
      <c r="AM192" s="37" t="n"/>
    </row>
    <row r="193" hidden="1" ht="18" customHeight="1" s="173" thickBot="1">
      <c r="A193" s="39" t="inlineStr">
        <is>
          <t>Liabilitas sewa pembiayaan</t>
        </is>
      </c>
      <c r="B193" s="39" t="n"/>
      <c r="C193" s="37" t="inlineStr"/>
      <c r="D193" s="37" t="inlineStr"/>
      <c r="E193" s="37" t="inlineStr"/>
      <c r="F193" s="37" t="inlineStr"/>
      <c r="G193" s="37" t="inlineStr"/>
      <c r="H193" s="37" t="inlineStr"/>
      <c r="I193" s="37" t="inlineStr"/>
      <c r="J193" s="37" t="inlineStr"/>
      <c r="K193" s="37" t="n"/>
      <c r="L193" s="37" t="n"/>
      <c r="M193" s="37" t="n"/>
      <c r="N193" s="37" t="n"/>
      <c r="O193" s="37" t="n"/>
      <c r="P193" s="37" t="n"/>
      <c r="Q193" s="37" t="n"/>
      <c r="R193" s="37" t="n"/>
      <c r="S193" s="37" t="n"/>
      <c r="T193" s="37" t="n"/>
      <c r="U193" s="37" t="n"/>
      <c r="V193" s="37" t="n"/>
      <c r="W193" s="37" t="n"/>
      <c r="X193" s="37" t="n"/>
      <c r="Y193" s="37" t="n"/>
      <c r="Z193" s="37" t="n"/>
      <c r="AA193" s="37" t="n"/>
      <c r="AB193" s="37" t="n"/>
      <c r="AC193" s="37" t="n"/>
      <c r="AD193" s="37" t="n"/>
      <c r="AE193" s="37" t="n"/>
      <c r="AF193" s="37" t="n"/>
      <c r="AG193" s="37" t="n"/>
      <c r="AH193" s="37" t="n"/>
      <c r="AI193" s="37" t="n"/>
      <c r="AJ193" s="37" t="n"/>
      <c r="AK193" s="37" t="n"/>
      <c r="AL193" s="37" t="n"/>
      <c r="AM193" s="37" t="n"/>
    </row>
    <row r="194" ht="35" customHeight="1" s="173" thickBot="1">
      <c r="A194" s="39" t="inlineStr">
        <is>
          <t>Estimasi kerugian komitmen dan kontinjensi</t>
        </is>
      </c>
      <c r="B194" s="39" t="n"/>
      <c r="C194" s="37" t="inlineStr"/>
      <c r="D194" s="37" t="inlineStr"/>
      <c r="E194" s="37" t="n">
        <v>6.489</v>
      </c>
      <c r="F194" s="37" t="n">
        <v>3.644</v>
      </c>
      <c r="G194" s="37" t="n">
        <v>4.719</v>
      </c>
      <c r="H194" s="37" t="n">
        <v>3.58</v>
      </c>
      <c r="I194" s="37" t="n">
        <v>3.385</v>
      </c>
      <c r="J194" s="37" t="n">
        <v>0.438</v>
      </c>
      <c r="K194" s="37" t="n"/>
      <c r="L194" s="37" t="n"/>
      <c r="M194" s="37" t="n"/>
      <c r="N194" s="37" t="n"/>
      <c r="O194" s="37" t="n"/>
      <c r="P194" s="37" t="n"/>
      <c r="Q194" s="37" t="n"/>
      <c r="R194" s="37" t="n"/>
      <c r="S194" s="37" t="n"/>
      <c r="T194" s="37" t="n"/>
      <c r="U194" s="37" t="n"/>
      <c r="V194" s="37" t="n"/>
      <c r="W194" s="37" t="n"/>
      <c r="X194" s="37" t="n"/>
      <c r="Y194" s="37" t="n"/>
      <c r="Z194" s="37" t="n"/>
      <c r="AA194" s="37" t="n"/>
      <c r="AB194" s="37" t="n"/>
      <c r="AC194" s="37" t="n"/>
      <c r="AD194" s="37" t="n"/>
      <c r="AE194" s="37" t="n"/>
      <c r="AF194" s="37" t="n"/>
      <c r="AG194" s="37" t="n"/>
      <c r="AH194" s="37" t="n"/>
      <c r="AI194" s="37" t="n"/>
      <c r="AJ194" s="37" t="n"/>
      <c r="AK194" s="37" t="n"/>
      <c r="AL194" s="37" t="n"/>
      <c r="AM194" s="37" t="n"/>
    </row>
    <row r="195" ht="18" customHeight="1" s="173" thickBot="1">
      <c r="A195" s="39" t="inlineStr">
        <is>
          <t>Beban akrual</t>
        </is>
      </c>
      <c r="B195" s="39" t="n"/>
      <c r="C195" s="37" t="n">
        <v>685.361</v>
      </c>
      <c r="D195" s="37" t="n">
        <v>805.2380000000001</v>
      </c>
      <c r="E195" s="37" t="n">
        <v>955.1950000000001</v>
      </c>
      <c r="F195" s="37" t="n">
        <v>803.28</v>
      </c>
      <c r="G195" s="37" t="n">
        <v>890.3579999999999</v>
      </c>
      <c r="H195" s="37" t="n">
        <v>731.073</v>
      </c>
      <c r="I195" s="37" t="n">
        <v>711.941</v>
      </c>
      <c r="J195" s="37" t="n">
        <v>557.266</v>
      </c>
      <c r="K195" s="37" t="n"/>
      <c r="L195" s="37" t="n"/>
      <c r="M195" s="37" t="n"/>
      <c r="N195" s="37" t="n"/>
      <c r="O195" s="37" t="n"/>
      <c r="P195" s="37" t="n"/>
      <c r="Q195" s="37" t="n"/>
      <c r="R195" s="37" t="n"/>
      <c r="S195" s="37" t="n"/>
      <c r="T195" s="37" t="n"/>
      <c r="U195" s="37" t="n"/>
      <c r="V195" s="37" t="n"/>
      <c r="W195" s="37" t="n"/>
      <c r="X195" s="37" t="n"/>
      <c r="Y195" s="37" t="n"/>
      <c r="Z195" s="37" t="n"/>
      <c r="AA195" s="37" t="n"/>
      <c r="AB195" s="37" t="n"/>
      <c r="AC195" s="37" t="n"/>
      <c r="AD195" s="37" t="n"/>
      <c r="AE195" s="37" t="n"/>
      <c r="AF195" s="37" t="n"/>
      <c r="AG195" s="37" t="n"/>
      <c r="AH195" s="37" t="n"/>
      <c r="AI195" s="37" t="n"/>
      <c r="AJ195" s="37" t="n"/>
      <c r="AK195" s="37" t="n"/>
      <c r="AL195" s="37" t="n"/>
      <c r="AM195" s="37" t="n"/>
    </row>
    <row r="196" hidden="1" ht="18" customHeight="1" s="173" thickBot="1">
      <c r="A196" s="39" t="inlineStr">
        <is>
          <t>Utang pajak</t>
        </is>
      </c>
      <c r="B196" s="39" t="n"/>
      <c r="C196" s="37" t="inlineStr"/>
      <c r="D196" s="37" t="inlineStr"/>
      <c r="E196" s="37" t="inlineStr"/>
      <c r="F196" s="37" t="inlineStr"/>
      <c r="G196" s="37" t="inlineStr"/>
      <c r="H196" s="37" t="inlineStr"/>
      <c r="I196" s="37" t="inlineStr"/>
      <c r="J196" s="37" t="inlineStr"/>
      <c r="K196" s="37" t="n"/>
      <c r="L196" s="37" t="n"/>
      <c r="M196" s="37" t="n"/>
      <c r="N196" s="37" t="n"/>
      <c r="O196" s="37" t="n"/>
      <c r="P196" s="37" t="n"/>
      <c r="Q196" s="37" t="n"/>
      <c r="R196" s="37" t="n"/>
      <c r="S196" s="37" t="n"/>
      <c r="T196" s="37" t="n"/>
      <c r="U196" s="37" t="n"/>
      <c r="V196" s="37" t="n"/>
      <c r="W196" s="37" t="n"/>
      <c r="X196" s="37" t="n"/>
      <c r="Y196" s="37" t="n"/>
      <c r="Z196" s="37" t="n"/>
      <c r="AA196" s="37" t="n"/>
      <c r="AB196" s="37" t="n"/>
      <c r="AC196" s="37" t="n"/>
      <c r="AD196" s="37" t="n"/>
      <c r="AE196" s="37" t="n"/>
      <c r="AF196" s="37" t="n"/>
      <c r="AG196" s="37" t="n"/>
      <c r="AH196" s="37" t="n"/>
      <c r="AI196" s="37" t="n"/>
      <c r="AJ196" s="37" t="n"/>
      <c r="AK196" s="37" t="n"/>
      <c r="AL196" s="37" t="n"/>
      <c r="AM196" s="37" t="n"/>
    </row>
    <row r="197" hidden="1" ht="18" customHeight="1" s="173" thickBot="1">
      <c r="A197" s="39" t="inlineStr">
        <is>
          <t>Liabilitas pajak tangguhan</t>
        </is>
      </c>
      <c r="B197" s="39" t="n"/>
      <c r="C197" s="37" t="inlineStr"/>
      <c r="D197" s="37" t="inlineStr"/>
      <c r="E197" s="37" t="inlineStr"/>
      <c r="F197" s="37" t="inlineStr"/>
      <c r="G197" s="37" t="inlineStr"/>
      <c r="H197" s="37" t="inlineStr"/>
      <c r="I197" s="37" t="inlineStr"/>
      <c r="J197" s="37" t="inlineStr"/>
      <c r="K197" s="37" t="n"/>
      <c r="L197" s="37" t="n"/>
      <c r="M197" s="37" t="n"/>
      <c r="N197" s="37" t="n"/>
      <c r="O197" s="37" t="n"/>
      <c r="P197" s="37" t="n"/>
      <c r="Q197" s="37" t="n"/>
      <c r="R197" s="37" t="n"/>
      <c r="S197" s="37" t="n"/>
      <c r="T197" s="37" t="n"/>
      <c r="U197" s="37" t="n"/>
      <c r="V197" s="37" t="n"/>
      <c r="W197" s="37" t="n"/>
      <c r="X197" s="37" t="n"/>
      <c r="Y197" s="37" t="n"/>
      <c r="Z197" s="37" t="n"/>
      <c r="AA197" s="37" t="n"/>
      <c r="AB197" s="37" t="n"/>
      <c r="AC197" s="37" t="n"/>
      <c r="AD197" s="37" t="n"/>
      <c r="AE197" s="37" t="n"/>
      <c r="AF197" s="37" t="n"/>
      <c r="AG197" s="37" t="n"/>
      <c r="AH197" s="37" t="n"/>
      <c r="AI197" s="37" t="n"/>
      <c r="AJ197" s="37" t="n"/>
      <c r="AK197" s="37" t="n"/>
      <c r="AL197" s="37" t="n"/>
      <c r="AM197" s="37" t="n"/>
    </row>
    <row r="198" hidden="1" ht="18" customHeight="1" s="173" thickBot="1">
      <c r="A198" s="39" t="inlineStr">
        <is>
          <t>Liabilitas pengampunan pajak</t>
        </is>
      </c>
      <c r="B198" s="39" t="n"/>
      <c r="C198" s="37" t="inlineStr"/>
      <c r="D198" s="37" t="inlineStr"/>
      <c r="E198" s="37" t="inlineStr"/>
      <c r="F198" s="37" t="inlineStr"/>
      <c r="G198" s="37" t="inlineStr"/>
      <c r="H198" s="37" t="inlineStr"/>
      <c r="I198" s="37" t="inlineStr"/>
      <c r="J198" s="37" t="inlineStr"/>
      <c r="K198" s="37" t="n"/>
      <c r="L198" s="37" t="n"/>
      <c r="M198" s="37" t="n"/>
      <c r="N198" s="37" t="n"/>
      <c r="O198" s="37" t="n"/>
      <c r="P198" s="37" t="n"/>
      <c r="Q198" s="37" t="n"/>
      <c r="R198" s="37" t="n"/>
      <c r="S198" s="37" t="n"/>
      <c r="T198" s="37" t="n"/>
      <c r="U198" s="37" t="n"/>
      <c r="V198" s="37" t="n"/>
      <c r="W198" s="37" t="n"/>
      <c r="X198" s="37" t="n"/>
      <c r="Y198" s="37" t="n"/>
      <c r="Z198" s="37" t="n"/>
      <c r="AA198" s="37" t="n"/>
      <c r="AB198" s="37" t="n"/>
      <c r="AC198" s="37" t="n"/>
      <c r="AD198" s="37" t="n"/>
      <c r="AE198" s="37" t="n"/>
      <c r="AF198" s="37" t="n"/>
      <c r="AG198" s="37" t="n"/>
      <c r="AH198" s="37" t="n"/>
      <c r="AI198" s="37" t="n"/>
      <c r="AJ198" s="37" t="n"/>
      <c r="AK198" s="37" t="n"/>
      <c r="AL198" s="37" t="n"/>
      <c r="AM198" s="37" t="n"/>
    </row>
    <row r="199" ht="18" customHeight="1" s="173" thickBot="1">
      <c r="A199" s="39" t="inlineStr">
        <is>
          <t>Liabilitas lainnya</t>
        </is>
      </c>
      <c r="B199" s="39" t="n"/>
      <c r="C199" s="37" t="n">
        <v>5534.043</v>
      </c>
      <c r="D199" s="37" t="n">
        <v>4873.666</v>
      </c>
      <c r="E199" s="37" t="n">
        <v>5370.813</v>
      </c>
      <c r="F199" s="37" t="n">
        <v>5306.109</v>
      </c>
      <c r="G199" s="37" t="n">
        <v>5814.164</v>
      </c>
      <c r="H199" s="37" t="n">
        <v>1511.952</v>
      </c>
      <c r="I199" s="37" t="n">
        <v>908.524</v>
      </c>
      <c r="J199" s="37" t="n">
        <v>1509.646</v>
      </c>
      <c r="K199" s="37" t="n"/>
      <c r="L199" s="37" t="n"/>
      <c r="M199" s="37" t="n"/>
      <c r="N199" s="37" t="n"/>
      <c r="O199" s="37" t="n"/>
      <c r="P199" s="37" t="n"/>
      <c r="Q199" s="37" t="n"/>
      <c r="R199" s="37" t="n"/>
      <c r="S199" s="37" t="n"/>
      <c r="T199" s="37" t="n"/>
      <c r="U199" s="37" t="n"/>
      <c r="V199" s="37" t="n"/>
      <c r="W199" s="37" t="n"/>
      <c r="X199" s="37" t="n"/>
      <c r="Y199" s="37" t="n"/>
      <c r="Z199" s="37" t="n"/>
      <c r="AA199" s="37" t="n"/>
      <c r="AB199" s="37" t="n"/>
      <c r="AC199" s="37" t="n"/>
      <c r="AD199" s="37" t="n"/>
      <c r="AE199" s="37" t="n"/>
      <c r="AF199" s="37" t="n"/>
      <c r="AG199" s="37" t="n"/>
      <c r="AH199" s="37" t="n"/>
      <c r="AI199" s="37" t="n"/>
      <c r="AJ199" s="37" t="n"/>
      <c r="AK199" s="37" t="n"/>
      <c r="AL199" s="37" t="n"/>
      <c r="AM199" s="37" t="n"/>
    </row>
    <row r="200" ht="18" customHeight="1" s="173" thickBot="1">
      <c r="A200" s="39" t="inlineStr">
        <is>
          <t>Kewajiban imbalan pasca kerja</t>
        </is>
      </c>
      <c r="B200" s="39" t="n"/>
      <c r="C200" s="37" t="n">
        <v>297.318</v>
      </c>
      <c r="D200" s="37" t="n">
        <v>404.409</v>
      </c>
      <c r="E200" s="37" t="n">
        <v>871.463</v>
      </c>
      <c r="F200" s="37" t="n">
        <v>833.527</v>
      </c>
      <c r="G200" s="37" t="n">
        <v>1073.511</v>
      </c>
      <c r="H200" s="37" t="n">
        <v>1186.723</v>
      </c>
      <c r="I200" s="37" t="n">
        <v>1349.111</v>
      </c>
      <c r="J200" s="37" t="n">
        <v>1568.547</v>
      </c>
      <c r="K200" s="37" t="n"/>
      <c r="L200" s="37" t="n"/>
      <c r="M200" s="37" t="n"/>
      <c r="N200" s="37" t="n"/>
      <c r="O200" s="37" t="n"/>
      <c r="P200" s="37" t="n"/>
      <c r="Q200" s="37" t="n"/>
      <c r="R200" s="37" t="n"/>
      <c r="S200" s="37" t="n"/>
      <c r="T200" s="37" t="n"/>
      <c r="U200" s="37" t="n"/>
      <c r="V200" s="37" t="n"/>
      <c r="W200" s="37" t="n"/>
      <c r="X200" s="37" t="n"/>
      <c r="Y200" s="37" t="n"/>
      <c r="Z200" s="37" t="n"/>
      <c r="AA200" s="37" t="n"/>
      <c r="AB200" s="37" t="n"/>
      <c r="AC200" s="37" t="n"/>
      <c r="AD200" s="37" t="n"/>
      <c r="AE200" s="37" t="n"/>
      <c r="AF200" s="37" t="n"/>
      <c r="AG200" s="37" t="n"/>
      <c r="AH200" s="37" t="n"/>
      <c r="AI200" s="37" t="n"/>
      <c r="AJ200" s="37" t="n"/>
      <c r="AK200" s="37" t="n"/>
      <c r="AL200" s="37" t="n"/>
      <c r="AM200" s="37" t="n"/>
    </row>
    <row r="201" ht="18" customHeight="1" s="173" thickBot="1">
      <c r="A201" s="42" t="inlineStr">
        <is>
          <t>Pinjaman subordinasi</t>
        </is>
      </c>
      <c r="B201" s="42" t="n"/>
      <c r="C201" s="34" t="n"/>
      <c r="D201" s="34" t="n"/>
      <c r="E201" s="34" t="n"/>
      <c r="F201" s="34" t="n"/>
      <c r="G201" s="34" t="n"/>
      <c r="H201" s="34" t="n"/>
      <c r="I201" s="34" t="n"/>
      <c r="J201" s="34" t="n"/>
      <c r="K201" s="34" t="n"/>
      <c r="L201" s="34" t="n"/>
      <c r="M201" s="34" t="n"/>
      <c r="N201" s="34" t="n"/>
      <c r="O201" s="34" t="n"/>
      <c r="P201" s="34" t="n"/>
      <c r="Q201" s="34" t="n"/>
      <c r="R201" s="34" t="n"/>
      <c r="S201" s="34" t="n"/>
      <c r="T201" s="34" t="n"/>
      <c r="U201" s="34" t="n"/>
      <c r="V201" s="34" t="n"/>
      <c r="W201" s="34" t="n"/>
      <c r="X201" s="34" t="n"/>
      <c r="Y201" s="34" t="n"/>
      <c r="Z201" s="34" t="n"/>
      <c r="AA201" s="34" t="n"/>
      <c r="AB201" s="34" t="n"/>
      <c r="AC201" s="34" t="n"/>
      <c r="AD201" s="34" t="n"/>
      <c r="AE201" s="34" t="n"/>
      <c r="AF201" s="34" t="n"/>
      <c r="AG201" s="34" t="n"/>
      <c r="AH201" s="34" t="n"/>
      <c r="AI201" s="34" t="n"/>
      <c r="AJ201" s="34" t="n"/>
      <c r="AK201" s="34" t="n"/>
      <c r="AL201" s="34" t="n"/>
      <c r="AM201" s="34" t="n"/>
    </row>
    <row r="202" ht="35" customHeight="1" s="173" thickBot="1">
      <c r="A202" s="45" t="inlineStr">
        <is>
          <t>Pinjaman subordinasi pihak ketiga</t>
        </is>
      </c>
      <c r="B202" s="45" t="n"/>
      <c r="C202" s="37" t="inlineStr"/>
      <c r="D202" s="37" t="inlineStr"/>
      <c r="E202" s="37" t="n">
        <v>4194.554</v>
      </c>
      <c r="F202" s="37" t="n">
        <v>4259.776</v>
      </c>
      <c r="G202" s="37" t="n">
        <v>4658.242</v>
      </c>
      <c r="H202" s="37" t="n">
        <v>4612.84</v>
      </c>
      <c r="I202" s="37" t="n">
        <v>4828.105</v>
      </c>
      <c r="J202" s="37" t="n">
        <v>1795.858</v>
      </c>
      <c r="K202" s="37" t="n"/>
      <c r="L202" s="37" t="n"/>
      <c r="M202" s="37" t="n"/>
      <c r="N202" s="37" t="n"/>
      <c r="O202" s="37" t="n"/>
      <c r="P202" s="37" t="n"/>
      <c r="Q202" s="37" t="n"/>
      <c r="R202" s="37" t="n"/>
      <c r="S202" s="37" t="n"/>
      <c r="T202" s="37" t="n"/>
      <c r="U202" s="37" t="n"/>
      <c r="V202" s="37" t="n"/>
      <c r="W202" s="37" t="n"/>
      <c r="X202" s="37" t="n"/>
      <c r="Y202" s="37" t="n"/>
      <c r="Z202" s="37" t="n"/>
      <c r="AA202" s="37" t="n"/>
      <c r="AB202" s="37" t="n"/>
      <c r="AC202" s="37" t="n"/>
      <c r="AD202" s="37" t="n"/>
      <c r="AE202" s="37" t="n"/>
      <c r="AF202" s="37" t="n"/>
      <c r="AG202" s="37" t="n"/>
      <c r="AH202" s="37" t="n"/>
      <c r="AI202" s="37" t="n"/>
      <c r="AJ202" s="37" t="n"/>
      <c r="AK202" s="37" t="n"/>
      <c r="AL202" s="37" t="n"/>
      <c r="AM202" s="37" t="n"/>
    </row>
    <row r="203" ht="35" customHeight="1" s="173" thickBot="1">
      <c r="A203" s="45" t="inlineStr">
        <is>
          <t>Pinjaman subordinasi pihak berelasi</t>
        </is>
      </c>
      <c r="B203" s="45" t="n"/>
      <c r="C203" s="37" t="n">
        <v>2999.519</v>
      </c>
      <c r="D203" s="37" t="n">
        <v>5999.669</v>
      </c>
      <c r="E203" s="37" t="n">
        <v>5999.878</v>
      </c>
      <c r="F203" s="37" t="n">
        <v>4499.968</v>
      </c>
      <c r="G203" s="37" t="n">
        <v>4499.977</v>
      </c>
      <c r="H203" s="37" t="n">
        <v>4499.997</v>
      </c>
      <c r="I203" s="37" t="n">
        <v>1500</v>
      </c>
      <c r="J203" s="37" t="n">
        <v>3696.275</v>
      </c>
      <c r="K203" s="37" t="n"/>
      <c r="L203" s="37" t="n"/>
      <c r="M203" s="37" t="n"/>
      <c r="N203" s="37" t="n"/>
      <c r="O203" s="37" t="n"/>
      <c r="P203" s="37" t="n"/>
      <c r="Q203" s="37" t="n"/>
      <c r="R203" s="37" t="n"/>
      <c r="S203" s="37" t="n"/>
      <c r="T203" s="37" t="n"/>
      <c r="U203" s="37" t="n"/>
      <c r="V203" s="37" t="n"/>
      <c r="W203" s="37" t="n"/>
      <c r="X203" s="37" t="n"/>
      <c r="Y203" s="37" t="n"/>
      <c r="Z203" s="37" t="n"/>
      <c r="AA203" s="37" t="n"/>
      <c r="AB203" s="37" t="n"/>
      <c r="AC203" s="37" t="n"/>
      <c r="AD203" s="37" t="n"/>
      <c r="AE203" s="37" t="n"/>
      <c r="AF203" s="37" t="n"/>
      <c r="AG203" s="37" t="n"/>
      <c r="AH203" s="37" t="n"/>
      <c r="AI203" s="37" t="n"/>
      <c r="AJ203" s="37" t="n"/>
      <c r="AK203" s="37" t="n"/>
      <c r="AL203" s="37" t="n"/>
      <c r="AM203" s="37" t="n"/>
    </row>
    <row r="204" ht="18" customHeight="1" s="173" thickBot="1">
      <c r="A204" s="42" t="inlineStr">
        <is>
          <t>Jumlah liabilitas</t>
        </is>
      </c>
      <c r="B204" s="42" t="n"/>
      <c r="C204" s="41" t="n">
        <v>263784.017</v>
      </c>
      <c r="D204" s="41" t="n">
        <v>269451.682</v>
      </c>
      <c r="E204" s="41" t="n">
        <v>321376.142</v>
      </c>
      <c r="F204" s="41" t="n">
        <v>327693.592</v>
      </c>
      <c r="G204" s="41" t="n">
        <v>351376.683</v>
      </c>
      <c r="H204" s="41" t="n">
        <v>381164.489</v>
      </c>
      <c r="I204" s="41" t="n">
        <v>407794.597</v>
      </c>
      <c r="J204" s="41" t="n">
        <v>459700.649</v>
      </c>
      <c r="K204" s="41" t="n"/>
      <c r="L204" s="41" t="n"/>
      <c r="M204" s="41" t="n"/>
      <c r="N204" s="41" t="n"/>
      <c r="O204" s="41" t="n"/>
      <c r="P204" s="41" t="n"/>
      <c r="Q204" s="41" t="n"/>
      <c r="R204" s="41" t="n"/>
      <c r="S204" s="41" t="n"/>
      <c r="T204" s="41" t="n"/>
      <c r="U204" s="41" t="n"/>
      <c r="V204" s="41" t="n"/>
      <c r="W204" s="41" t="n"/>
      <c r="X204" s="41" t="n"/>
      <c r="Y204" s="41" t="n"/>
      <c r="Z204" s="41" t="n"/>
      <c r="AA204" s="41" t="n"/>
      <c r="AB204" s="41" t="n"/>
      <c r="AC204" s="41" t="n"/>
      <c r="AD204" s="41" t="n"/>
      <c r="AE204" s="41" t="n"/>
      <c r="AF204" s="41" t="n"/>
      <c r="AG204" s="41" t="n"/>
      <c r="AH204" s="41" t="n"/>
      <c r="AI204" s="41" t="n"/>
      <c r="AJ204" s="41" t="n"/>
      <c r="AK204" s="41" t="n"/>
      <c r="AL204" s="41" t="n"/>
      <c r="AM204" s="41" t="n"/>
    </row>
    <row r="205" ht="18" customHeight="1" s="173" thickBot="1">
      <c r="A205" s="42" t="inlineStr">
        <is>
          <t>Interest Bearing Liabilities</t>
        </is>
      </c>
      <c r="B205" s="140" t="n"/>
      <c r="C205" s="149">
        <f>C141+C142+C144+C145+C147+C148+C150+C151+C153+C154+C156+C157+C159+C161+C162+C164+C165+C171+C173+C179+C180+C181+C183+C184+C185+C186+C187+C202+C203+C225</f>
        <v/>
      </c>
      <c r="D205" s="149">
        <f>D141+D142+D144+D145+D147+D148+D150+D151+D153+D154+D156+D157+D159+D161+D162+D164+D165+D171+D173+D179+D180+D181+D183+D184+D185+D186+D187+D202+D203+D225</f>
        <v/>
      </c>
      <c r="E205" s="149">
        <f>E141+E142+E144+E145+E147+E148+E150+E151+E153+E154+E156+E157+E159+E161+E162+E164+E165+E171+E173+E179+E180+E181+E183+E184+E185+E186+E187+E202+E203+E225</f>
        <v/>
      </c>
      <c r="F205" s="149">
        <f>F141+F142+F144+F145+F147+F148+F150+F151+F153+F154+F156+F157+F159+F161+F162+F164+F165+F171+F173+F179+F180+F181+F183+F184+F185+F186+F187+F202+F203+F225</f>
        <v/>
      </c>
      <c r="G205" s="149">
        <f>G141+G142+G144+G145+G147+G148+G150+G151+G153+G154+G156+G157+G159+G161+G162+G164+G165+G171+G173+G179+G180+G181+G183+G184+G185+G186+G187+G202+G203+G225</f>
        <v/>
      </c>
      <c r="H205" s="149">
        <f>H141+H142+H144+H145+H147+H148+H150+H151+H153+H154+H156+H157+H159+H161+H162+H164+H165+H171+H173+H179+H180+H181+H183+H184+H185+H186+H187+H202+H203+H225</f>
        <v/>
      </c>
      <c r="I205" s="149">
        <f>I141+I142+I144+I145+I147+I148+I150+I151+I153+I154+I156+I157+I159+I161+I162+I164+I165+I171+I173+I179+I180+I181+I183+I184+I185+I186+I187+I202+I203+I225</f>
        <v/>
      </c>
      <c r="J205" s="149">
        <f>J141+J142+J144+J145+J147+J148+J150+J151+J153+J154+J156+J157+J159+J161+J162+J164+J165+J171+J173+J179+J180+J181+J183+J184+J185+J186+J187+J202+J203+J225</f>
        <v/>
      </c>
      <c r="K205" s="149">
        <f>K141+K142+K144+K145+K147+K148+K150+K151+K153+K154+K156+K157+K159+K161+K162+K164+K165+K171+K173+K179+K180+K181+K183+K184+K185+K186+K187+K202+K203+K225</f>
        <v/>
      </c>
      <c r="L205" s="149">
        <f>L141+L142+L144+L145+L147+L148+L150+L151+L153+L154+L156+L157+L159+L161+L162+L164+L165+L171+L173+L179+L180+L181+L183+L184+L185+L186+L187+L202+L203+L225</f>
        <v/>
      </c>
      <c r="M205" s="149">
        <f>M141+M142+M144+M145+M147+M148+M150+M151+M153+M154+M156+M157+M159+M161+M162+M164+M165+M171+M173+M179+M180+M181+M183+M184+M185+M186+M187+M202+M203+M225</f>
        <v/>
      </c>
      <c r="N205" s="149">
        <f>N141+N142+N144+N145+N147+N148+N150+N151+N153+N154+N156+N157+N159+N161+N162+N164+N165+N171+N173+N179+N180+N181+N183+N184+N185+N186+N187+N202+N203+N225</f>
        <v/>
      </c>
      <c r="O205" s="149">
        <f>O141+O142+O144+O145+O147+O148+O150+O151+O153+O154+O156+O157+O159+O161+O162+O164+O165+O171+O173+O179+O180+O181+O183+O184+O185+O186+O187+O202+O203+O225</f>
        <v/>
      </c>
      <c r="P205" s="149">
        <f>P141+P142+P144+P145+P147+P148+P150+P151+P153+P154+P156+P157+P159+P161+P162+P164+P165+P171+P173+P179+P180+P181+P183+P184+P185+P186+P187+P202+P203+P225</f>
        <v/>
      </c>
      <c r="Q205" s="149">
        <f>Q141+Q142+Q144+Q145+Q147+Q148+Q150+Q151+Q153+Q154+Q156+Q157+Q159+Q161+Q162+Q164+Q165+Q171+Q173+Q179+Q180+Q181+Q183+Q184+Q185+Q186+Q187+Q202+Q203+Q225</f>
        <v/>
      </c>
      <c r="R205" s="149">
        <f>R141+R142+R144+R145+R147+R148+R150+R151+R153+R154+R156+R157+R159+R161+R162+R164+R165+R171+R173+R179+R180+R181+R183+R184+R185+R186+R187+R202+R203+R225</f>
        <v/>
      </c>
      <c r="S205" s="149">
        <f>S141+S142+S144+S145+S147+S148+S150+S151+S153+S154+S156+S157+S159+S161+S162+S164+S165+S171+S173+S179+S180+S181+S183+S184+S185+S186+S187+S202+S203+S225</f>
        <v/>
      </c>
      <c r="T205" s="149">
        <f>T141+T142+T144+T145+T147+T148+T150+T151+T153+T154+T156+T157+T159+T161+T162+T164+T165+T171+T173+T179+T180+T181+T183+T184+T185+T186+T187+T202+T203+T225</f>
        <v/>
      </c>
      <c r="U205" s="149">
        <f>U141+U142+U144+U145+U147+U148+U150+U151+U153+U154+U156+U157+U159+U161+U162+U164+U165+U171+U173+U179+U180+U181+U183+U184+U185+U186+U187+U202+U203+U225</f>
        <v/>
      </c>
      <c r="V205" s="149">
        <f>V141+V142+V144+V145+V147+V148+V150+V151+V153+V154+V156+V157+V159+V161+V162+V164+V165+V171+V173+V179+V180+V181+V183+V184+V185+V186+V187+V202+V203+V225</f>
        <v/>
      </c>
      <c r="W205" s="149">
        <f>W141+W142+W144+W145+W147+W148+W150+W151+W153+W154+W156+W157+W159+W161+W162+W164+W165+W171+W173+W179+W180+W181+W183+W184+W185+W186+W187+W202+W203+W225</f>
        <v/>
      </c>
      <c r="X205" s="149">
        <f>X141+X142+X144+X145+X147+X148+X150+X151+X153+X154+X156+X157+X159+X161+X162+X164+X165+X171+X173+X179+X180+X181+X183+X184+X185+X186+X187+X202+X203+X225</f>
        <v/>
      </c>
      <c r="Y205" s="149">
        <f>Y141+Y142+Y144+Y145+Y147+Y148+Y150+Y151+Y153+Y154+Y156+Y157+Y159+Y161+Y162+Y164+Y165+Y171+Y173+Y179+Y180+Y181+Y183+Y184+Y185+Y186+Y187+Y202+Y203+Y225</f>
        <v/>
      </c>
      <c r="Z205" s="149">
        <f>Z141+Z142+Z144+Z145+Z147+Z148+Z150+Z151+Z153+Z154+Z156+Z157+Z159+Z161+Z162+Z164+Z165+Z171+Z173+Z179+Z180+Z181+Z183+Z184+Z185+Z186+Z187+Z202+Z203+Z225</f>
        <v/>
      </c>
      <c r="AA205" s="149">
        <f>AA141+AA142+AA144+AA145+AA147+AA148+AA150+AA151+AA153+AA154+AA156+AA157+AA159+AA161+AA162+AA164+AA165+AA171+AA173+AA179+AA180+AA181+AA183+AA184+AA185+AA186+AA187+AA202+AA203+AA225</f>
        <v/>
      </c>
      <c r="AB205" s="149">
        <f>AB141+AB142+AB144+AB145+AB147+AB148+AB150+AB151+AB153+AB154+AB156+AB157+AB159+AB161+AB162+AB164+AB165+AB171+AB173+AB179+AB180+AB181+AB183+AB184+AB185+AB186+AB187+AB202+AB203+AB225</f>
        <v/>
      </c>
      <c r="AC205" s="149">
        <f>AC141+AC142+AC144+AC145+AC147+AC148+AC150+AC151+AC153+AC154+AC156+AC157+AC159+AC161+AC162+AC164+AC165+AC171+AC173+AC179+AC180+AC181+AC183+AC184+AC185+AC186+AC187+AC202+AC203+AC225</f>
        <v/>
      </c>
      <c r="AD205" s="149">
        <f>AD141+AD142+AD144+AD145+AD147+AD148+AD150+AD151+AD153+AD154+AD156+AD157+AD159+AD161+AD162+AD164+AD165+AD171+AD173+AD179+AD180+AD181+AD183+AD184+AD185+AD186+AD187+AD202+AD203+AD225</f>
        <v/>
      </c>
      <c r="AE205" s="149">
        <f>AE141+AE142+AE144+AE145+AE147+AE148+AE150+AE151+AE153+AE154+AE156+AE157+AE159+AE161+AE162+AE164+AE165+AE171+AE173+AE179+AE180+AE181+AE183+AE184+AE185+AE186+AE187+AE202+AE203+AE225</f>
        <v/>
      </c>
      <c r="AF205" s="149">
        <f>AF141+AF142+AF144+AF145+AF147+AF148+AF150+AF151+AF153+AF154+AF156+AF157+AF159+AF161+AF162+AF164+AF165+AF171+AF173+AF179+AF180+AF181+AF183+AF184+AF185+AF186+AF187+AF202+AF203+AF225</f>
        <v/>
      </c>
      <c r="AG205" s="149">
        <f>AG141+AG142+AG144+AG145+AG147+AG148+AG150+AG151+AG153+AG154+AG156+AG157+AG159+AG161+AG162+AG164+AG165+AG171+AG173+AG179+AG180+AG181+AG183+AG184+AG185+AG186+AG187+AG202+AG203+AG225</f>
        <v/>
      </c>
      <c r="AH205" s="149">
        <f>AH141+AH142+AH144+AH145+AH147+AH148+AH150+AH151+AH153+AH154+AH156+AH157+AH159+AH161+AH162+AH164+AH165+AH171+AH173+AH179+AH180+AH181+AH183+AH184+AH185+AH186+AH187+AH202+AH203+AH225</f>
        <v/>
      </c>
      <c r="AI205" s="149">
        <f>AI141+AI142+AI144+AI145+AI147+AI148+AI150+AI151+AI153+AI154+AI156+AI157+AI159+AI161+AI162+AI164+AI165+AI171+AI173+AI179+AI180+AI181+AI183+AI184+AI185+AI186+AI187+AI202+AI203+AI225</f>
        <v/>
      </c>
      <c r="AJ205" s="149">
        <f>AJ141+AJ142+AJ144+AJ145+AJ147+AJ148+AJ150+AJ151+AJ153+AJ154+AJ156+AJ157+AJ159+AJ161+AJ162+AJ164+AJ165+AJ171+AJ173+AJ179+AJ180+AJ181+AJ183+AJ184+AJ185+AJ186+AJ187+AJ202+AJ203+AJ225</f>
        <v/>
      </c>
      <c r="AK205" s="149">
        <f>AK141+AK142+AK144+AK145+AK147+AK148+AK150+AK151+AK153+AK154+AK156+AK157+AK159+AK161+AK162+AK164+AK165+AK171+AK173+AK179+AK180+AK181+AK183+AK184+AK185+AK186+AK187+AK202+AK203+AK225</f>
        <v/>
      </c>
      <c r="AL205" s="149">
        <f>AL141+AL142+AL144+AL145+AL147+AL148+AL150+AL151+AL153+AL154+AL156+AL157+AL159+AL161+AL162+AL164+AL165+AL171+AL173+AL179+AL180+AL181+AL183+AL184+AL185+AL186+AL187+AL202+AL203+AL225</f>
        <v/>
      </c>
      <c r="AM205" s="149">
        <f>AM141+AM142+AM144+AM145+AM147+AM148+AM150+AM151+AM153+AM154+AM156+AM157+AM159+AM161+AM162+AM164+AM165+AM171+AM173+AM179+AM180+AM181+AM183+AM184+AM185+AM186+AM187+AM202+AM203+AM225</f>
        <v/>
      </c>
      <c r="AN205" s="141" t="n"/>
      <c r="AO205" s="141" t="n"/>
    </row>
    <row r="206" ht="18" customHeight="1" s="173" thickBot="1">
      <c r="A206" s="38" t="inlineStr">
        <is>
          <t>Dana syirkah temporer</t>
        </is>
      </c>
      <c r="B206" s="38" t="n"/>
      <c r="C206" s="34" t="n"/>
      <c r="D206" s="34" t="n"/>
      <c r="E206" s="34" t="n"/>
      <c r="F206" s="34" t="n"/>
      <c r="G206" s="34" t="n"/>
      <c r="H206" s="34" t="n"/>
      <c r="I206" s="34" t="n"/>
      <c r="J206" s="34" t="n"/>
      <c r="K206" s="34" t="n"/>
      <c r="L206" s="34" t="n"/>
      <c r="M206" s="34" t="n"/>
      <c r="N206" s="34" t="n"/>
      <c r="O206" s="34" t="n"/>
      <c r="P206" s="34" t="n"/>
      <c r="Q206" s="34" t="n"/>
      <c r="R206" s="34" t="n"/>
      <c r="S206" s="34" t="n"/>
      <c r="T206" s="34" t="n"/>
      <c r="U206" s="34" t="n"/>
      <c r="V206" s="34" t="n"/>
      <c r="W206" s="34" t="n"/>
      <c r="X206" s="34" t="n"/>
      <c r="Y206" s="34" t="n"/>
      <c r="Z206" s="34" t="n"/>
      <c r="AA206" s="34" t="n"/>
      <c r="AB206" s="34" t="n"/>
      <c r="AC206" s="34" t="n"/>
      <c r="AD206" s="34" t="n"/>
      <c r="AE206" s="34" t="n"/>
      <c r="AF206" s="34" t="n"/>
      <c r="AG206" s="34" t="n"/>
      <c r="AH206" s="34" t="n"/>
      <c r="AI206" s="34" t="n"/>
      <c r="AJ206" s="34" t="n"/>
      <c r="AK206" s="34" t="n"/>
      <c r="AL206" s="34" t="n"/>
      <c r="AM206" s="34" t="n"/>
    </row>
    <row r="207" ht="18" customHeight="1" s="173" thickBot="1">
      <c r="A207" s="42" t="inlineStr">
        <is>
          <t>Bukan bank</t>
        </is>
      </c>
      <c r="B207" s="42" t="n"/>
      <c r="C207" s="34" t="n"/>
      <c r="D207" s="34" t="n"/>
      <c r="E207" s="34" t="n"/>
      <c r="F207" s="34" t="n"/>
      <c r="G207" s="34" t="n"/>
      <c r="H207" s="34" t="n"/>
      <c r="I207" s="34" t="n"/>
      <c r="J207" s="34" t="n"/>
      <c r="K207" s="34" t="n"/>
      <c r="L207" s="34" t="n"/>
      <c r="M207" s="34" t="n"/>
      <c r="N207" s="34" t="n"/>
      <c r="O207" s="34" t="n"/>
      <c r="P207" s="34" t="n"/>
      <c r="Q207" s="34" t="n"/>
      <c r="R207" s="34" t="n"/>
      <c r="S207" s="34" t="n"/>
      <c r="T207" s="34" t="n"/>
      <c r="U207" s="34" t="n"/>
      <c r="V207" s="34" t="n"/>
      <c r="W207" s="34" t="n"/>
      <c r="X207" s="34" t="n"/>
      <c r="Y207" s="34" t="n"/>
      <c r="Z207" s="34" t="n"/>
      <c r="AA207" s="34" t="n"/>
      <c r="AB207" s="34" t="n"/>
      <c r="AC207" s="34" t="n"/>
      <c r="AD207" s="34" t="n"/>
      <c r="AE207" s="34" t="n"/>
      <c r="AF207" s="34" t="n"/>
      <c r="AG207" s="34" t="n"/>
      <c r="AH207" s="34" t="n"/>
      <c r="AI207" s="34" t="n"/>
      <c r="AJ207" s="34" t="n"/>
      <c r="AK207" s="34" t="n"/>
      <c r="AL207" s="34" t="n"/>
      <c r="AM207" s="34" t="n"/>
    </row>
    <row r="208" ht="18" customHeight="1" s="173" thickBot="1">
      <c r="A208" s="43" t="inlineStr">
        <is>
          <t>Giro mudharabah</t>
        </is>
      </c>
      <c r="B208" s="43" t="n"/>
      <c r="C208" s="34" t="n"/>
      <c r="D208" s="34" t="n"/>
      <c r="E208" s="34" t="n"/>
      <c r="F208" s="34" t="n"/>
      <c r="G208" s="34" t="n"/>
      <c r="H208" s="34" t="n"/>
      <c r="I208" s="34" t="n"/>
      <c r="J208" s="34" t="n"/>
      <c r="K208" s="34" t="n"/>
      <c r="L208" s="34" t="n"/>
      <c r="M208" s="34" t="n"/>
      <c r="N208" s="34" t="n"/>
      <c r="O208" s="34" t="n"/>
      <c r="P208" s="34" t="n"/>
      <c r="Q208" s="34" t="n"/>
      <c r="R208" s="34" t="n"/>
      <c r="S208" s="34" t="n"/>
      <c r="T208" s="34" t="n"/>
      <c r="U208" s="34" t="n"/>
      <c r="V208" s="34" t="n"/>
      <c r="W208" s="34" t="n"/>
      <c r="X208" s="34" t="n"/>
      <c r="Y208" s="34" t="n"/>
      <c r="Z208" s="34" t="n"/>
      <c r="AA208" s="34" t="n"/>
      <c r="AB208" s="34" t="n"/>
      <c r="AC208" s="34" t="n"/>
      <c r="AD208" s="34" t="n"/>
      <c r="AE208" s="34" t="n"/>
      <c r="AF208" s="34" t="n"/>
      <c r="AG208" s="34" t="n"/>
      <c r="AH208" s="34" t="n"/>
      <c r="AI208" s="34" t="n"/>
      <c r="AJ208" s="34" t="n"/>
      <c r="AK208" s="34" t="n"/>
      <c r="AL208" s="34" t="n"/>
      <c r="AM208" s="34" t="n"/>
    </row>
    <row r="209" ht="35" customHeight="1" s="173" thickBot="1">
      <c r="A209" s="44" t="inlineStr">
        <is>
          <t>Giro mudharabah pihak ketiga</t>
        </is>
      </c>
      <c r="B209" s="44" t="n"/>
      <c r="C209" s="37" t="n">
        <v>1059.57</v>
      </c>
      <c r="D209" s="37" t="n">
        <v>826.682</v>
      </c>
      <c r="E209" s="37" t="n">
        <v>341.683</v>
      </c>
      <c r="F209" s="37" t="n">
        <v>467.333</v>
      </c>
      <c r="G209" s="37" t="n">
        <v>468.889</v>
      </c>
      <c r="H209" s="37" t="n">
        <v>712.587</v>
      </c>
      <c r="I209" s="37" t="n">
        <v>929.9400000000001</v>
      </c>
      <c r="J209" s="37" t="n">
        <v>1046.837</v>
      </c>
      <c r="K209" s="37" t="n"/>
      <c r="L209" s="37" t="n"/>
      <c r="M209" s="37" t="n"/>
      <c r="N209" s="37" t="n"/>
      <c r="O209" s="37" t="n"/>
      <c r="P209" s="37" t="n"/>
      <c r="Q209" s="37" t="n"/>
      <c r="R209" s="37" t="n"/>
      <c r="S209" s="37" t="n"/>
      <c r="T209" s="37" t="n"/>
      <c r="U209" s="37" t="n"/>
      <c r="V209" s="37" t="n"/>
      <c r="W209" s="37" t="n"/>
      <c r="X209" s="37" t="n"/>
      <c r="Y209" s="37" t="n"/>
      <c r="Z209" s="37" t="n"/>
      <c r="AA209" s="37" t="n"/>
      <c r="AB209" s="37" t="n"/>
      <c r="AC209" s="37" t="n"/>
      <c r="AD209" s="37" t="n"/>
      <c r="AE209" s="37" t="n"/>
      <c r="AF209" s="37" t="n"/>
      <c r="AG209" s="37" t="n"/>
      <c r="AH209" s="37" t="n"/>
      <c r="AI209" s="37" t="n"/>
      <c r="AJ209" s="37" t="n"/>
      <c r="AK209" s="37" t="n"/>
      <c r="AL209" s="37" t="n"/>
      <c r="AM209" s="37" t="n"/>
    </row>
    <row r="210" ht="35" customHeight="1" s="173" thickBot="1">
      <c r="A210" s="44" t="inlineStr">
        <is>
          <t>Giro berjangka mudharabah pihak berelasi</t>
        </is>
      </c>
      <c r="B210" s="44" t="n"/>
      <c r="C210" s="37" t="n">
        <v>534.702</v>
      </c>
      <c r="D210" s="37" t="n">
        <v>588.03</v>
      </c>
      <c r="E210" s="37" t="n">
        <v>17.003</v>
      </c>
      <c r="F210" s="37" t="n">
        <v>12.281</v>
      </c>
      <c r="G210" s="37" t="n">
        <v>11.897</v>
      </c>
      <c r="H210" s="37" t="n">
        <v>13.474</v>
      </c>
      <c r="I210" s="37" t="n">
        <v>11.985</v>
      </c>
      <c r="J210" s="37" t="n">
        <v>749.717</v>
      </c>
      <c r="K210" s="37" t="n"/>
      <c r="L210" s="37" t="n"/>
      <c r="M210" s="37" t="n"/>
      <c r="N210" s="37" t="n"/>
      <c r="O210" s="37" t="n"/>
      <c r="P210" s="37" t="n"/>
      <c r="Q210" s="37" t="n"/>
      <c r="R210" s="37" t="n"/>
      <c r="S210" s="37" t="n"/>
      <c r="T210" s="37" t="n"/>
      <c r="U210" s="37" t="n"/>
      <c r="V210" s="37" t="n"/>
      <c r="W210" s="37" t="n"/>
      <c r="X210" s="37" t="n"/>
      <c r="Y210" s="37" t="n"/>
      <c r="Z210" s="37" t="n"/>
      <c r="AA210" s="37" t="n"/>
      <c r="AB210" s="37" t="n"/>
      <c r="AC210" s="37" t="n"/>
      <c r="AD210" s="37" t="n"/>
      <c r="AE210" s="37" t="n"/>
      <c r="AF210" s="37" t="n"/>
      <c r="AG210" s="37" t="n"/>
      <c r="AH210" s="37" t="n"/>
      <c r="AI210" s="37" t="n"/>
      <c r="AJ210" s="37" t="n"/>
      <c r="AK210" s="37" t="n"/>
      <c r="AL210" s="37" t="n"/>
      <c r="AM210" s="37" t="n"/>
    </row>
    <row r="211" ht="18" customHeight="1" s="173" thickBot="1">
      <c r="A211" s="43" t="inlineStr">
        <is>
          <t>Tabungan mudharabah</t>
        </is>
      </c>
      <c r="B211" s="43" t="n"/>
      <c r="C211" s="34" t="n"/>
      <c r="D211" s="34" t="n"/>
      <c r="E211" s="34" t="n"/>
      <c r="F211" s="34" t="n"/>
      <c r="G211" s="34" t="n"/>
      <c r="H211" s="34" t="n"/>
      <c r="I211" s="34" t="n"/>
      <c r="J211" s="34" t="n"/>
      <c r="K211" s="34" t="n"/>
      <c r="L211" s="34" t="n"/>
      <c r="M211" s="34" t="n"/>
      <c r="N211" s="34" t="n"/>
      <c r="O211" s="34" t="n"/>
      <c r="P211" s="34" t="n"/>
      <c r="Q211" s="34" t="n"/>
      <c r="R211" s="34" t="n"/>
      <c r="S211" s="34" t="n"/>
      <c r="T211" s="34" t="n"/>
      <c r="U211" s="34" t="n"/>
      <c r="V211" s="34" t="n"/>
      <c r="W211" s="34" t="n"/>
      <c r="X211" s="34" t="n"/>
      <c r="Y211" s="34" t="n"/>
      <c r="Z211" s="34" t="n"/>
      <c r="AA211" s="34" t="n"/>
      <c r="AB211" s="34" t="n"/>
      <c r="AC211" s="34" t="n"/>
      <c r="AD211" s="34" t="n"/>
      <c r="AE211" s="34" t="n"/>
      <c r="AF211" s="34" t="n"/>
      <c r="AG211" s="34" t="n"/>
      <c r="AH211" s="34" t="n"/>
      <c r="AI211" s="34" t="n"/>
      <c r="AJ211" s="34" t="n"/>
      <c r="AK211" s="34" t="n"/>
      <c r="AL211" s="34" t="n"/>
      <c r="AM211" s="34" t="n"/>
    </row>
    <row r="212" ht="35" customHeight="1" s="173" thickBot="1">
      <c r="A212" s="44" t="inlineStr">
        <is>
          <t>Tabungan mudharabah pihak ketiga</t>
        </is>
      </c>
      <c r="B212" s="44" t="n"/>
      <c r="C212" s="37" t="n">
        <v>2675.78</v>
      </c>
      <c r="D212" s="37" t="n">
        <v>3226.349</v>
      </c>
      <c r="E212" s="37" t="n">
        <v>2683.283</v>
      </c>
      <c r="F212" s="37" t="n">
        <v>3466.529</v>
      </c>
      <c r="G212" s="37" t="n">
        <v>4730.686</v>
      </c>
      <c r="H212" s="37" t="n">
        <v>5331.249</v>
      </c>
      <c r="I212" s="37" t="n">
        <v>6161.887</v>
      </c>
      <c r="J212" s="37" t="n">
        <v>5645.501</v>
      </c>
      <c r="K212" s="37" t="n"/>
      <c r="L212" s="37" t="n"/>
      <c r="M212" s="37" t="n"/>
      <c r="N212" s="37" t="n"/>
      <c r="O212" s="37" t="n"/>
      <c r="P212" s="37" t="n"/>
      <c r="Q212" s="37" t="n"/>
      <c r="R212" s="37" t="n"/>
      <c r="S212" s="37" t="n"/>
      <c r="T212" s="37" t="n"/>
      <c r="U212" s="37" t="n"/>
      <c r="V212" s="37" t="n"/>
      <c r="W212" s="37" t="n"/>
      <c r="X212" s="37" t="n"/>
      <c r="Y212" s="37" t="n"/>
      <c r="Z212" s="37" t="n"/>
      <c r="AA212" s="37" t="n"/>
      <c r="AB212" s="37" t="n"/>
      <c r="AC212" s="37" t="n"/>
      <c r="AD212" s="37" t="n"/>
      <c r="AE212" s="37" t="n"/>
      <c r="AF212" s="37" t="n"/>
      <c r="AG212" s="37" t="n"/>
      <c r="AH212" s="37" t="n"/>
      <c r="AI212" s="37" t="n"/>
      <c r="AJ212" s="37" t="n"/>
      <c r="AK212" s="37" t="n"/>
      <c r="AL212" s="37" t="n"/>
      <c r="AM212" s="37" t="n"/>
    </row>
    <row r="213" ht="35" customHeight="1" s="173" thickBot="1">
      <c r="A213" s="44" t="inlineStr">
        <is>
          <t>Tabungan mudharabah pihak berelasi</t>
        </is>
      </c>
      <c r="B213" s="44" t="n"/>
      <c r="C213" s="37" t="n">
        <v>84.289</v>
      </c>
      <c r="D213" s="37" t="n">
        <v>136.577</v>
      </c>
      <c r="E213" s="37" t="n">
        <v>430.86</v>
      </c>
      <c r="F213" s="37" t="n">
        <v>505.563</v>
      </c>
      <c r="G213" s="37" t="n">
        <v>88.42700000000001</v>
      </c>
      <c r="H213" s="37" t="n">
        <v>141.993</v>
      </c>
      <c r="I213" s="37" t="n">
        <v>125.893</v>
      </c>
      <c r="J213" s="37" t="n">
        <v>1306.347</v>
      </c>
      <c r="K213" s="37" t="n"/>
      <c r="L213" s="37" t="n"/>
      <c r="M213" s="37" t="n"/>
      <c r="N213" s="37" t="n"/>
      <c r="O213" s="37" t="n"/>
      <c r="P213" s="37" t="n"/>
      <c r="Q213" s="37" t="n"/>
      <c r="R213" s="37" t="n"/>
      <c r="S213" s="37" t="n"/>
      <c r="T213" s="37" t="n"/>
      <c r="U213" s="37" t="n"/>
      <c r="V213" s="37" t="n"/>
      <c r="W213" s="37" t="n"/>
      <c r="X213" s="37" t="n"/>
      <c r="Y213" s="37" t="n"/>
      <c r="Z213" s="37" t="n"/>
      <c r="AA213" s="37" t="n"/>
      <c r="AB213" s="37" t="n"/>
      <c r="AC213" s="37" t="n"/>
      <c r="AD213" s="37" t="n"/>
      <c r="AE213" s="37" t="n"/>
      <c r="AF213" s="37" t="n"/>
      <c r="AG213" s="37" t="n"/>
      <c r="AH213" s="37" t="n"/>
      <c r="AI213" s="37" t="n"/>
      <c r="AJ213" s="37" t="n"/>
      <c r="AK213" s="37" t="n"/>
      <c r="AL213" s="37" t="n"/>
      <c r="AM213" s="37" t="n"/>
    </row>
    <row r="214" ht="35" customHeight="1" s="173" thickBot="1">
      <c r="A214" s="43" t="inlineStr">
        <is>
          <t>Deposito berjangka mudharabah</t>
        </is>
      </c>
      <c r="B214" s="43" t="n"/>
      <c r="C214" s="34" t="n"/>
      <c r="D214" s="34" t="n"/>
      <c r="E214" s="34" t="n"/>
      <c r="F214" s="34" t="n"/>
      <c r="G214" s="34" t="n"/>
      <c r="H214" s="34" t="n"/>
      <c r="I214" s="34" t="n"/>
      <c r="J214" s="34" t="n"/>
      <c r="K214" s="34" t="n"/>
      <c r="L214" s="34" t="n"/>
      <c r="M214" s="34" t="n"/>
      <c r="N214" s="34" t="n"/>
      <c r="O214" s="34" t="n"/>
      <c r="P214" s="34" t="n"/>
      <c r="Q214" s="34" t="n"/>
      <c r="R214" s="34" t="n"/>
      <c r="S214" s="34" t="n"/>
      <c r="T214" s="34" t="n"/>
      <c r="U214" s="34" t="n"/>
      <c r="V214" s="34" t="n"/>
      <c r="W214" s="34" t="n"/>
      <c r="X214" s="34" t="n"/>
      <c r="Y214" s="34" t="n"/>
      <c r="Z214" s="34" t="n"/>
      <c r="AA214" s="34" t="n"/>
      <c r="AB214" s="34" t="n"/>
      <c r="AC214" s="34" t="n"/>
      <c r="AD214" s="34" t="n"/>
      <c r="AE214" s="34" t="n"/>
      <c r="AF214" s="34" t="n"/>
      <c r="AG214" s="34" t="n"/>
      <c r="AH214" s="34" t="n"/>
      <c r="AI214" s="34" t="n"/>
      <c r="AJ214" s="34" t="n"/>
      <c r="AK214" s="34" t="n"/>
      <c r="AL214" s="34" t="n"/>
      <c r="AM214" s="34" t="n"/>
    </row>
    <row r="215" ht="35" customHeight="1" s="173" thickBot="1">
      <c r="A215" s="44" t="inlineStr">
        <is>
          <t>Deposito berjangka mudharabah pihak ketiga</t>
        </is>
      </c>
      <c r="B215" s="44" t="n"/>
      <c r="C215" s="37" t="n">
        <v>8814.203</v>
      </c>
      <c r="D215" s="37" t="n">
        <v>11661.4</v>
      </c>
      <c r="E215" s="37" t="n">
        <v>11022.78</v>
      </c>
      <c r="F215" s="37" t="n">
        <v>8887.335999999999</v>
      </c>
      <c r="G215" s="37" t="n">
        <v>11886.366</v>
      </c>
      <c r="H215" s="37" t="n">
        <v>11975.188</v>
      </c>
      <c r="I215" s="37" t="n">
        <v>15129.659</v>
      </c>
      <c r="J215" s="37" t="n">
        <v>18113.035</v>
      </c>
      <c r="K215" s="37" t="n"/>
      <c r="L215" s="37" t="n"/>
      <c r="M215" s="37" t="n"/>
      <c r="N215" s="37" t="n"/>
      <c r="O215" s="37" t="n"/>
      <c r="P215" s="37" t="n"/>
      <c r="Q215" s="37" t="n"/>
      <c r="R215" s="37" t="n"/>
      <c r="S215" s="37" t="n"/>
      <c r="T215" s="37" t="n"/>
      <c r="U215" s="37" t="n"/>
      <c r="V215" s="37" t="n"/>
      <c r="W215" s="37" t="n"/>
      <c r="X215" s="37" t="n"/>
      <c r="Y215" s="37" t="n"/>
      <c r="Z215" s="37" t="n"/>
      <c r="AA215" s="37" t="n"/>
      <c r="AB215" s="37" t="n"/>
      <c r="AC215" s="37" t="n"/>
      <c r="AD215" s="37" t="n"/>
      <c r="AE215" s="37" t="n"/>
      <c r="AF215" s="37" t="n"/>
      <c r="AG215" s="37" t="n"/>
      <c r="AH215" s="37" t="n"/>
      <c r="AI215" s="37" t="n"/>
      <c r="AJ215" s="37" t="n"/>
      <c r="AK215" s="37" t="n"/>
      <c r="AL215" s="37" t="n"/>
      <c r="AM215" s="37" t="n"/>
    </row>
    <row r="216" ht="35" customHeight="1" s="173" thickBot="1">
      <c r="A216" s="44" t="inlineStr">
        <is>
          <t>Deposito berjangka mudharabah pihak berelasi</t>
        </is>
      </c>
      <c r="B216" s="44" t="n"/>
      <c r="C216" s="37" t="n">
        <v>5625.953</v>
      </c>
      <c r="D216" s="37" t="n">
        <v>2038.501</v>
      </c>
      <c r="E216" s="37" t="n">
        <v>5345.495</v>
      </c>
      <c r="F216" s="37" t="n">
        <v>9424.102000000001</v>
      </c>
      <c r="G216" s="37" t="n">
        <v>7637.191</v>
      </c>
      <c r="H216" s="37" t="n">
        <v>8908.369000000001</v>
      </c>
      <c r="I216" s="37" t="n">
        <v>6857.408</v>
      </c>
      <c r="J216" s="37" t="n">
        <v>4994.605</v>
      </c>
      <c r="K216" s="37" t="n"/>
      <c r="L216" s="37" t="n"/>
      <c r="M216" s="37" t="n"/>
      <c r="N216" s="37" t="n"/>
      <c r="O216" s="37" t="n"/>
      <c r="P216" s="37" t="n"/>
      <c r="Q216" s="37" t="n"/>
      <c r="R216" s="37" t="n"/>
      <c r="S216" s="37" t="n"/>
      <c r="T216" s="37" t="n"/>
      <c r="U216" s="37" t="n"/>
      <c r="V216" s="37" t="n"/>
      <c r="W216" s="37" t="n"/>
      <c r="X216" s="37" t="n"/>
      <c r="Y216" s="37" t="n"/>
      <c r="Z216" s="37" t="n"/>
      <c r="AA216" s="37" t="n"/>
      <c r="AB216" s="37" t="n"/>
      <c r="AC216" s="37" t="n"/>
      <c r="AD216" s="37" t="n"/>
      <c r="AE216" s="37" t="n"/>
      <c r="AF216" s="37" t="n"/>
      <c r="AG216" s="37" t="n"/>
      <c r="AH216" s="37" t="n"/>
      <c r="AI216" s="37" t="n"/>
      <c r="AJ216" s="37" t="n"/>
      <c r="AK216" s="37" t="n"/>
      <c r="AL216" s="37" t="n"/>
      <c r="AM216" s="37" t="n"/>
    </row>
    <row r="217" ht="18" customHeight="1" s="173" thickBot="1">
      <c r="A217" s="42" t="inlineStr">
        <is>
          <t>Bank</t>
        </is>
      </c>
      <c r="B217" s="42" t="n"/>
      <c r="C217" s="34" t="n"/>
      <c r="D217" s="34" t="n"/>
      <c r="E217" s="34" t="n"/>
      <c r="F217" s="34" t="n"/>
      <c r="G217" s="34" t="n"/>
      <c r="H217" s="34" t="n"/>
      <c r="I217" s="34" t="n"/>
      <c r="J217" s="34" t="n"/>
      <c r="K217" s="34" t="n"/>
      <c r="L217" s="34" t="n"/>
      <c r="M217" s="34" t="n"/>
      <c r="N217" s="34" t="n"/>
      <c r="O217" s="34" t="n"/>
      <c r="P217" s="34" t="n"/>
      <c r="Q217" s="34" t="n"/>
      <c r="R217" s="34" t="n"/>
      <c r="S217" s="34" t="n"/>
      <c r="T217" s="34" t="n"/>
      <c r="U217" s="34" t="n"/>
      <c r="V217" s="34" t="n"/>
      <c r="W217" s="34" t="n"/>
      <c r="X217" s="34" t="n"/>
      <c r="Y217" s="34" t="n"/>
      <c r="Z217" s="34" t="n"/>
      <c r="AA217" s="34" t="n"/>
      <c r="AB217" s="34" t="n"/>
      <c r="AC217" s="34" t="n"/>
      <c r="AD217" s="34" t="n"/>
      <c r="AE217" s="34" t="n"/>
      <c r="AF217" s="34" t="n"/>
      <c r="AG217" s="34" t="n"/>
      <c r="AH217" s="34" t="n"/>
      <c r="AI217" s="34" t="n"/>
      <c r="AJ217" s="34" t="n"/>
      <c r="AK217" s="34" t="n"/>
      <c r="AL217" s="34" t="n"/>
      <c r="AM217" s="34" t="n"/>
    </row>
    <row r="218" ht="18" customHeight="1" s="173" thickBot="1">
      <c r="A218" s="45" t="inlineStr">
        <is>
          <t>Giro mudharabah</t>
        </is>
      </c>
      <c r="B218" s="45" t="n"/>
      <c r="C218" s="37" t="n">
        <v>0.315</v>
      </c>
      <c r="D218" s="37" t="n">
        <v>0.243</v>
      </c>
      <c r="E218" s="37" t="n">
        <v>0.176</v>
      </c>
      <c r="F218" s="37" t="n">
        <v>0.046</v>
      </c>
      <c r="G218" s="37" t="n">
        <v>0.056</v>
      </c>
      <c r="H218" s="37" t="n">
        <v>4.154</v>
      </c>
      <c r="I218" s="37" t="n">
        <v>9.214</v>
      </c>
      <c r="J218" s="37" t="n">
        <v>6.145</v>
      </c>
      <c r="K218" s="37" t="n"/>
      <c r="L218" s="37" t="n"/>
      <c r="M218" s="37" t="n"/>
      <c r="N218" s="37" t="n"/>
      <c r="O218" s="37" t="n"/>
      <c r="P218" s="37" t="n"/>
      <c r="Q218" s="37" t="n"/>
      <c r="R218" s="37" t="n"/>
      <c r="S218" s="37" t="n"/>
      <c r="T218" s="37" t="n"/>
      <c r="U218" s="37" t="n"/>
      <c r="V218" s="37" t="n"/>
      <c r="W218" s="37" t="n"/>
      <c r="X218" s="37" t="n"/>
      <c r="Y218" s="37" t="n"/>
      <c r="Z218" s="37" t="n"/>
      <c r="AA218" s="37" t="n"/>
      <c r="AB218" s="37" t="n"/>
      <c r="AC218" s="37" t="n"/>
      <c r="AD218" s="37" t="n"/>
      <c r="AE218" s="37" t="n"/>
      <c r="AF218" s="37" t="n"/>
      <c r="AG218" s="37" t="n"/>
      <c r="AH218" s="37" t="n"/>
      <c r="AI218" s="37" t="n"/>
      <c r="AJ218" s="37" t="n"/>
      <c r="AK218" s="37" t="n"/>
      <c r="AL218" s="37" t="n"/>
      <c r="AM218" s="37" t="n"/>
    </row>
    <row r="219" ht="35" customHeight="1" s="173" thickBot="1">
      <c r="A219" s="45" t="inlineStr">
        <is>
          <t>Tabungan mudharabah (ummat)</t>
        </is>
      </c>
      <c r="B219" s="45" t="n"/>
      <c r="C219" s="37" t="n">
        <v>8.856999999999999</v>
      </c>
      <c r="D219" s="37" t="n">
        <v>3.299</v>
      </c>
      <c r="E219" s="37" t="n">
        <v>2.139</v>
      </c>
      <c r="F219" s="37" t="n">
        <v>1.882</v>
      </c>
      <c r="G219" s="37" t="n">
        <v>19.674</v>
      </c>
      <c r="H219" s="37" t="n">
        <v>14.781</v>
      </c>
      <c r="I219" s="37" t="n">
        <v>21.73</v>
      </c>
      <c r="J219" s="37" t="n">
        <v>19.991</v>
      </c>
      <c r="K219" s="37" t="n"/>
      <c r="L219" s="37" t="n"/>
      <c r="M219" s="37" t="n"/>
      <c r="N219" s="37" t="n"/>
      <c r="O219" s="37" t="n"/>
      <c r="P219" s="37" t="n"/>
      <c r="Q219" s="37" t="n"/>
      <c r="R219" s="37" t="n"/>
      <c r="S219" s="37" t="n"/>
      <c r="T219" s="37" t="n"/>
      <c r="U219" s="37" t="n"/>
      <c r="V219" s="37" t="n"/>
      <c r="W219" s="37" t="n"/>
      <c r="X219" s="37" t="n"/>
      <c r="Y219" s="37" t="n"/>
      <c r="Z219" s="37" t="n"/>
      <c r="AA219" s="37" t="n"/>
      <c r="AB219" s="37" t="n"/>
      <c r="AC219" s="37" t="n"/>
      <c r="AD219" s="37" t="n"/>
      <c r="AE219" s="37" t="n"/>
      <c r="AF219" s="37" t="n"/>
      <c r="AG219" s="37" t="n"/>
      <c r="AH219" s="37" t="n"/>
      <c r="AI219" s="37" t="n"/>
      <c r="AJ219" s="37" t="n"/>
      <c r="AK219" s="37" t="n"/>
      <c r="AL219" s="37" t="n"/>
      <c r="AM219" s="37" t="n"/>
    </row>
    <row r="220" ht="35" customHeight="1" s="173" thickBot="1">
      <c r="A220" s="45" t="inlineStr">
        <is>
          <t>Deposito berjangka mudharabah</t>
        </is>
      </c>
      <c r="B220" s="45" t="n"/>
      <c r="C220" s="37" t="n">
        <v>8.06</v>
      </c>
      <c r="D220" s="37" t="n">
        <v>7.87</v>
      </c>
      <c r="E220" s="37" t="n">
        <v>1</v>
      </c>
      <c r="F220" s="37" t="n">
        <v>3</v>
      </c>
      <c r="G220" s="37" t="n">
        <v>19.089</v>
      </c>
      <c r="H220" s="37" t="n">
        <v>4.3</v>
      </c>
      <c r="I220" s="37" t="n">
        <v>0.3</v>
      </c>
      <c r="J220" s="37" t="n">
        <v>0.3</v>
      </c>
      <c r="K220" s="37" t="n"/>
      <c r="L220" s="37" t="n"/>
      <c r="M220" s="37" t="n"/>
      <c r="N220" s="37" t="n"/>
      <c r="O220" s="37" t="n"/>
      <c r="P220" s="37" t="n"/>
      <c r="Q220" s="37" t="n"/>
      <c r="R220" s="37" t="n"/>
      <c r="S220" s="37" t="n"/>
      <c r="T220" s="37" t="n"/>
      <c r="U220" s="37" t="n"/>
      <c r="V220" s="37" t="n"/>
      <c r="W220" s="37" t="n"/>
      <c r="X220" s="37" t="n"/>
      <c r="Y220" s="37" t="n"/>
      <c r="Z220" s="37" t="n"/>
      <c r="AA220" s="37" t="n"/>
      <c r="AB220" s="37" t="n"/>
      <c r="AC220" s="37" t="n"/>
      <c r="AD220" s="37" t="n"/>
      <c r="AE220" s="37" t="n"/>
      <c r="AF220" s="37" t="n"/>
      <c r="AG220" s="37" t="n"/>
      <c r="AH220" s="37" t="n"/>
      <c r="AI220" s="37" t="n"/>
      <c r="AJ220" s="37" t="n"/>
      <c r="AK220" s="37" t="n"/>
      <c r="AL220" s="37" t="n"/>
      <c r="AM220" s="37" t="n"/>
    </row>
    <row r="221" ht="18" customHeight="1" s="173" thickBot="1">
      <c r="A221" s="42" t="inlineStr">
        <is>
          <t>Efek yang diterbitkan bank</t>
        </is>
      </c>
      <c r="B221" s="42" t="n"/>
      <c r="C221" s="34" t="n"/>
      <c r="D221" s="34" t="n"/>
      <c r="E221" s="34" t="n"/>
      <c r="F221" s="34" t="n"/>
      <c r="G221" s="34" t="n"/>
      <c r="H221" s="34" t="n"/>
      <c r="I221" s="34" t="n"/>
      <c r="J221" s="34" t="n"/>
      <c r="K221" s="34" t="n"/>
      <c r="L221" s="34" t="n"/>
      <c r="M221" s="34" t="n"/>
      <c r="N221" s="34" t="n"/>
      <c r="O221" s="34" t="n"/>
      <c r="P221" s="34" t="n"/>
      <c r="Q221" s="34" t="n"/>
      <c r="R221" s="34" t="n"/>
      <c r="S221" s="34" t="n"/>
      <c r="T221" s="34" t="n"/>
      <c r="U221" s="34" t="n"/>
      <c r="V221" s="34" t="n"/>
      <c r="W221" s="34" t="n"/>
      <c r="X221" s="34" t="n"/>
      <c r="Y221" s="34" t="n"/>
      <c r="Z221" s="34" t="n"/>
      <c r="AA221" s="34" t="n"/>
      <c r="AB221" s="34" t="n"/>
      <c r="AC221" s="34" t="n"/>
      <c r="AD221" s="34" t="n"/>
      <c r="AE221" s="34" t="n"/>
      <c r="AF221" s="34" t="n"/>
      <c r="AG221" s="34" t="n"/>
      <c r="AH221" s="34" t="n"/>
      <c r="AI221" s="34" t="n"/>
      <c r="AJ221" s="34" t="n"/>
      <c r="AK221" s="34" t="n"/>
      <c r="AL221" s="34" t="n"/>
      <c r="AM221" s="34" t="n"/>
    </row>
    <row r="222" hidden="1" ht="35" customHeight="1" s="173" thickBot="1">
      <c r="A222" s="45" t="inlineStr">
        <is>
          <t>Investasi mudharabah antar bank</t>
        </is>
      </c>
      <c r="B222" s="45" t="n"/>
      <c r="C222" s="37" t="inlineStr"/>
      <c r="D222" s="37" t="inlineStr"/>
      <c r="E222" s="37" t="inlineStr"/>
      <c r="F222" s="37" t="inlineStr"/>
      <c r="G222" s="37" t="inlineStr"/>
      <c r="H222" s="37" t="inlineStr"/>
      <c r="I222" s="37" t="inlineStr"/>
      <c r="J222" s="37" t="inlineStr"/>
      <c r="K222" s="37" t="n"/>
      <c r="L222" s="37" t="n"/>
      <c r="M222" s="37" t="n"/>
      <c r="N222" s="37" t="n"/>
      <c r="O222" s="37" t="n"/>
      <c r="P222" s="37" t="n"/>
      <c r="Q222" s="37" t="n"/>
      <c r="R222" s="37" t="n"/>
      <c r="S222" s="37" t="n"/>
      <c r="T222" s="37" t="n"/>
      <c r="U222" s="37" t="n"/>
      <c r="V222" s="37" t="n"/>
      <c r="W222" s="37" t="n"/>
      <c r="X222" s="37" t="n"/>
      <c r="Y222" s="37" t="n"/>
      <c r="Z222" s="37" t="n"/>
      <c r="AA222" s="37" t="n"/>
      <c r="AB222" s="37" t="n"/>
      <c r="AC222" s="37" t="n"/>
      <c r="AD222" s="37" t="n"/>
      <c r="AE222" s="37" t="n"/>
      <c r="AF222" s="37" t="n"/>
      <c r="AG222" s="37" t="n"/>
      <c r="AH222" s="37" t="n"/>
      <c r="AI222" s="37" t="n"/>
      <c r="AJ222" s="37" t="n"/>
      <c r="AK222" s="37" t="n"/>
      <c r="AL222" s="37" t="n"/>
      <c r="AM222" s="37" t="n"/>
    </row>
    <row r="223" hidden="1" ht="18" customHeight="1" s="173" thickBot="1">
      <c r="A223" s="45" t="inlineStr">
        <is>
          <t>Sukuk mudharabah</t>
        </is>
      </c>
      <c r="B223" s="45" t="n"/>
      <c r="C223" s="37" t="inlineStr"/>
      <c r="D223" s="37" t="inlineStr"/>
      <c r="E223" s="37" t="inlineStr"/>
      <c r="F223" s="37" t="inlineStr"/>
      <c r="G223" s="37" t="inlineStr"/>
      <c r="H223" s="37" t="inlineStr"/>
      <c r="I223" s="37" t="inlineStr"/>
      <c r="J223" s="37" t="inlineStr"/>
      <c r="K223" s="37" t="n"/>
      <c r="L223" s="37" t="n"/>
      <c r="M223" s="37" t="n"/>
      <c r="N223" s="37" t="n"/>
      <c r="O223" s="37" t="n"/>
      <c r="P223" s="37" t="n"/>
      <c r="Q223" s="37" t="n"/>
      <c r="R223" s="37" t="n"/>
      <c r="S223" s="37" t="n"/>
      <c r="T223" s="37" t="n"/>
      <c r="U223" s="37" t="n"/>
      <c r="V223" s="37" t="n"/>
      <c r="W223" s="37" t="n"/>
      <c r="X223" s="37" t="n"/>
      <c r="Y223" s="37" t="n"/>
      <c r="Z223" s="37" t="n"/>
      <c r="AA223" s="37" t="n"/>
      <c r="AB223" s="37" t="n"/>
      <c r="AC223" s="37" t="n"/>
      <c r="AD223" s="37" t="n"/>
      <c r="AE223" s="37" t="n"/>
      <c r="AF223" s="37" t="n"/>
      <c r="AG223" s="37" t="n"/>
      <c r="AH223" s="37" t="n"/>
      <c r="AI223" s="37" t="n"/>
      <c r="AJ223" s="37" t="n"/>
      <c r="AK223" s="37" t="n"/>
      <c r="AL223" s="37" t="n"/>
      <c r="AM223" s="37" t="n"/>
    </row>
    <row r="224" hidden="1" ht="35" customHeight="1" s="173" thickBot="1">
      <c r="A224" s="45" t="inlineStr">
        <is>
          <t>Sukuk mudharabah subordinasi</t>
        </is>
      </c>
      <c r="B224" s="45" t="n"/>
      <c r="C224" s="37" t="inlineStr"/>
      <c r="D224" s="37" t="inlineStr"/>
      <c r="E224" s="37" t="inlineStr"/>
      <c r="F224" s="37" t="inlineStr"/>
      <c r="G224" s="37" t="inlineStr"/>
      <c r="H224" s="37" t="inlineStr"/>
      <c r="I224" s="37" t="inlineStr"/>
      <c r="J224" s="37" t="inlineStr"/>
      <c r="K224" s="37" t="n"/>
      <c r="L224" s="37" t="n"/>
      <c r="M224" s="37" t="n"/>
      <c r="N224" s="37" t="n"/>
      <c r="O224" s="37" t="n"/>
      <c r="P224" s="37" t="n"/>
      <c r="Q224" s="37" t="n"/>
      <c r="R224" s="37" t="n"/>
      <c r="S224" s="37" t="n"/>
      <c r="T224" s="37" t="n"/>
      <c r="U224" s="37" t="n"/>
      <c r="V224" s="37" t="n"/>
      <c r="W224" s="37" t="n"/>
      <c r="X224" s="37" t="n"/>
      <c r="Y224" s="37" t="n"/>
      <c r="Z224" s="37" t="n"/>
      <c r="AA224" s="37" t="n"/>
      <c r="AB224" s="37" t="n"/>
      <c r="AC224" s="37" t="n"/>
      <c r="AD224" s="37" t="n"/>
      <c r="AE224" s="37" t="n"/>
      <c r="AF224" s="37" t="n"/>
      <c r="AG224" s="37" t="n"/>
      <c r="AH224" s="37" t="n"/>
      <c r="AI224" s="37" t="n"/>
      <c r="AJ224" s="37" t="n"/>
      <c r="AK224" s="37" t="n"/>
      <c r="AL224" s="37" t="n"/>
      <c r="AM224" s="37" t="n"/>
    </row>
    <row r="225" ht="18" customHeight="1" s="173" thickBot="1">
      <c r="A225" s="42" t="inlineStr">
        <is>
          <t>Jumlah dana syirkah temporer</t>
        </is>
      </c>
      <c r="B225" s="42" t="n"/>
      <c r="C225" s="41" t="n">
        <v>18811.729</v>
      </c>
      <c r="D225" s="41" t="n">
        <v>18488.951</v>
      </c>
      <c r="E225" s="41" t="n">
        <v>19844.419</v>
      </c>
      <c r="F225" s="41" t="n">
        <v>22768.072</v>
      </c>
      <c r="G225" s="41" t="n">
        <v>24862.275</v>
      </c>
      <c r="H225" s="41" t="n">
        <v>27106.095</v>
      </c>
      <c r="I225" s="41" t="n">
        <v>29248.016</v>
      </c>
      <c r="J225" s="41" t="n">
        <v>31882.478</v>
      </c>
      <c r="K225" s="41" t="n"/>
      <c r="L225" s="41" t="n"/>
      <c r="M225" s="41" t="n"/>
      <c r="N225" s="41" t="n"/>
      <c r="O225" s="41" t="n"/>
      <c r="P225" s="41" t="n"/>
      <c r="Q225" s="41" t="n"/>
      <c r="R225" s="41" t="n"/>
      <c r="S225" s="41" t="n"/>
      <c r="T225" s="41" t="n"/>
      <c r="U225" s="41" t="n"/>
      <c r="V225" s="41" t="n"/>
      <c r="W225" s="41" t="n"/>
      <c r="X225" s="41" t="n"/>
      <c r="Y225" s="41" t="n"/>
      <c r="Z225" s="41" t="n"/>
      <c r="AA225" s="41" t="n"/>
      <c r="AB225" s="41" t="n"/>
      <c r="AC225" s="41" t="n"/>
      <c r="AD225" s="41" t="n"/>
      <c r="AE225" s="41" t="n"/>
      <c r="AF225" s="41" t="n"/>
      <c r="AG225" s="41" t="n"/>
      <c r="AH225" s="41" t="n"/>
      <c r="AI225" s="41" t="n"/>
      <c r="AJ225" s="41" t="n"/>
      <c r="AK225" s="41" t="n"/>
      <c r="AL225" s="41" t="n"/>
      <c r="AM225" s="41" t="n"/>
    </row>
    <row r="226" ht="18" customHeight="1" s="173" thickBot="1">
      <c r="A226" s="38" t="inlineStr">
        <is>
          <t>Jumlah akumulasi dana tabarru</t>
        </is>
      </c>
      <c r="B226" s="38" t="n"/>
      <c r="C226" s="41" t="inlineStr"/>
      <c r="D226" s="41" t="inlineStr"/>
      <c r="E226" s="41" t="inlineStr"/>
      <c r="F226" s="41" t="inlineStr"/>
      <c r="G226" s="41" t="inlineStr"/>
      <c r="H226" s="41" t="inlineStr"/>
      <c r="I226" s="41" t="inlineStr"/>
      <c r="J226" s="41" t="inlineStr"/>
      <c r="K226" s="41" t="n"/>
      <c r="L226" s="41" t="n"/>
      <c r="M226" s="41" t="n"/>
      <c r="N226" s="41" t="n"/>
      <c r="O226" s="41" t="n"/>
      <c r="P226" s="41" t="n"/>
      <c r="Q226" s="41" t="n"/>
      <c r="R226" s="41" t="n"/>
      <c r="S226" s="41" t="n"/>
      <c r="T226" s="41" t="n"/>
      <c r="U226" s="41" t="n"/>
      <c r="V226" s="41" t="n"/>
      <c r="W226" s="41" t="n"/>
      <c r="X226" s="41" t="n"/>
      <c r="Y226" s="41" t="n"/>
      <c r="Z226" s="41" t="n"/>
      <c r="AA226" s="41" t="n"/>
      <c r="AB226" s="41" t="n"/>
      <c r="AC226" s="41" t="n"/>
      <c r="AD226" s="41" t="n"/>
      <c r="AE226" s="41" t="n"/>
      <c r="AF226" s="41" t="n"/>
      <c r="AG226" s="41" t="n"/>
      <c r="AH226" s="41" t="n"/>
      <c r="AI226" s="41" t="n"/>
      <c r="AJ226" s="41" t="n"/>
      <c r="AK226" s="41" t="n"/>
      <c r="AL226" s="41" t="n"/>
      <c r="AM226" s="41" t="n"/>
    </row>
    <row r="227" ht="18" customHeight="1" s="173" thickBot="1">
      <c r="A227" s="38" t="inlineStr">
        <is>
          <t>Ekuitas</t>
        </is>
      </c>
      <c r="B227" s="38" t="n"/>
      <c r="C227" s="34" t="n"/>
      <c r="D227" s="34" t="n"/>
      <c r="E227" s="34" t="n"/>
      <c r="F227" s="34" t="n"/>
      <c r="G227" s="34" t="n"/>
      <c r="H227" s="34" t="n"/>
      <c r="I227" s="34" t="n"/>
      <c r="J227" s="34" t="n"/>
      <c r="K227" s="34" t="n"/>
      <c r="L227" s="34" t="n"/>
      <c r="M227" s="34" t="n"/>
      <c r="N227" s="34" t="n"/>
      <c r="O227" s="34" t="n"/>
      <c r="P227" s="34" t="n"/>
      <c r="Q227" s="34" t="n"/>
      <c r="R227" s="34" t="n"/>
      <c r="S227" s="34" t="n"/>
      <c r="T227" s="34" t="n"/>
      <c r="U227" s="34" t="n"/>
      <c r="V227" s="34" t="n"/>
      <c r="W227" s="34" t="n"/>
      <c r="X227" s="34" t="n"/>
      <c r="Y227" s="34" t="n"/>
      <c r="Z227" s="34" t="n"/>
      <c r="AA227" s="34" t="n"/>
      <c r="AB227" s="34" t="n"/>
      <c r="AC227" s="34" t="n"/>
      <c r="AD227" s="34" t="n"/>
      <c r="AE227" s="34" t="n"/>
      <c r="AF227" s="34" t="n"/>
      <c r="AG227" s="34" t="n"/>
      <c r="AH227" s="34" t="n"/>
      <c r="AI227" s="34" t="n"/>
      <c r="AJ227" s="34" t="n"/>
      <c r="AK227" s="34" t="n"/>
      <c r="AL227" s="34" t="n"/>
      <c r="AM227" s="34" t="n"/>
    </row>
    <row r="228" ht="35" customHeight="1" s="173" thickBot="1">
      <c r="A228" s="42" t="inlineStr">
        <is>
          <t>Ekuitas yang diatribusikan kepada pemilik entitas induk</t>
        </is>
      </c>
      <c r="B228" s="42" t="n"/>
      <c r="C228" s="34" t="n"/>
      <c r="D228" s="34" t="n"/>
      <c r="E228" s="34" t="n"/>
      <c r="F228" s="34" t="n"/>
      <c r="G228" s="34" t="n"/>
      <c r="H228" s="34" t="n"/>
      <c r="I228" s="34" t="n"/>
      <c r="J228" s="34" t="n"/>
      <c r="K228" s="34" t="n"/>
      <c r="L228" s="34" t="n"/>
      <c r="M228" s="34" t="n"/>
      <c r="N228" s="34" t="n"/>
      <c r="O228" s="34" t="n"/>
      <c r="P228" s="34" t="n"/>
      <c r="Q228" s="34" t="n"/>
      <c r="R228" s="34" t="n"/>
      <c r="S228" s="34" t="n"/>
      <c r="T228" s="34" t="n"/>
      <c r="U228" s="34" t="n"/>
      <c r="V228" s="34" t="n"/>
      <c r="W228" s="34" t="n"/>
      <c r="X228" s="34" t="n"/>
      <c r="Y228" s="34" t="n"/>
      <c r="Z228" s="34" t="n"/>
      <c r="AA228" s="34" t="n"/>
      <c r="AB228" s="34" t="n"/>
      <c r="AC228" s="34" t="n"/>
      <c r="AD228" s="34" t="n"/>
      <c r="AE228" s="34" t="n"/>
      <c r="AF228" s="34" t="n"/>
      <c r="AG228" s="34" t="n"/>
      <c r="AH228" s="34" t="n"/>
      <c r="AI228" s="34" t="n"/>
      <c r="AJ228" s="34" t="n"/>
      <c r="AK228" s="34" t="n"/>
      <c r="AL228" s="34" t="n"/>
      <c r="AM228" s="34" t="n"/>
    </row>
    <row r="229" ht="18" customHeight="1" s="173" thickBot="1">
      <c r="A229" s="45" t="inlineStr">
        <is>
          <t>Saham biasa</t>
        </is>
      </c>
      <c r="B229" s="45" t="n"/>
      <c r="C229" s="37" t="n">
        <v>5295</v>
      </c>
      <c r="D229" s="37" t="n">
        <v>5295</v>
      </c>
      <c r="E229" s="37" t="n">
        <v>5295</v>
      </c>
      <c r="F229" s="37" t="n">
        <v>5295</v>
      </c>
      <c r="G229" s="37" t="n">
        <v>5295</v>
      </c>
      <c r="H229" s="37" t="n">
        <v>7017.222</v>
      </c>
      <c r="I229" s="37" t="n">
        <v>7017.222</v>
      </c>
      <c r="J229" s="37" t="n">
        <v>7017.222</v>
      </c>
      <c r="K229" s="37" t="n"/>
      <c r="L229" s="37" t="n"/>
      <c r="M229" s="37" t="n"/>
      <c r="N229" s="37" t="n"/>
      <c r="O229" s="37" t="n"/>
      <c r="P229" s="37" t="n"/>
      <c r="Q229" s="37" t="n"/>
      <c r="R229" s="37" t="n"/>
      <c r="S229" s="37" t="n"/>
      <c r="T229" s="37" t="n"/>
      <c r="U229" s="37" t="n"/>
      <c r="V229" s="37" t="n"/>
      <c r="W229" s="37" t="n"/>
      <c r="X229" s="37" t="n"/>
      <c r="Y229" s="37" t="n"/>
      <c r="Z229" s="37" t="n"/>
      <c r="AA229" s="37" t="n"/>
      <c r="AB229" s="37" t="n"/>
      <c r="AC229" s="37" t="n"/>
      <c r="AD229" s="37" t="n"/>
      <c r="AE229" s="37" t="n"/>
      <c r="AF229" s="37" t="n"/>
      <c r="AG229" s="37" t="n"/>
      <c r="AH229" s="37" t="n"/>
      <c r="AI229" s="37" t="n"/>
      <c r="AJ229" s="37" t="n"/>
      <c r="AK229" s="37" t="n"/>
      <c r="AL229" s="37" t="n"/>
      <c r="AM229" s="37" t="n"/>
    </row>
    <row r="230" hidden="1" ht="18" customHeight="1" s="173" thickBot="1">
      <c r="A230" s="45" t="inlineStr">
        <is>
          <t>Saham preferen</t>
        </is>
      </c>
      <c r="B230" s="45" t="n"/>
      <c r="C230" s="37" t="inlineStr"/>
      <c r="D230" s="37" t="inlineStr"/>
      <c r="E230" s="37" t="inlineStr"/>
      <c r="F230" s="37" t="inlineStr"/>
      <c r="G230" s="37" t="inlineStr"/>
      <c r="H230" s="37" t="inlineStr"/>
      <c r="I230" s="37" t="inlineStr"/>
      <c r="J230" s="37" t="inlineStr"/>
      <c r="K230" s="37" t="n"/>
      <c r="L230" s="37" t="n"/>
      <c r="M230" s="37" t="n"/>
      <c r="N230" s="37" t="n"/>
      <c r="O230" s="37" t="n"/>
      <c r="P230" s="37" t="n"/>
      <c r="Q230" s="37" t="n"/>
      <c r="R230" s="37" t="n"/>
      <c r="S230" s="37" t="n"/>
      <c r="T230" s="37" t="n"/>
      <c r="U230" s="37" t="n"/>
      <c r="V230" s="37" t="n"/>
      <c r="W230" s="37" t="n"/>
      <c r="X230" s="37" t="n"/>
      <c r="Y230" s="37" t="n"/>
      <c r="Z230" s="37" t="n"/>
      <c r="AA230" s="37" t="n"/>
      <c r="AB230" s="37" t="n"/>
      <c r="AC230" s="37" t="n"/>
      <c r="AD230" s="37" t="n"/>
      <c r="AE230" s="37" t="n"/>
      <c r="AF230" s="37" t="n"/>
      <c r="AG230" s="37" t="n"/>
      <c r="AH230" s="37" t="n"/>
      <c r="AI230" s="37" t="n"/>
      <c r="AJ230" s="37" t="n"/>
      <c r="AK230" s="37" t="n"/>
      <c r="AL230" s="37" t="n"/>
      <c r="AM230" s="37" t="n"/>
    </row>
    <row r="231" ht="18" customHeight="1" s="173" thickBot="1">
      <c r="A231" s="45" t="inlineStr">
        <is>
          <t>Tambahan modal disetor</t>
        </is>
      </c>
      <c r="B231" s="45" t="n"/>
      <c r="C231" s="37" t="n">
        <v>2054.454</v>
      </c>
      <c r="D231" s="37" t="n">
        <v>2054.454</v>
      </c>
      <c r="E231" s="37" t="n">
        <v>2054.454</v>
      </c>
      <c r="F231" s="37" t="n">
        <v>2054.454</v>
      </c>
      <c r="G231" s="37" t="n">
        <v>2054.454</v>
      </c>
      <c r="H231" s="37" t="n">
        <v>4418.9</v>
      </c>
      <c r="I231" s="37" t="n">
        <v>4418.9</v>
      </c>
      <c r="J231" s="37" t="n">
        <v>4418.9</v>
      </c>
      <c r="K231" s="37" t="n"/>
      <c r="L231" s="37" t="n"/>
      <c r="M231" s="37" t="n"/>
      <c r="N231" s="37" t="n"/>
      <c r="O231" s="37" t="n"/>
      <c r="P231" s="37" t="n"/>
      <c r="Q231" s="37" t="n"/>
      <c r="R231" s="37" t="n"/>
      <c r="S231" s="37" t="n"/>
      <c r="T231" s="37" t="n"/>
      <c r="U231" s="37" t="n"/>
      <c r="V231" s="37" t="n"/>
      <c r="W231" s="37" t="n"/>
      <c r="X231" s="37" t="n"/>
      <c r="Y231" s="37" t="n"/>
      <c r="Z231" s="37" t="n"/>
      <c r="AA231" s="37" t="n"/>
      <c r="AB231" s="37" t="n"/>
      <c r="AC231" s="37" t="n"/>
      <c r="AD231" s="37" t="n"/>
      <c r="AE231" s="37" t="n"/>
      <c r="AF231" s="37" t="n"/>
      <c r="AG231" s="37" t="n"/>
      <c r="AH231" s="37" t="n"/>
      <c r="AI231" s="37" t="n"/>
      <c r="AJ231" s="37" t="n"/>
      <c r="AK231" s="37" t="n"/>
      <c r="AL231" s="37" t="n"/>
      <c r="AM231" s="37" t="n"/>
    </row>
    <row r="232" hidden="1" ht="18" customHeight="1" s="173" thickBot="1">
      <c r="A232" s="45" t="inlineStr">
        <is>
          <t>Saham treasuri</t>
        </is>
      </c>
      <c r="B232" s="45" t="n"/>
      <c r="C232" s="40" t="inlineStr"/>
      <c r="D232" s="40" t="inlineStr"/>
      <c r="E232" s="40" t="inlineStr"/>
      <c r="F232" s="40" t="inlineStr"/>
      <c r="G232" s="40" t="inlineStr"/>
      <c r="H232" s="40" t="inlineStr"/>
      <c r="I232" s="40" t="inlineStr"/>
      <c r="J232" s="40" t="inlineStr"/>
      <c r="K232" s="40" t="n"/>
      <c r="L232" s="40" t="n"/>
      <c r="M232" s="40" t="n"/>
      <c r="N232" s="40" t="n"/>
      <c r="O232" s="40" t="n"/>
      <c r="P232" s="40" t="n"/>
      <c r="Q232" s="40" t="n"/>
      <c r="R232" s="40" t="n"/>
      <c r="S232" s="40" t="n"/>
      <c r="T232" s="40" t="n"/>
      <c r="U232" s="40" t="n"/>
      <c r="V232" s="40" t="n"/>
      <c r="W232" s="40" t="n"/>
      <c r="X232" s="40" t="n"/>
      <c r="Y232" s="40" t="n"/>
      <c r="Z232" s="40" t="n"/>
      <c r="AA232" s="40" t="n"/>
      <c r="AB232" s="40" t="n"/>
      <c r="AC232" s="40" t="n"/>
      <c r="AD232" s="40" t="n"/>
      <c r="AE232" s="40" t="n"/>
      <c r="AF232" s="40" t="n"/>
      <c r="AG232" s="40" t="n"/>
      <c r="AH232" s="40" t="n"/>
      <c r="AI232" s="40" t="n"/>
      <c r="AJ232" s="40" t="n"/>
      <c r="AK232" s="40" t="n"/>
      <c r="AL232" s="40" t="n"/>
      <c r="AM232" s="40" t="n"/>
    </row>
    <row r="233" ht="18" customHeight="1" s="173" thickBot="1">
      <c r="A233" s="45" t="inlineStr">
        <is>
          <t>Uang muka setoran modal</t>
        </is>
      </c>
      <c r="B233" s="45" t="n"/>
      <c r="C233" s="37" t="inlineStr"/>
      <c r="D233" s="37" t="inlineStr"/>
      <c r="E233" s="37" t="inlineStr"/>
      <c r="F233" s="37" t="inlineStr"/>
      <c r="G233" s="37" t="n">
        <v>2756.575</v>
      </c>
      <c r="H233" s="37" t="inlineStr"/>
      <c r="I233" s="37" t="inlineStr"/>
      <c r="J233" s="37" t="inlineStr"/>
      <c r="K233" s="37" t="n"/>
      <c r="L233" s="37" t="n"/>
      <c r="M233" s="37" t="n"/>
      <c r="N233" s="37" t="n"/>
      <c r="O233" s="37" t="n"/>
      <c r="P233" s="37" t="n"/>
      <c r="Q233" s="37" t="n"/>
      <c r="R233" s="37" t="n"/>
      <c r="S233" s="37" t="n"/>
      <c r="T233" s="37" t="n"/>
      <c r="U233" s="37" t="n"/>
      <c r="V233" s="37" t="n"/>
      <c r="W233" s="37" t="n"/>
      <c r="X233" s="37" t="n"/>
      <c r="Y233" s="37" t="n"/>
      <c r="Z233" s="37" t="n"/>
      <c r="AA233" s="37" t="n"/>
      <c r="AB233" s="37" t="n"/>
      <c r="AC233" s="37" t="n"/>
      <c r="AD233" s="37" t="n"/>
      <c r="AE233" s="37" t="n"/>
      <c r="AF233" s="37" t="n"/>
      <c r="AG233" s="37" t="n"/>
      <c r="AH233" s="37" t="n"/>
      <c r="AI233" s="37" t="n"/>
      <c r="AJ233" s="37" t="n"/>
      <c r="AK233" s="37" t="n"/>
      <c r="AL233" s="37" t="n"/>
      <c r="AM233" s="37" t="n"/>
    </row>
    <row r="234" hidden="1" ht="18" customHeight="1" s="173" thickBot="1">
      <c r="A234" s="45" t="inlineStr">
        <is>
          <t>Opsi saham</t>
        </is>
      </c>
      <c r="B234" s="45" t="n"/>
      <c r="C234" s="37" t="inlineStr"/>
      <c r="D234" s="37" t="inlineStr"/>
      <c r="E234" s="37" t="inlineStr"/>
      <c r="F234" s="37" t="inlineStr"/>
      <c r="G234" s="37" t="inlineStr"/>
      <c r="H234" s="37" t="inlineStr"/>
      <c r="I234" s="37" t="inlineStr"/>
      <c r="J234" s="37" t="inlineStr"/>
      <c r="K234" s="37" t="n"/>
      <c r="L234" s="37" t="n"/>
      <c r="M234" s="37" t="n"/>
      <c r="N234" s="37" t="n"/>
      <c r="O234" s="37" t="n"/>
      <c r="P234" s="37" t="n"/>
      <c r="Q234" s="37" t="n"/>
      <c r="R234" s="37" t="n"/>
      <c r="S234" s="37" t="n"/>
      <c r="T234" s="37" t="n"/>
      <c r="U234" s="37" t="n"/>
      <c r="V234" s="37" t="n"/>
      <c r="W234" s="37" t="n"/>
      <c r="X234" s="37" t="n"/>
      <c r="Y234" s="37" t="n"/>
      <c r="Z234" s="37" t="n"/>
      <c r="AA234" s="37" t="n"/>
      <c r="AB234" s="37" t="n"/>
      <c r="AC234" s="37" t="n"/>
      <c r="AD234" s="37" t="n"/>
      <c r="AE234" s="37" t="n"/>
      <c r="AF234" s="37" t="n"/>
      <c r="AG234" s="37" t="n"/>
      <c r="AH234" s="37" t="n"/>
      <c r="AI234" s="37" t="n"/>
      <c r="AJ234" s="37" t="n"/>
      <c r="AK234" s="37" t="n"/>
      <c r="AL234" s="37" t="n"/>
      <c r="AM234" s="37" t="n"/>
    </row>
    <row r="235" hidden="1" ht="35" customHeight="1" s="173" thickBot="1">
      <c r="A235" s="45" t="inlineStr">
        <is>
          <t>Penjabaran laporan keuangan</t>
        </is>
      </c>
      <c r="B235" s="45" t="n"/>
      <c r="C235" s="37" t="n">
        <v/>
      </c>
      <c r="D235" s="37" t="n">
        <v/>
      </c>
      <c r="E235" s="37" t="n">
        <v/>
      </c>
      <c r="F235" s="37" t="inlineStr"/>
      <c r="G235" s="37" t="inlineStr"/>
      <c r="H235" s="37" t="inlineStr"/>
      <c r="I235" s="37" t="inlineStr"/>
      <c r="J235" s="37" t="inlineStr"/>
      <c r="K235" s="37" t="n"/>
      <c r="L235" s="37" t="n"/>
      <c r="M235" s="37" t="n"/>
      <c r="N235" s="37" t="n"/>
      <c r="O235" s="37" t="n"/>
      <c r="P235" s="37" t="n"/>
      <c r="Q235" s="37" t="n"/>
      <c r="R235" s="37" t="n"/>
      <c r="S235" s="37" t="n"/>
      <c r="T235" s="37" t="n"/>
      <c r="U235" s="37" t="n"/>
      <c r="V235" s="37" t="n"/>
      <c r="W235" s="37" t="n"/>
      <c r="X235" s="37" t="n"/>
      <c r="Y235" s="37" t="n"/>
      <c r="Z235" s="37" t="n"/>
      <c r="AA235" s="37" t="n"/>
      <c r="AB235" s="37" t="n"/>
      <c r="AC235" s="37" t="n"/>
      <c r="AD235" s="37" t="n"/>
      <c r="AE235" s="37" t="n"/>
      <c r="AF235" s="37" t="n"/>
      <c r="AG235" s="37" t="n"/>
      <c r="AH235" s="37" t="n"/>
      <c r="AI235" s="37" t="n"/>
      <c r="AJ235" s="37" t="n"/>
      <c r="AK235" s="37" t="n"/>
      <c r="AL235" s="37" t="n"/>
      <c r="AM235" s="37" t="n"/>
    </row>
    <row r="236" ht="18" customHeight="1" s="173" thickBot="1">
      <c r="A236" s="45" t="inlineStr">
        <is>
          <t>Cadangan revaluasi</t>
        </is>
      </c>
      <c r="B236" s="45" t="n"/>
      <c r="C236" s="37" t="n">
        <v>2966.991</v>
      </c>
      <c r="D236" s="37" t="n">
        <v>3307.991</v>
      </c>
      <c r="E236" s="37" t="n">
        <v>3307.991</v>
      </c>
      <c r="F236" s="37" t="n">
        <v>3307.991</v>
      </c>
      <c r="G236" s="37" t="n">
        <v>3508.565</v>
      </c>
      <c r="H236" s="37" t="n">
        <v>3565.773</v>
      </c>
      <c r="I236" s="37" t="n">
        <v>3565.773</v>
      </c>
      <c r="J236" s="37" t="n">
        <v>3988.158</v>
      </c>
      <c r="K236" s="37" t="n"/>
      <c r="L236" s="37" t="n"/>
      <c r="M236" s="37" t="n"/>
      <c r="N236" s="37" t="n"/>
      <c r="O236" s="37" t="n"/>
      <c r="P236" s="37" t="n"/>
      <c r="Q236" s="37" t="n"/>
      <c r="R236" s="37" t="n"/>
      <c r="S236" s="37" t="n"/>
      <c r="T236" s="37" t="n"/>
      <c r="U236" s="37" t="n"/>
      <c r="V236" s="37" t="n"/>
      <c r="W236" s="37" t="n"/>
      <c r="X236" s="37" t="n"/>
      <c r="Y236" s="37" t="n"/>
      <c r="Z236" s="37" t="n"/>
      <c r="AA236" s="37" t="n"/>
      <c r="AB236" s="37" t="n"/>
      <c r="AC236" s="37" t="n"/>
      <c r="AD236" s="37" t="n"/>
      <c r="AE236" s="37" t="n"/>
      <c r="AF236" s="37" t="n"/>
      <c r="AG236" s="37" t="n"/>
      <c r="AH236" s="37" t="n"/>
      <c r="AI236" s="37" t="n"/>
      <c r="AJ236" s="37" t="n"/>
      <c r="AK236" s="37" t="n"/>
      <c r="AL236" s="37" t="n"/>
      <c r="AM236" s="37" t="n"/>
    </row>
    <row r="237" hidden="1" ht="35" customHeight="1" s="173" thickBot="1">
      <c r="A237" s="45" t="inlineStr">
        <is>
          <t>Cadangan selisih kurs penjabaran</t>
        </is>
      </c>
      <c r="B237" s="45" t="n"/>
      <c r="C237" s="37" t="inlineStr"/>
      <c r="D237" s="37" t="inlineStr"/>
      <c r="E237" s="37" t="inlineStr"/>
      <c r="F237" s="37" t="inlineStr"/>
      <c r="G237" s="37" t="inlineStr"/>
      <c r="H237" s="37" t="inlineStr"/>
      <c r="I237" s="37" t="inlineStr"/>
      <c r="J237" s="37" t="inlineStr"/>
      <c r="K237" s="37" t="n"/>
      <c r="L237" s="37" t="n"/>
      <c r="M237" s="37" t="n"/>
      <c r="N237" s="37" t="n"/>
      <c r="O237" s="37" t="n"/>
      <c r="P237" s="37" t="n"/>
      <c r="Q237" s="37" t="n"/>
      <c r="R237" s="37" t="n"/>
      <c r="S237" s="37" t="n"/>
      <c r="T237" s="37" t="n"/>
      <c r="U237" s="37" t="n"/>
      <c r="V237" s="37" t="n"/>
      <c r="W237" s="37" t="n"/>
      <c r="X237" s="37" t="n"/>
      <c r="Y237" s="37" t="n"/>
      <c r="Z237" s="37" t="n"/>
      <c r="AA237" s="37" t="n"/>
      <c r="AB237" s="37" t="n"/>
      <c r="AC237" s="37" t="n"/>
      <c r="AD237" s="37" t="n"/>
      <c r="AE237" s="37" t="n"/>
      <c r="AF237" s="37" t="n"/>
      <c r="AG237" s="37" t="n"/>
      <c r="AH237" s="37" t="n"/>
      <c r="AI237" s="37" t="n"/>
      <c r="AJ237" s="37" t="n"/>
      <c r="AK237" s="37" t="n"/>
      <c r="AL237" s="37" t="n"/>
      <c r="AM237" s="37" t="n"/>
    </row>
    <row r="238" ht="52" customHeight="1" s="173" thickBot="1">
      <c r="A238" s="45" t="inlineStr">
        <is>
          <t>Cadangan perubahan nilai wajar aset keuangan tersedia untuk dijual</t>
        </is>
      </c>
      <c r="B238" s="45" t="n"/>
      <c r="C238" s="37" t="n">
        <v>-107.43</v>
      </c>
      <c r="D238" s="37" t="n">
        <v>11.46</v>
      </c>
      <c r="E238" s="37" t="n">
        <v>1100.019</v>
      </c>
      <c r="F238" s="37" t="n">
        <v>87.81699999999999</v>
      </c>
      <c r="G238" s="37" t="n">
        <v/>
      </c>
      <c r="H238" s="37" t="n">
        <v/>
      </c>
      <c r="I238" s="37" t="n">
        <v/>
      </c>
      <c r="J238" s="37" t="n">
        <v/>
      </c>
      <c r="K238" s="37" t="n"/>
      <c r="L238" s="37" t="n"/>
      <c r="M238" s="37" t="n"/>
      <c r="N238" s="37" t="n"/>
      <c r="O238" s="37" t="n"/>
      <c r="P238" s="37" t="n"/>
      <c r="Q238" s="37" t="n"/>
      <c r="R238" s="37" t="n"/>
      <c r="S238" s="37" t="n"/>
      <c r="T238" s="37" t="n"/>
      <c r="U238" s="37" t="n"/>
      <c r="V238" s="37" t="n"/>
      <c r="W238" s="37" t="n"/>
      <c r="X238" s="37" t="n"/>
      <c r="Y238" s="37" t="n"/>
      <c r="Z238" s="37" t="n"/>
      <c r="AA238" s="37" t="n"/>
      <c r="AB238" s="37" t="n"/>
      <c r="AC238" s="37" t="n"/>
      <c r="AD238" s="37" t="n"/>
      <c r="AE238" s="37" t="n"/>
      <c r="AF238" s="37" t="n"/>
      <c r="AG238" s="37" t="n"/>
      <c r="AH238" s="37" t="n"/>
      <c r="AI238" s="37" t="n"/>
      <c r="AJ238" s="37" t="n"/>
      <c r="AK238" s="37" t="n"/>
      <c r="AL238" s="37" t="n"/>
      <c r="AM238" s="37" t="n"/>
    </row>
    <row r="239" ht="69" customHeight="1" s="173" thickBot="1">
      <c r="A239" s="45" t="inlineStr">
        <is>
          <t>Cadangan perubahan nilai wajar aset keuangan nilai wajar melalui pendapatan komprehensif lainnya</t>
        </is>
      </c>
      <c r="B239" s="45" t="n"/>
      <c r="C239" s="37" t="n">
        <v/>
      </c>
      <c r="D239" s="37" t="n">
        <v/>
      </c>
      <c r="E239" s="37" t="n">
        <v/>
      </c>
      <c r="F239" s="37" t="n">
        <v>87.81699999999999</v>
      </c>
      <c r="G239" s="37" t="n">
        <v>-1193.252</v>
      </c>
      <c r="H239" s="37" t="n">
        <v>-769.001</v>
      </c>
      <c r="I239" s="37" t="n">
        <v>-1107.982</v>
      </c>
      <c r="J239" s="37" t="n">
        <v>-530.198</v>
      </c>
      <c r="K239" s="37" t="n"/>
      <c r="L239" s="37" t="n"/>
      <c r="M239" s="37" t="n"/>
      <c r="N239" s="37" t="n"/>
      <c r="O239" s="37" t="n"/>
      <c r="P239" s="37" t="n"/>
      <c r="Q239" s="37" t="n"/>
      <c r="R239" s="37" t="n"/>
      <c r="S239" s="37" t="n"/>
      <c r="T239" s="37" t="n"/>
      <c r="U239" s="37" t="n"/>
      <c r="V239" s="37" t="n"/>
      <c r="W239" s="37" t="n"/>
      <c r="X239" s="37" t="n"/>
      <c r="Y239" s="37" t="n"/>
      <c r="Z239" s="37" t="n"/>
      <c r="AA239" s="37" t="n"/>
      <c r="AB239" s="37" t="n"/>
      <c r="AC239" s="37" t="n"/>
      <c r="AD239" s="37" t="n"/>
      <c r="AE239" s="37" t="n"/>
      <c r="AF239" s="37" t="n"/>
      <c r="AG239" s="37" t="n"/>
      <c r="AH239" s="37" t="n"/>
      <c r="AI239" s="37" t="n"/>
      <c r="AJ239" s="37" t="n"/>
      <c r="AK239" s="37" t="n"/>
      <c r="AL239" s="37" t="n"/>
      <c r="AM239" s="37" t="n"/>
    </row>
    <row r="240" hidden="1" ht="52" customHeight="1" s="173" thickBot="1">
      <c r="A240" s="45" t="inlineStr">
        <is>
          <t>Cadangan keuntungan (kerugian) investasi pada instrumen ekuitas</t>
        </is>
      </c>
      <c r="B240" s="45" t="n"/>
      <c r="C240" s="37" t="inlineStr"/>
      <c r="D240" s="37" t="inlineStr"/>
      <c r="E240" s="37" t="inlineStr"/>
      <c r="F240" s="37" t="inlineStr"/>
      <c r="G240" s="37" t="inlineStr"/>
      <c r="H240" s="37" t="inlineStr"/>
      <c r="I240" s="37" t="inlineStr"/>
      <c r="J240" s="37" t="inlineStr"/>
      <c r="K240" s="37" t="n"/>
      <c r="L240" s="37" t="n"/>
      <c r="M240" s="37" t="n"/>
      <c r="N240" s="37" t="n"/>
      <c r="O240" s="37" t="n"/>
      <c r="P240" s="37" t="n"/>
      <c r="Q240" s="37" t="n"/>
      <c r="R240" s="37" t="n"/>
      <c r="S240" s="37" t="n"/>
      <c r="T240" s="37" t="n"/>
      <c r="U240" s="37" t="n"/>
      <c r="V240" s="37" t="n"/>
      <c r="W240" s="37" t="n"/>
      <c r="X240" s="37" t="n"/>
      <c r="Y240" s="37" t="n"/>
      <c r="Z240" s="37" t="n"/>
      <c r="AA240" s="37" t="n"/>
      <c r="AB240" s="37" t="n"/>
      <c r="AC240" s="37" t="n"/>
      <c r="AD240" s="37" t="n"/>
      <c r="AE240" s="37" t="n"/>
      <c r="AF240" s="37" t="n"/>
      <c r="AG240" s="37" t="n"/>
      <c r="AH240" s="37" t="n"/>
      <c r="AI240" s="37" t="n"/>
      <c r="AJ240" s="37" t="n"/>
      <c r="AK240" s="37" t="n"/>
      <c r="AL240" s="37" t="n"/>
      <c r="AM240" s="37" t="n"/>
    </row>
    <row r="241" hidden="1" ht="35" customHeight="1" s="173" thickBot="1">
      <c r="A241" s="45" t="inlineStr">
        <is>
          <t>Cadangan pembayaran berbasis saham</t>
        </is>
      </c>
      <c r="B241" s="45" t="n"/>
      <c r="C241" s="37" t="inlineStr"/>
      <c r="D241" s="37" t="inlineStr"/>
      <c r="E241" s="37" t="inlineStr"/>
      <c r="F241" s="37" t="inlineStr"/>
      <c r="G241" s="37" t="inlineStr"/>
      <c r="H241" s="37" t="inlineStr"/>
      <c r="I241" s="37" t="inlineStr"/>
      <c r="J241" s="37" t="inlineStr"/>
      <c r="K241" s="37" t="n"/>
      <c r="L241" s="37" t="n"/>
      <c r="M241" s="37" t="n"/>
      <c r="N241" s="37" t="n"/>
      <c r="O241" s="37" t="n"/>
      <c r="P241" s="37" t="n"/>
      <c r="Q241" s="37" t="n"/>
      <c r="R241" s="37" t="n"/>
      <c r="S241" s="37" t="n"/>
      <c r="T241" s="37" t="n"/>
      <c r="U241" s="37" t="n"/>
      <c r="V241" s="37" t="n"/>
      <c r="W241" s="37" t="n"/>
      <c r="X241" s="37" t="n"/>
      <c r="Y241" s="37" t="n"/>
      <c r="Z241" s="37" t="n"/>
      <c r="AA241" s="37" t="n"/>
      <c r="AB241" s="37" t="n"/>
      <c r="AC241" s="37" t="n"/>
      <c r="AD241" s="37" t="n"/>
      <c r="AE241" s="37" t="n"/>
      <c r="AF241" s="37" t="n"/>
      <c r="AG241" s="37" t="n"/>
      <c r="AH241" s="37" t="n"/>
      <c r="AI241" s="37" t="n"/>
      <c r="AJ241" s="37" t="n"/>
      <c r="AK241" s="37" t="n"/>
      <c r="AL241" s="37" t="n"/>
      <c r="AM241" s="37" t="n"/>
    </row>
    <row r="242" ht="35" customHeight="1" s="173" thickBot="1">
      <c r="A242" s="45" t="inlineStr">
        <is>
          <t>Cadangan lindung nilai arus kas</t>
        </is>
      </c>
      <c r="B242" s="45" t="n"/>
      <c r="C242" s="37" t="inlineStr"/>
      <c r="D242" s="37" t="inlineStr"/>
      <c r="E242" s="37" t="n">
        <v>-1.239</v>
      </c>
      <c r="F242" s="37" t="n">
        <v>-19.983</v>
      </c>
      <c r="G242" s="37" t="n">
        <v>-49.301</v>
      </c>
      <c r="H242" s="37" t="n">
        <v>-32.346</v>
      </c>
      <c r="I242" s="37" t="n">
        <v>-44.082</v>
      </c>
      <c r="J242" s="37" t="n">
        <v>0</v>
      </c>
      <c r="K242" s="37" t="n"/>
      <c r="L242" s="37" t="n"/>
      <c r="M242" s="37" t="n"/>
      <c r="N242" s="37" t="n"/>
      <c r="O242" s="37" t="n"/>
      <c r="P242" s="37" t="n"/>
      <c r="Q242" s="37" t="n"/>
      <c r="R242" s="37" t="n"/>
      <c r="S242" s="37" t="n"/>
      <c r="T242" s="37" t="n"/>
      <c r="U242" s="37" t="n"/>
      <c r="V242" s="37" t="n"/>
      <c r="W242" s="37" t="n"/>
      <c r="X242" s="37" t="n"/>
      <c r="Y242" s="37" t="n"/>
      <c r="Z242" s="37" t="n"/>
      <c r="AA242" s="37" t="n"/>
      <c r="AB242" s="37" t="n"/>
      <c r="AC242" s="37" t="n"/>
      <c r="AD242" s="37" t="n"/>
      <c r="AE242" s="37" t="n"/>
      <c r="AF242" s="37" t="n"/>
      <c r="AG242" s="37" t="n"/>
      <c r="AH242" s="37" t="n"/>
      <c r="AI242" s="37" t="n"/>
      <c r="AJ242" s="37" t="n"/>
      <c r="AK242" s="37" t="n"/>
      <c r="AL242" s="37" t="n"/>
      <c r="AM242" s="37" t="n"/>
    </row>
    <row r="243" ht="52" customHeight="1" s="173" thickBot="1">
      <c r="A243" s="45" t="inlineStr">
        <is>
          <t>Cadangan pengukuran kembali program imbalan pasti</t>
        </is>
      </c>
      <c r="B243" s="45" t="n"/>
      <c r="C243" s="37" t="n">
        <v>-82.886</v>
      </c>
      <c r="D243" s="37" t="n">
        <v>-194.707</v>
      </c>
      <c r="E243" s="37" t="n">
        <v>-531.674</v>
      </c>
      <c r="F243" s="37" t="n">
        <v>-458.153</v>
      </c>
      <c r="G243" s="37" t="n">
        <v>-409.657</v>
      </c>
      <c r="H243" s="37" t="n">
        <v>-560.3390000000001</v>
      </c>
      <c r="I243" s="37" t="n">
        <v>-424.015</v>
      </c>
      <c r="J243" s="37" t="n">
        <v>-579.201</v>
      </c>
      <c r="K243" s="37" t="n"/>
      <c r="L243" s="37" t="n"/>
      <c r="M243" s="37" t="n"/>
      <c r="N243" s="37" t="n"/>
      <c r="O243" s="37" t="n"/>
      <c r="P243" s="37" t="n"/>
      <c r="Q243" s="37" t="n"/>
      <c r="R243" s="37" t="n"/>
      <c r="S243" s="37" t="n"/>
      <c r="T243" s="37" t="n"/>
      <c r="U243" s="37" t="n"/>
      <c r="V243" s="37" t="n"/>
      <c r="W243" s="37" t="n"/>
      <c r="X243" s="37" t="n"/>
      <c r="Y243" s="37" t="n"/>
      <c r="Z243" s="37" t="n"/>
      <c r="AA243" s="37" t="n"/>
      <c r="AB243" s="37" t="n"/>
      <c r="AC243" s="37" t="n"/>
      <c r="AD243" s="37" t="n"/>
      <c r="AE243" s="37" t="n"/>
      <c r="AF243" s="37" t="n"/>
      <c r="AG243" s="37" t="n"/>
      <c r="AH243" s="37" t="n"/>
      <c r="AI243" s="37" t="n"/>
      <c r="AJ243" s="37" t="n"/>
      <c r="AK243" s="37" t="n"/>
      <c r="AL243" s="37" t="n"/>
      <c r="AM243" s="37" t="n"/>
    </row>
    <row r="244" hidden="1" ht="18" customHeight="1" s="173" thickBot="1">
      <c r="A244" s="45" t="inlineStr">
        <is>
          <t>Cadangan lainnya</t>
        </is>
      </c>
      <c r="B244" s="45" t="n"/>
      <c r="C244" s="37" t="inlineStr"/>
      <c r="D244" s="37" t="inlineStr"/>
      <c r="E244" s="37" t="inlineStr"/>
      <c r="F244" s="37" t="inlineStr"/>
      <c r="G244" s="37" t="inlineStr"/>
      <c r="H244" s="37" t="inlineStr"/>
      <c r="I244" s="37" t="inlineStr"/>
      <c r="J244" s="37" t="inlineStr"/>
      <c r="K244" s="37" t="n"/>
      <c r="L244" s="37" t="n"/>
      <c r="M244" s="37" t="n"/>
      <c r="N244" s="37" t="n"/>
      <c r="O244" s="37" t="n"/>
      <c r="P244" s="37" t="n"/>
      <c r="Q244" s="37" t="n"/>
      <c r="R244" s="37" t="n"/>
      <c r="S244" s="37" t="n"/>
      <c r="T244" s="37" t="n"/>
      <c r="U244" s="37" t="n"/>
      <c r="V244" s="37" t="n"/>
      <c r="W244" s="37" t="n"/>
      <c r="X244" s="37" t="n"/>
      <c r="Y244" s="37" t="n"/>
      <c r="Z244" s="37" t="n"/>
      <c r="AA244" s="37" t="n"/>
      <c r="AB244" s="37" t="n"/>
      <c r="AC244" s="37" t="n"/>
      <c r="AD244" s="37" t="n"/>
      <c r="AE244" s="37" t="n"/>
      <c r="AF244" s="37" t="n"/>
      <c r="AG244" s="37" t="n"/>
      <c r="AH244" s="37" t="n"/>
      <c r="AI244" s="37" t="n"/>
      <c r="AJ244" s="37" t="n"/>
      <c r="AK244" s="37" t="n"/>
      <c r="AL244" s="37" t="n"/>
      <c r="AM244" s="37" t="n"/>
    </row>
    <row r="245" hidden="1" ht="35" customHeight="1" s="173" thickBot="1">
      <c r="A245" s="45" t="inlineStr">
        <is>
          <t>Selisih Transaksi Perubahan Ekuitas Entitas Anak/Asosiasi</t>
        </is>
      </c>
      <c r="B245" s="45" t="n"/>
      <c r="C245" s="37" t="n">
        <v/>
      </c>
      <c r="D245" s="37" t="n">
        <v/>
      </c>
      <c r="E245" s="37" t="n">
        <v/>
      </c>
      <c r="F245" s="37" t="inlineStr"/>
      <c r="G245" s="37" t="inlineStr"/>
      <c r="H245" s="37" t="inlineStr"/>
      <c r="I245" s="37" t="inlineStr"/>
      <c r="J245" s="37" t="inlineStr"/>
      <c r="K245" s="37" t="n"/>
      <c r="L245" s="37" t="n"/>
      <c r="M245" s="37" t="n"/>
      <c r="N245" s="37" t="n"/>
      <c r="O245" s="37" t="n"/>
      <c r="P245" s="37" t="n"/>
      <c r="Q245" s="37" t="n"/>
      <c r="R245" s="37" t="n"/>
      <c r="S245" s="37" t="n"/>
      <c r="T245" s="37" t="n"/>
      <c r="U245" s="37" t="n"/>
      <c r="V245" s="37" t="n"/>
      <c r="W245" s="37" t="n"/>
      <c r="X245" s="37" t="n"/>
      <c r="Y245" s="37" t="n"/>
      <c r="Z245" s="37" t="n"/>
      <c r="AA245" s="37" t="n"/>
      <c r="AB245" s="37" t="n"/>
      <c r="AC245" s="37" t="n"/>
      <c r="AD245" s="37" t="n"/>
      <c r="AE245" s="37" t="n"/>
      <c r="AF245" s="37" t="n"/>
      <c r="AG245" s="37" t="n"/>
      <c r="AH245" s="37" t="n"/>
      <c r="AI245" s="37" t="n"/>
      <c r="AJ245" s="37" t="n"/>
      <c r="AK245" s="37" t="n"/>
      <c r="AL245" s="37" t="n"/>
      <c r="AM245" s="37" t="n"/>
    </row>
    <row r="246" hidden="1" ht="18" customHeight="1" s="173" thickBot="1">
      <c r="A246" s="45" t="inlineStr">
        <is>
          <t>Komponen ekuitas lainnya</t>
        </is>
      </c>
      <c r="B246" s="45" t="n"/>
      <c r="C246" s="37" t="inlineStr"/>
      <c r="D246" s="37" t="inlineStr"/>
      <c r="E246" s="37" t="inlineStr"/>
      <c r="F246" s="37" t="inlineStr"/>
      <c r="G246" s="37" t="inlineStr"/>
      <c r="H246" s="37" t="inlineStr"/>
      <c r="I246" s="37" t="inlineStr"/>
      <c r="J246" s="37" t="inlineStr"/>
      <c r="K246" s="37" t="n"/>
      <c r="L246" s="37" t="n"/>
      <c r="M246" s="37" t="n"/>
      <c r="N246" s="37" t="n"/>
      <c r="O246" s="37" t="n"/>
      <c r="P246" s="37" t="n"/>
      <c r="Q246" s="37" t="n"/>
      <c r="R246" s="37" t="n"/>
      <c r="S246" s="37" t="n"/>
      <c r="T246" s="37" t="n"/>
      <c r="U246" s="37" t="n"/>
      <c r="V246" s="37" t="n"/>
      <c r="W246" s="37" t="n"/>
      <c r="X246" s="37" t="n"/>
      <c r="Y246" s="37" t="n"/>
      <c r="Z246" s="37" t="n"/>
      <c r="AA246" s="37" t="n"/>
      <c r="AB246" s="37" t="n"/>
      <c r="AC246" s="37" t="n"/>
      <c r="AD246" s="37" t="n"/>
      <c r="AE246" s="37" t="n"/>
      <c r="AF246" s="37" t="n"/>
      <c r="AG246" s="37" t="n"/>
      <c r="AH246" s="37" t="n"/>
      <c r="AI246" s="37" t="n"/>
      <c r="AJ246" s="37" t="n"/>
      <c r="AK246" s="37" t="n"/>
      <c r="AL246" s="37" t="n"/>
      <c r="AM246" s="37" t="n"/>
    </row>
    <row r="247" ht="35" customHeight="1" s="173" thickBot="1">
      <c r="A247" s="43" t="inlineStr">
        <is>
          <t>Saldo laba (akumulasi kerugian)</t>
        </is>
      </c>
      <c r="B247" s="43" t="n"/>
      <c r="C247" s="155">
        <f>C250+C251+C252</f>
        <v/>
      </c>
      <c r="D247" s="155">
        <f>D250+D251+D252</f>
        <v/>
      </c>
      <c r="E247" s="155">
        <f>E250+E251+E252</f>
        <v/>
      </c>
      <c r="F247" s="155">
        <f>F250+F251+F252</f>
        <v/>
      </c>
      <c r="G247" s="155">
        <f>G250+G251+G252</f>
        <v/>
      </c>
      <c r="H247" s="155">
        <f>H250+H251+H252</f>
        <v/>
      </c>
      <c r="I247" s="155">
        <f>I250+I251+I252</f>
        <v/>
      </c>
      <c r="J247" s="155">
        <f>J250+J251+J252</f>
        <v/>
      </c>
      <c r="K247" s="155">
        <f>K250+K251+K252</f>
        <v/>
      </c>
      <c r="L247" s="155">
        <f>L250+L251+L252</f>
        <v/>
      </c>
      <c r="M247" s="155">
        <f>M250+M251+M252</f>
        <v/>
      </c>
      <c r="N247" s="155">
        <f>N250+N251+N252</f>
        <v/>
      </c>
      <c r="O247" s="155">
        <f>O250+O251+O252</f>
        <v/>
      </c>
      <c r="P247" s="155">
        <f>P250+P251+P252</f>
        <v/>
      </c>
      <c r="Q247" s="155">
        <f>Q250+Q251+Q252</f>
        <v/>
      </c>
      <c r="R247" s="155">
        <f>R250+R251+R252</f>
        <v/>
      </c>
      <c r="S247" s="155">
        <f>S250+S251+S252</f>
        <v/>
      </c>
      <c r="T247" s="155">
        <f>T250+T251+T252</f>
        <v/>
      </c>
      <c r="U247" s="155">
        <f>U250+U251+U252</f>
        <v/>
      </c>
      <c r="V247" s="155">
        <f>V250+V251+V252</f>
        <v/>
      </c>
      <c r="W247" s="155">
        <f>W250+W251+W252</f>
        <v/>
      </c>
      <c r="X247" s="155">
        <f>X250+X251+X252</f>
        <v/>
      </c>
      <c r="Y247" s="155">
        <f>Y250+Y251+Y252</f>
        <v/>
      </c>
      <c r="Z247" s="155">
        <f>Z250+Z251+Z252</f>
        <v/>
      </c>
      <c r="AA247" s="155">
        <f>AA250+AA251+AA252</f>
        <v/>
      </c>
      <c r="AB247" s="155">
        <f>AB250+AB251+AB252</f>
        <v/>
      </c>
      <c r="AC247" s="155">
        <f>AC250+AC251+AC252</f>
        <v/>
      </c>
      <c r="AD247" s="155">
        <f>AD250+AD251+AD252</f>
        <v/>
      </c>
      <c r="AE247" s="155">
        <f>AE250+AE251+AE252</f>
        <v/>
      </c>
      <c r="AF247" s="155">
        <f>AF250+AF251+AF252</f>
        <v/>
      </c>
      <c r="AG247" s="155">
        <f>AG250+AG251+AG252</f>
        <v/>
      </c>
      <c r="AH247" s="155">
        <f>AH250+AH251+AH252</f>
        <v/>
      </c>
      <c r="AI247" s="155">
        <f>AI250+AI251+AI252</f>
        <v/>
      </c>
      <c r="AJ247" s="155">
        <f>AJ250+AJ251+AJ252</f>
        <v/>
      </c>
      <c r="AK247" s="155">
        <f>AK250+AK251+AK252</f>
        <v/>
      </c>
      <c r="AL247" s="155">
        <f>AL250+AL251+AL252</f>
        <v/>
      </c>
      <c r="AM247" s="155">
        <f>AM250+AM251+AM252</f>
        <v/>
      </c>
    </row>
    <row r="248" ht="35" customFormat="1" customHeight="1" s="50" thickBot="1">
      <c r="A248" s="154" t="inlineStr">
        <is>
          <t>Retained Earning Growth (%)</t>
        </is>
      </c>
      <c r="B248" s="62" t="n"/>
      <c r="C248" s="152">
        <f>IFERROR(IF(((C247-B247)/B247)=-1, "", (C247-B247)/B247), "")</f>
        <v/>
      </c>
      <c r="D248" s="152">
        <f>IFERROR(IF(((D247-C247)/C247)=-1, "", (D247-C247)/C247), "")</f>
        <v/>
      </c>
      <c r="E248" s="152">
        <f>IFERROR(IF(((E247-D247)/D247)=-1, "", (E247-D247)/D247), "")</f>
        <v/>
      </c>
      <c r="F248" s="152">
        <f>IFERROR(IF(((F247-E247)/E247)=-1, "", (F247-E247)/E247), "")</f>
        <v/>
      </c>
      <c r="G248" s="152">
        <f>IFERROR(IF(((G247-F247)/F247)=-1, "", (G247-F247)/F247), "")</f>
        <v/>
      </c>
      <c r="H248" s="152">
        <f>IFERROR(IF(((H247-G247)/G247)=-1, "", (H247-G247)/G247), "")</f>
        <v/>
      </c>
      <c r="I248" s="152">
        <f>IFERROR(IF(((I247-H247)/H247)=-1, "", (I247-H247)/H247), "")</f>
        <v/>
      </c>
      <c r="J248" s="152">
        <f>IFERROR(IF(((J247-I247)/I247)=-1, "", (J247-I247)/I247), "")</f>
        <v/>
      </c>
      <c r="K248" s="152">
        <f>IFERROR(IF(((K247-J247)/J247)=-1, "", (K247-J247)/J247), "")</f>
        <v/>
      </c>
      <c r="L248" s="152">
        <f>IFERROR(IF(((L247-K247)/K247)=-1, "", (L247-K247)/K247), "")</f>
        <v/>
      </c>
      <c r="M248" s="152">
        <f>IFERROR(IF(((M247-L247)/L247)=-1, "", (M247-L247)/L247), "")</f>
        <v/>
      </c>
      <c r="N248" s="152">
        <f>IFERROR(IF(((N247-M247)/M247)=-1, "", (N247-M247)/M247), "")</f>
        <v/>
      </c>
      <c r="O248" s="152">
        <f>IFERROR(IF(((O247-N247)/N247)=-1, "", (O247-N247)/N247), "")</f>
        <v/>
      </c>
      <c r="P248" s="152">
        <f>IFERROR(IF(((P247-O247)/O247)=-1, "", (P247-O247)/O247), "")</f>
        <v/>
      </c>
      <c r="Q248" s="152">
        <f>IFERROR(IF(((Q247-P247)/P247)=-1, "", (Q247-P247)/P247), "")</f>
        <v/>
      </c>
      <c r="R248" s="152">
        <f>IFERROR(IF(((R247-Q247)/Q247)=-1, "", (R247-Q247)/Q247), "")</f>
        <v/>
      </c>
      <c r="S248" s="152">
        <f>IFERROR(IF(((S247-R247)/R247)=-1, "", (S247-R247)/R247), "")</f>
        <v/>
      </c>
      <c r="T248" s="152">
        <f>IFERROR(IF(((T247-S247)/S247)=-1, "", (T247-S247)/S247), "")</f>
        <v/>
      </c>
      <c r="U248" s="152">
        <f>IFERROR(IF(((U247-T247)/T247)=-1, "", (U247-T247)/T247), "")</f>
        <v/>
      </c>
      <c r="V248" s="152">
        <f>IFERROR(IF(((V247-U247)/U247)=-1, "", (V247-U247)/U247), "")</f>
        <v/>
      </c>
      <c r="W248" s="152">
        <f>IFERROR(IF(((W247-V247)/V247)=-1, "", (W247-V247)/V247), "")</f>
        <v/>
      </c>
      <c r="X248" s="152">
        <f>IFERROR(IF(((X247-W247)/W247)=-1, "", (X247-W247)/W247), "")</f>
        <v/>
      </c>
      <c r="Y248" s="152">
        <f>IFERROR(IF(((Y247-X247)/X247)=-1, "", (Y247-X247)/X247), "")</f>
        <v/>
      </c>
      <c r="Z248" s="152">
        <f>IFERROR(IF(((Z247-Y247)/Y247)=-1, "", (Z247-Y247)/Y247), "")</f>
        <v/>
      </c>
      <c r="AA248" s="152">
        <f>IFERROR(IF(((AA247-Z247)/Z247)=-1, "", (AA247-Z247)/Z247), "")</f>
        <v/>
      </c>
      <c r="AB248" s="152">
        <f>IFERROR(IF(((AB247-AA247)/AA247)=-1, "", (AB247-AA247)/AA247), "")</f>
        <v/>
      </c>
      <c r="AC248" s="152">
        <f>IFERROR(IF(((AC247-AB247)/AB247)=-1, "", (AC247-AB247)/AB247), "")</f>
        <v/>
      </c>
      <c r="AD248" s="152">
        <f>IFERROR(IF(((AD247-AC247)/AC247)=-1, "", (AD247-AC247)/AC247), "")</f>
        <v/>
      </c>
      <c r="AE248" s="152">
        <f>IFERROR(IF(((AE247-AD247)/AD247)=-1, "", (AE247-AD247)/AD247), "")</f>
        <v/>
      </c>
      <c r="AF248" s="152">
        <f>IFERROR(IF(((AF247-AE247)/AE247)=-1, "", (AF247-AE247)/AE247), "")</f>
        <v/>
      </c>
      <c r="AG248" s="152">
        <f>IFERROR(IF(((AG247-AF247)/AF247)=-1, "", (AG247-AF247)/AF247), "")</f>
        <v/>
      </c>
      <c r="AH248" s="152">
        <f>IFERROR(IF(((AH247-AG247)/AG247)=-1, "", (AH247-AG247)/AG247), "")</f>
        <v/>
      </c>
      <c r="AI248" s="152">
        <f>IFERROR(IF(((AI247-AH247)/AH247)=-1, "", (AI247-AH247)/AH247), "")</f>
        <v/>
      </c>
      <c r="AJ248" s="152">
        <f>IFERROR(IF(((AJ247-AI247)/AI247)=-1, "", (AJ247-AI247)/AI247), "")</f>
        <v/>
      </c>
      <c r="AK248" s="152">
        <f>IFERROR(IF(((AK247-AJ247)/AJ247)=-1, "", (AK247-AJ247)/AJ247), "")</f>
        <v/>
      </c>
      <c r="AL248" s="152">
        <f>IFERROR(IF(((AL247-AK247)/AK247)=-1, "", (AL247-AK247)/AK247), "")</f>
        <v/>
      </c>
      <c r="AM248" s="152">
        <f>IFERROR(IF(((AM247-AL247)/AL247)=-1, "", (AM247-AL247)/AL247), "")</f>
        <v/>
      </c>
    </row>
    <row r="249" ht="35" customHeight="1" s="173" thickBot="1">
      <c r="A249" s="46" t="inlineStr">
        <is>
          <t>Saldo laba yang telah ditentukan penggunaanya</t>
        </is>
      </c>
      <c r="B249" s="46" t="n"/>
      <c r="C249" s="142" t="n"/>
      <c r="D249" s="34" t="n"/>
      <c r="E249" s="34" t="n"/>
      <c r="F249" s="34" t="n"/>
      <c r="G249" s="34" t="n"/>
      <c r="H249" s="34" t="n"/>
      <c r="I249" s="34" t="n"/>
      <c r="J249" s="34" t="n"/>
      <c r="K249" s="34" t="n"/>
      <c r="L249" s="34" t="n"/>
      <c r="M249" s="34" t="n"/>
      <c r="N249" s="34" t="n"/>
      <c r="O249" s="34" t="n"/>
      <c r="P249" s="34" t="n"/>
      <c r="Q249" s="34" t="n"/>
      <c r="R249" s="34" t="n"/>
      <c r="S249" s="34" t="n"/>
      <c r="T249" s="34" t="n"/>
      <c r="U249" s="34" t="n"/>
      <c r="V249" s="34" t="n"/>
      <c r="W249" s="34" t="n"/>
      <c r="X249" s="34" t="n"/>
      <c r="Y249" s="34" t="n"/>
      <c r="Z249" s="34" t="n"/>
      <c r="AA249" s="34" t="n"/>
      <c r="AB249" s="34" t="n"/>
      <c r="AC249" s="34" t="n"/>
      <c r="AD249" s="34" t="n"/>
      <c r="AE249" s="34" t="n"/>
      <c r="AF249" s="34" t="n"/>
      <c r="AG249" s="34" t="n"/>
      <c r="AH249" s="34" t="n"/>
      <c r="AI249" s="34" t="n"/>
      <c r="AJ249" s="34" t="n"/>
      <c r="AK249" s="34" t="n"/>
      <c r="AL249" s="34" t="n"/>
      <c r="AM249" s="34" t="n"/>
    </row>
    <row r="250" ht="35" customHeight="1" s="173" thickBot="1">
      <c r="A250" s="47" t="inlineStr">
        <is>
          <t>Cadangan umum dan wajib</t>
        </is>
      </c>
      <c r="B250" s="47" t="n"/>
      <c r="C250" s="37" t="n">
        <v>9909.181</v>
      </c>
      <c r="D250" s="37" t="n">
        <v>12155.519</v>
      </c>
      <c r="E250" s="37" t="n">
        <v>6163.722</v>
      </c>
      <c r="F250" s="37" t="n">
        <v>7766.079</v>
      </c>
      <c r="G250" s="37" t="n">
        <v>9904.681</v>
      </c>
      <c r="H250" s="37" t="n">
        <v>12340.738</v>
      </c>
      <c r="I250" s="37" t="n">
        <v>15141.528</v>
      </c>
      <c r="J250" s="37" t="n">
        <v>17397.024</v>
      </c>
      <c r="K250" s="37" t="n"/>
      <c r="L250" s="37" t="n"/>
      <c r="M250" s="37" t="n"/>
      <c r="N250" s="37" t="n"/>
      <c r="O250" s="37" t="n"/>
      <c r="P250" s="37" t="n"/>
      <c r="Q250" s="37" t="n"/>
      <c r="R250" s="37" t="n"/>
      <c r="S250" s="37" t="n"/>
      <c r="T250" s="37" t="n"/>
      <c r="U250" s="37" t="n"/>
      <c r="V250" s="37" t="n"/>
      <c r="W250" s="37" t="n"/>
      <c r="X250" s="37" t="n"/>
      <c r="Y250" s="37" t="n"/>
      <c r="Z250" s="37" t="n"/>
      <c r="AA250" s="37" t="n"/>
      <c r="AB250" s="37" t="n"/>
      <c r="AC250" s="37" t="n"/>
      <c r="AD250" s="37" t="n"/>
      <c r="AE250" s="37" t="n"/>
      <c r="AF250" s="37" t="n"/>
      <c r="AG250" s="37" t="n"/>
      <c r="AH250" s="37" t="n"/>
      <c r="AI250" s="37" t="n"/>
      <c r="AJ250" s="37" t="n"/>
      <c r="AK250" s="37" t="n"/>
      <c r="AL250" s="37" t="n"/>
      <c r="AM250" s="37" t="n"/>
    </row>
    <row r="251" ht="18" customHeight="1" s="173" thickBot="1">
      <c r="A251" s="47" t="inlineStr">
        <is>
          <t>Cadangan khusus</t>
        </is>
      </c>
      <c r="B251" s="47" t="n"/>
      <c r="C251" s="37" t="n">
        <v>840.476</v>
      </c>
      <c r="D251" s="37" t="n">
        <v>840.476</v>
      </c>
      <c r="E251" s="37" t="n">
        <v>840.476</v>
      </c>
      <c r="F251" s="37" t="n">
        <v>840.476</v>
      </c>
      <c r="G251" s="37" t="n">
        <v>840.476</v>
      </c>
      <c r="H251" s="37" t="n">
        <v>840.476</v>
      </c>
      <c r="I251" s="37" t="n">
        <v>840.476</v>
      </c>
      <c r="J251" s="37" t="n">
        <v>840.476</v>
      </c>
      <c r="K251" s="37" t="n"/>
      <c r="L251" s="37" t="n"/>
      <c r="M251" s="37" t="n"/>
      <c r="N251" s="37" t="n"/>
      <c r="O251" s="37" t="n"/>
      <c r="P251" s="37" t="n"/>
      <c r="Q251" s="37" t="n"/>
      <c r="R251" s="37" t="n"/>
      <c r="S251" s="37" t="n"/>
      <c r="T251" s="37" t="n"/>
      <c r="U251" s="37" t="n"/>
      <c r="V251" s="37" t="n"/>
      <c r="W251" s="37" t="n"/>
      <c r="X251" s="37" t="n"/>
      <c r="Y251" s="37" t="n"/>
      <c r="Z251" s="37" t="n"/>
      <c r="AA251" s="37" t="n"/>
      <c r="AB251" s="37" t="n"/>
      <c r="AC251" s="37" t="n"/>
      <c r="AD251" s="37" t="n"/>
      <c r="AE251" s="37" t="n"/>
      <c r="AF251" s="37" t="n"/>
      <c r="AG251" s="37" t="n"/>
      <c r="AH251" s="37" t="n"/>
      <c r="AI251" s="37" t="n"/>
      <c r="AJ251" s="37" t="n"/>
      <c r="AK251" s="37" t="n"/>
      <c r="AL251" s="37" t="n"/>
      <c r="AM251" s="37" t="n"/>
    </row>
    <row r="252" ht="35" customHeight="1" s="173" thickBot="1">
      <c r="A252" s="44" t="inlineStr">
        <is>
          <t>Saldo laba yang belum ditentukan penggunaannya</t>
        </is>
      </c>
      <c r="B252" s="44" t="n"/>
      <c r="C252" s="37" t="n">
        <v>2964.662</v>
      </c>
      <c r="D252" s="37" t="n">
        <v>366.003</v>
      </c>
      <c r="E252" s="37" t="n">
        <v>1759.096</v>
      </c>
      <c r="F252" s="37" t="n">
        <v>2532.966</v>
      </c>
      <c r="G252" s="37" t="n">
        <v>3201.813</v>
      </c>
      <c r="H252" s="37" t="n">
        <v>3657.729</v>
      </c>
      <c r="I252" s="37" t="n">
        <v>3164.069</v>
      </c>
      <c r="J252" s="37" t="n">
        <v>3657.894</v>
      </c>
      <c r="K252" s="37" t="n"/>
      <c r="L252" s="37" t="n"/>
      <c r="M252" s="37" t="n"/>
      <c r="N252" s="37" t="n"/>
      <c r="O252" s="37" t="n"/>
      <c r="P252" s="37" t="n"/>
      <c r="Q252" s="37" t="n"/>
      <c r="R252" s="37" t="n"/>
      <c r="S252" s="37" t="n"/>
      <c r="T252" s="37" t="n"/>
      <c r="U252" s="37" t="n"/>
      <c r="V252" s="37" t="n"/>
      <c r="W252" s="37" t="n"/>
      <c r="X252" s="37" t="n"/>
      <c r="Y252" s="37" t="n"/>
      <c r="Z252" s="37" t="n"/>
      <c r="AA252" s="37" t="n"/>
      <c r="AB252" s="37" t="n"/>
      <c r="AC252" s="37" t="n"/>
      <c r="AD252" s="37" t="n"/>
      <c r="AE252" s="37" t="n"/>
      <c r="AF252" s="37" t="n"/>
      <c r="AG252" s="37" t="n"/>
      <c r="AH252" s="37" t="n"/>
      <c r="AI252" s="37" t="n"/>
      <c r="AJ252" s="37" t="n"/>
      <c r="AK252" s="37" t="n"/>
      <c r="AL252" s="37" t="n"/>
      <c r="AM252" s="37" t="n"/>
    </row>
    <row r="253" ht="52" customHeight="1" s="173" thickBot="1">
      <c r="A253" s="43" t="inlineStr">
        <is>
          <t>Jumlah ekuitas yang diatribusikan kepada pemilik entitas induk</t>
        </is>
      </c>
      <c r="B253" s="43" t="n"/>
      <c r="C253" s="41" t="n">
        <v>23840.448</v>
      </c>
      <c r="D253" s="41" t="n">
        <v>23836.195</v>
      </c>
      <c r="E253" s="41" t="n">
        <v>19987.845</v>
      </c>
      <c r="F253" s="41" t="n">
        <v>21406.647</v>
      </c>
      <c r="G253" s="41" t="n">
        <v>25909.354</v>
      </c>
      <c r="H253" s="41" t="n">
        <v>30479.152</v>
      </c>
      <c r="I253" s="41" t="n">
        <v>32571.889</v>
      </c>
      <c r="J253" s="41" t="n">
        <v>36210.275</v>
      </c>
      <c r="K253" s="41" t="n"/>
      <c r="L253" s="41" t="n"/>
      <c r="M253" s="41" t="n"/>
      <c r="N253" s="41" t="n"/>
      <c r="O253" s="41" t="n"/>
      <c r="P253" s="41" t="n"/>
      <c r="Q253" s="41" t="n"/>
      <c r="R253" s="41" t="n"/>
      <c r="S253" s="41" t="n"/>
      <c r="T253" s="41" t="n"/>
      <c r="U253" s="41" t="n"/>
      <c r="V253" s="41" t="n"/>
      <c r="W253" s="41" t="n"/>
      <c r="X253" s="41" t="n"/>
      <c r="Y253" s="41" t="n"/>
      <c r="Z253" s="41" t="n"/>
      <c r="AA253" s="41" t="n"/>
      <c r="AB253" s="41" t="n"/>
      <c r="AC253" s="41" t="n"/>
      <c r="AD253" s="41" t="n"/>
      <c r="AE253" s="41" t="n"/>
      <c r="AF253" s="41" t="n"/>
      <c r="AG253" s="41" t="n"/>
      <c r="AH253" s="41" t="n"/>
      <c r="AI253" s="41" t="n"/>
      <c r="AJ253" s="41" t="n"/>
      <c r="AK253" s="41" t="n"/>
      <c r="AL253" s="41" t="n"/>
      <c r="AM253" s="41" t="n"/>
    </row>
    <row r="254" ht="18" customFormat="1" customHeight="1" s="50" thickBot="1">
      <c r="A254" s="154" t="inlineStr">
        <is>
          <t>Equity Growth (%)</t>
        </is>
      </c>
      <c r="B254" s="62" t="n"/>
      <c r="C254" s="152">
        <f>IFERROR(IF(((C253-B253)/B253)=-1, "", (C253-B253)/B253), "")</f>
        <v/>
      </c>
      <c r="D254" s="152">
        <f>IFERROR(IF(((D253-C253)/C253)=-1, "", (D253-C253)/C253), "")</f>
        <v/>
      </c>
      <c r="E254" s="152">
        <f>IFERROR(IF(((E253-D253)/D253)=-1, "", (E253-D253)/D253), "")</f>
        <v/>
      </c>
      <c r="F254" s="152">
        <f>IFERROR(IF(((F253-E253)/E253)=-1, "", (F253-E253)/E253), "")</f>
        <v/>
      </c>
      <c r="G254" s="152">
        <f>IFERROR(IF(((G253-F253)/F253)=-1, "", (G253-F253)/F253), "")</f>
        <v/>
      </c>
      <c r="H254" s="152">
        <f>IFERROR(IF(((H253-G253)/G253)=-1, "", (H253-G253)/G253), "")</f>
        <v/>
      </c>
      <c r="I254" s="152">
        <f>IFERROR(IF(((I253-H253)/H253)=-1, "", (I253-H253)/H253), "")</f>
        <v/>
      </c>
      <c r="J254" s="152">
        <f>IFERROR(IF(((J253-I253)/I253)=-1, "", (J253-I253)/I253), "")</f>
        <v/>
      </c>
      <c r="K254" s="152">
        <f>IFERROR(IF(((K253-J253)/J253)=-1, "", (K253-J253)/J253), "")</f>
        <v/>
      </c>
      <c r="L254" s="152">
        <f>IFERROR(IF(((L253-K253)/K253)=-1, "", (L253-K253)/K253), "")</f>
        <v/>
      </c>
      <c r="M254" s="152">
        <f>IFERROR(IF(((M253-L253)/L253)=-1, "", (M253-L253)/L253), "")</f>
        <v/>
      </c>
      <c r="N254" s="152">
        <f>IFERROR(IF(((N253-M253)/M253)=-1, "", (N253-M253)/M253), "")</f>
        <v/>
      </c>
      <c r="O254" s="152">
        <f>IFERROR(IF(((O253-N253)/N253)=-1, "", (O253-N253)/N253), "")</f>
        <v/>
      </c>
      <c r="P254" s="152">
        <f>IFERROR(IF(((P253-O253)/O253)=-1, "", (P253-O253)/O253), "")</f>
        <v/>
      </c>
      <c r="Q254" s="152">
        <f>IFERROR(IF(((Q253-P253)/P253)=-1, "", (Q253-P253)/P253), "")</f>
        <v/>
      </c>
      <c r="R254" s="152">
        <f>IFERROR(IF(((R253-Q253)/Q253)=-1, "", (R253-Q253)/Q253), "")</f>
        <v/>
      </c>
      <c r="S254" s="152">
        <f>IFERROR(IF(((S253-R253)/R253)=-1, "", (S253-R253)/R253), "")</f>
        <v/>
      </c>
      <c r="T254" s="152">
        <f>IFERROR(IF(((T253-S253)/S253)=-1, "", (T253-S253)/S253), "")</f>
        <v/>
      </c>
      <c r="U254" s="152">
        <f>IFERROR(IF(((U253-T253)/T253)=-1, "", (U253-T253)/T253), "")</f>
        <v/>
      </c>
      <c r="V254" s="152">
        <f>IFERROR(IF(((V253-U253)/U253)=-1, "", (V253-U253)/U253), "")</f>
        <v/>
      </c>
      <c r="W254" s="152">
        <f>IFERROR(IF(((W253-V253)/V253)=-1, "", (W253-V253)/V253), "")</f>
        <v/>
      </c>
      <c r="X254" s="152">
        <f>IFERROR(IF(((X253-W253)/W253)=-1, "", (X253-W253)/W253), "")</f>
        <v/>
      </c>
      <c r="Y254" s="152">
        <f>IFERROR(IF(((Y253-X253)/X253)=-1, "", (Y253-X253)/X253), "")</f>
        <v/>
      </c>
      <c r="Z254" s="152">
        <f>IFERROR(IF(((Z253-Y253)/Y253)=-1, "", (Z253-Y253)/Y253), "")</f>
        <v/>
      </c>
      <c r="AA254" s="152">
        <f>IFERROR(IF(((AA253-Z253)/Z253)=-1, "", (AA253-Z253)/Z253), "")</f>
        <v/>
      </c>
      <c r="AB254" s="152">
        <f>IFERROR(IF(((AB253-AA253)/AA253)=-1, "", (AB253-AA253)/AA253), "")</f>
        <v/>
      </c>
      <c r="AC254" s="152">
        <f>IFERROR(IF(((AC253-AB253)/AB253)=-1, "", (AC253-AB253)/AB253), "")</f>
        <v/>
      </c>
      <c r="AD254" s="152">
        <f>IFERROR(IF(((AD253-AC253)/AC253)=-1, "", (AD253-AC253)/AC253), "")</f>
        <v/>
      </c>
      <c r="AE254" s="152">
        <f>IFERROR(IF(((AE253-AD253)/AD253)=-1, "", (AE253-AD253)/AD253), "")</f>
        <v/>
      </c>
      <c r="AF254" s="152">
        <f>IFERROR(IF(((AF253-AE253)/AE253)=-1, "", (AF253-AE253)/AE253), "")</f>
        <v/>
      </c>
      <c r="AG254" s="152">
        <f>IFERROR(IF(((AG253-AF253)/AF253)=-1, "", (AG253-AF253)/AF253), "")</f>
        <v/>
      </c>
      <c r="AH254" s="152">
        <f>IFERROR(IF(((AH253-AG253)/AG253)=-1, "", (AH253-AG253)/AG253), "")</f>
        <v/>
      </c>
      <c r="AI254" s="152">
        <f>IFERROR(IF(((AI253-AH253)/AH253)=-1, "", (AI253-AH253)/AH253), "")</f>
        <v/>
      </c>
      <c r="AJ254" s="152">
        <f>IFERROR(IF(((AJ253-AI253)/AI253)=-1, "", (AJ253-AI253)/AI253), "")</f>
        <v/>
      </c>
      <c r="AK254" s="152">
        <f>IFERROR(IF(((AK253-AJ253)/AJ253)=-1, "", (AK253-AJ253)/AJ253), "")</f>
        <v/>
      </c>
      <c r="AL254" s="152">
        <f>IFERROR(IF(((AL253-AK253)/AK253)=-1, "", (AL253-AK253)/AK253), "")</f>
        <v/>
      </c>
      <c r="AM254" s="152">
        <f>IFERROR(IF(((AM253-AL253)/AL253)=-1, "", (AM253-AL253)/AL253), "")</f>
        <v/>
      </c>
    </row>
    <row r="255" hidden="1" ht="18" customHeight="1" s="173" thickBot="1">
      <c r="A255" s="39" t="inlineStr">
        <is>
          <t>Proforma ekuitas</t>
        </is>
      </c>
      <c r="B255" s="39" t="n"/>
      <c r="C255" s="37" t="inlineStr"/>
      <c r="D255" s="37" t="inlineStr"/>
      <c r="E255" s="37" t="inlineStr"/>
      <c r="F255" s="37" t="inlineStr"/>
      <c r="G255" s="37" t="inlineStr"/>
      <c r="H255" s="37" t="inlineStr"/>
      <c r="I255" s="37" t="inlineStr"/>
      <c r="J255" s="37" t="inlineStr"/>
      <c r="K255" s="37" t="n"/>
      <c r="L255" s="37" t="n"/>
      <c r="M255" s="37" t="n"/>
      <c r="N255" s="37" t="n"/>
      <c r="O255" s="37" t="n"/>
      <c r="P255" s="37" t="n"/>
      <c r="Q255" s="37" t="n"/>
      <c r="R255" s="37" t="n"/>
      <c r="S255" s="37" t="n"/>
      <c r="T255" s="37" t="n"/>
      <c r="U255" s="37" t="n"/>
      <c r="V255" s="37" t="n"/>
      <c r="W255" s="37" t="n"/>
      <c r="X255" s="37" t="n"/>
      <c r="Y255" s="37" t="n"/>
      <c r="Z255" s="37" t="n"/>
      <c r="AA255" s="37" t="n"/>
      <c r="AB255" s="37" t="n"/>
      <c r="AC255" s="37" t="n"/>
      <c r="AD255" s="37" t="n"/>
      <c r="AE255" s="37" t="n"/>
      <c r="AF255" s="37" t="n"/>
      <c r="AG255" s="37" t="n"/>
      <c r="AH255" s="37" t="n"/>
      <c r="AI255" s="37" t="n"/>
      <c r="AJ255" s="37" t="n"/>
      <c r="AK255" s="37" t="n"/>
      <c r="AL255" s="37" t="n"/>
      <c r="AM255" s="37" t="n"/>
    </row>
    <row r="256" ht="18" customHeight="1" s="173" thickBot="1">
      <c r="A256" s="39" t="inlineStr">
        <is>
          <t>Kepentingan non-pengendali</t>
        </is>
      </c>
      <c r="B256" s="39" t="n"/>
      <c r="C256" s="37" t="inlineStr"/>
      <c r="D256" s="37" t="inlineStr"/>
      <c r="E256" s="37" t="inlineStr"/>
      <c r="F256" s="37" t="inlineStr"/>
      <c r="G256" s="37" t="inlineStr"/>
      <c r="H256" s="37" t="inlineStr"/>
      <c r="I256" s="37" t="inlineStr"/>
      <c r="J256" s="37" t="n">
        <v>0.018</v>
      </c>
      <c r="K256" s="37" t="n"/>
      <c r="L256" s="37" t="n"/>
      <c r="M256" s="37" t="n"/>
      <c r="N256" s="37" t="n"/>
      <c r="O256" s="37" t="n"/>
      <c r="P256" s="37" t="n"/>
      <c r="Q256" s="37" t="n"/>
      <c r="R256" s="37" t="n"/>
      <c r="S256" s="37" t="n"/>
      <c r="T256" s="37" t="n"/>
      <c r="U256" s="37" t="n"/>
      <c r="V256" s="37" t="n"/>
      <c r="W256" s="37" t="n"/>
      <c r="X256" s="37" t="n"/>
      <c r="Y256" s="37" t="n"/>
      <c r="Z256" s="37" t="n"/>
      <c r="AA256" s="37" t="n"/>
      <c r="AB256" s="37" t="n"/>
      <c r="AC256" s="37" t="n"/>
      <c r="AD256" s="37" t="n"/>
      <c r="AE256" s="37" t="n"/>
      <c r="AF256" s="37" t="n"/>
      <c r="AG256" s="37" t="n"/>
      <c r="AH256" s="37" t="n"/>
      <c r="AI256" s="37" t="n"/>
      <c r="AJ256" s="37" t="n"/>
      <c r="AK256" s="37" t="n"/>
      <c r="AL256" s="37" t="n"/>
      <c r="AM256" s="37" t="n"/>
    </row>
    <row r="257" ht="18" customHeight="1" s="173" thickBot="1">
      <c r="A257" s="42" t="inlineStr">
        <is>
          <t>Jumlah ekuitas</t>
        </is>
      </c>
      <c r="B257" s="42" t="n"/>
      <c r="C257" s="41" t="n">
        <v>23840.448</v>
      </c>
      <c r="D257" s="41" t="n">
        <v>23836.195</v>
      </c>
      <c r="E257" s="41" t="n">
        <v>19987.845</v>
      </c>
      <c r="F257" s="41" t="n">
        <v>21406.647</v>
      </c>
      <c r="G257" s="41" t="n">
        <v>25909.354</v>
      </c>
      <c r="H257" s="41" t="n">
        <v>30479.152</v>
      </c>
      <c r="I257" s="41" t="n">
        <v>32571.889</v>
      </c>
      <c r="J257" s="41" t="n">
        <v>36210.293</v>
      </c>
      <c r="K257" s="41" t="n"/>
      <c r="L257" s="41" t="n"/>
      <c r="M257" s="41" t="n"/>
      <c r="N257" s="41" t="n"/>
      <c r="O257" s="41" t="n"/>
      <c r="P257" s="41" t="n"/>
      <c r="Q257" s="41" t="n"/>
      <c r="R257" s="41" t="n"/>
      <c r="S257" s="41" t="n"/>
      <c r="T257" s="41" t="n"/>
      <c r="U257" s="41" t="n"/>
      <c r="V257" s="41" t="n"/>
      <c r="W257" s="41" t="n"/>
      <c r="X257" s="41" t="n"/>
      <c r="Y257" s="41" t="n"/>
      <c r="Z257" s="41" t="n"/>
      <c r="AA257" s="41" t="n"/>
      <c r="AB257" s="41" t="n"/>
      <c r="AC257" s="41" t="n"/>
      <c r="AD257" s="41" t="n"/>
      <c r="AE257" s="41" t="n"/>
      <c r="AF257" s="41" t="n"/>
      <c r="AG257" s="41" t="n"/>
      <c r="AH257" s="41" t="n"/>
      <c r="AI257" s="41" t="n"/>
      <c r="AJ257" s="41" t="n"/>
      <c r="AK257" s="41" t="n"/>
      <c r="AL257" s="41" t="n"/>
      <c r="AM257" s="41" t="n"/>
    </row>
    <row r="258" ht="35" customHeight="1" s="173" thickBot="1">
      <c r="A258" s="38" t="inlineStr">
        <is>
          <t>Jumlah liabilitas, dana syirkah temporer dan ekuitas</t>
        </is>
      </c>
      <c r="B258" s="38" t="n"/>
      <c r="C258" s="41" t="n">
        <v>306436.194</v>
      </c>
      <c r="D258" s="41" t="n">
        <v>311776.828</v>
      </c>
      <c r="E258" s="41" t="n">
        <v>361208.406</v>
      </c>
      <c r="F258" s="41" t="n">
        <v>371868.311</v>
      </c>
      <c r="G258" s="41" t="n">
        <v>402148.312</v>
      </c>
      <c r="H258" s="41" t="n">
        <v>438749.736</v>
      </c>
      <c r="I258" s="41" t="n">
        <v>469614.502</v>
      </c>
      <c r="J258" s="41" t="n">
        <v>527793.42</v>
      </c>
      <c r="K258" s="41" t="n"/>
      <c r="L258" s="41" t="n"/>
      <c r="M258" s="41" t="n"/>
      <c r="N258" s="41" t="n"/>
      <c r="O258" s="41" t="n"/>
      <c r="P258" s="41" t="n"/>
      <c r="Q258" s="41" t="n"/>
      <c r="R258" s="41" t="n"/>
      <c r="S258" s="41" t="n"/>
      <c r="T258" s="41" t="n"/>
      <c r="U258" s="41" t="n"/>
      <c r="V258" s="41" t="n"/>
      <c r="W258" s="41" t="n"/>
      <c r="X258" s="41" t="n"/>
      <c r="Y258" s="41" t="n"/>
      <c r="Z258" s="41" t="n"/>
      <c r="AA258" s="41" t="n"/>
      <c r="AB258" s="41" t="n"/>
      <c r="AC258" s="41" t="n"/>
      <c r="AD258" s="41" t="n"/>
      <c r="AE258" s="41" t="n"/>
      <c r="AF258" s="41" t="n"/>
      <c r="AG258" s="41" t="n"/>
      <c r="AH258" s="41" t="n"/>
      <c r="AI258" s="41" t="n"/>
      <c r="AJ258" s="41" t="n"/>
      <c r="AK258" s="41" t="n"/>
      <c r="AL258" s="41" t="n"/>
      <c r="AM258" s="41" t="n"/>
    </row>
  </sheetData>
  <mergeCells count="1">
    <mergeCell ref="A1:C1"/>
  </mergeCells>
  <conditionalFormatting sqref="C45:AM45">
    <cfRule type="cellIs" priority="18" operator="lessThan" dxfId="1">
      <formula>0</formula>
    </cfRule>
    <cfRule type="cellIs" priority="16" operator="greaterThan" dxfId="0">
      <formula>0</formula>
    </cfRule>
  </conditionalFormatting>
  <conditionalFormatting sqref="C126:AM126">
    <cfRule type="cellIs" priority="15" operator="lessThan" dxfId="1">
      <formula>0</formula>
    </cfRule>
    <cfRule type="cellIs" priority="13" operator="greaterThan" dxfId="0">
      <formula>0</formula>
    </cfRule>
  </conditionalFormatting>
  <conditionalFormatting sqref="C128:AM128">
    <cfRule type="cellIs" priority="10" operator="greaterThan" dxfId="0">
      <formula>0</formula>
    </cfRule>
    <cfRule type="cellIs" priority="12" operator="lessThan" dxfId="1">
      <formula>0</formula>
    </cfRule>
  </conditionalFormatting>
  <conditionalFormatting sqref="C136:AM136">
    <cfRule type="cellIs" priority="9" operator="lessThan" dxfId="1">
      <formula>0</formula>
    </cfRule>
    <cfRule type="cellIs" priority="7" operator="greaterThan" dxfId="0">
      <formula>0</formula>
    </cfRule>
  </conditionalFormatting>
  <conditionalFormatting sqref="C248:AM248">
    <cfRule type="cellIs" priority="6" operator="lessThan" dxfId="1">
      <formula>0</formula>
    </cfRule>
    <cfRule type="cellIs" priority="4" operator="greaterThan" dxfId="0">
      <formula>0</formula>
    </cfRule>
  </conditionalFormatting>
  <conditionalFormatting sqref="C254:AM254">
    <cfRule type="cellIs" priority="3" operator="lessThan" dxfId="1">
      <formula>0</formula>
    </cfRule>
    <cfRule type="cellIs" priority="1" operator="greaterThan" dxfId="0">
      <formula>0</formula>
    </cfRule>
  </conditionalFormatting>
  <dataValidations count="1">
    <dataValidation sqref="C6:AM8 C10:AM12 C14:AM20 C22:AM26 C28:AM32 C34:AM36 C38:AM40 C42:AM44 C46:AM46 C48:AM51 C53:AM55 C57:AM59 C61:AM63 C65:AM67 C69:AM71 C73:AM75 C77:AM79 C81:AM83 C85:AM90 C92:AM95 C97:AM110 C112:AM125 C127:AO127 C129:AM129 C132:AM135 C137:AM138 C141:AM142 C144:AM145 C147:AM148 C150:AM151 C153:AM154 C156:AM157 C159:AM162 C164:AM169 C171:AM177 C179:AM181 C183:AM200 C202:AM204 C205:AO205 C209:AM210 C212:AM213 C215:AM216 C218:AM220 C222:AM226 C229:AM246 C250:AM253 C255:AM25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5.xml><?xml version="1.0" encoding="utf-8"?>
<worksheet xmlns="http://schemas.openxmlformats.org/spreadsheetml/2006/main">
  <sheetPr>
    <outlinePr summaryBelow="1" summaryRight="1"/>
    <pageSetUpPr/>
  </sheetPr>
  <dimension ref="A1:AM18"/>
  <sheetViews>
    <sheetView zoomScale="90" zoomScaleNormal="90" workbookViewId="0">
      <selection activeCell="C6" sqref="C6"/>
    </sheetView>
  </sheetViews>
  <sheetFormatPr baseColWidth="10" defaultRowHeight="12"/>
  <cols>
    <col width="28.3984375" customWidth="1" style="173" min="1" max="1"/>
    <col width="21" customWidth="1" style="173" min="2" max="39"/>
  </cols>
  <sheetData>
    <row r="1" ht="20" customHeight="1" s="173">
      <c r="A1" s="166" t="inlineStr">
        <is>
          <t>Asset Composition</t>
        </is>
      </c>
    </row>
    <row r="2" ht="20" customHeight="1" s="173">
      <c r="C2" s="157" t="n"/>
      <c r="D2" s="157" t="n"/>
      <c r="E2" s="157" t="n"/>
      <c r="F2" s="157" t="n"/>
      <c r="G2" s="157" t="n"/>
      <c r="H2" s="157" t="n"/>
      <c r="I2" s="157" t="n"/>
      <c r="J2" s="157" t="n"/>
      <c r="K2" s="157" t="n"/>
      <c r="L2" s="157" t="n"/>
    </row>
    <row r="3" ht="20" customHeight="1" s="173">
      <c r="C3" s="165">
        <f>'BALANCE SHEET'!C3</f>
        <v/>
      </c>
      <c r="D3" s="165">
        <f>'BALANCE SHEET'!D3</f>
        <v/>
      </c>
      <c r="E3" s="165">
        <f>'BALANCE SHEET'!E3</f>
        <v/>
      </c>
      <c r="F3" s="165">
        <f>'BALANCE SHEET'!F3</f>
        <v/>
      </c>
      <c r="G3" s="165">
        <f>'BALANCE SHEET'!G3</f>
        <v/>
      </c>
      <c r="H3" s="165">
        <f>'BALANCE SHEET'!H3</f>
        <v/>
      </c>
      <c r="I3" s="165">
        <f>'BALANCE SHEET'!I3</f>
        <v/>
      </c>
      <c r="J3" s="165">
        <f>'BALANCE SHEET'!J3</f>
        <v/>
      </c>
      <c r="K3" s="165">
        <f>'BALANCE SHEET'!K3</f>
        <v/>
      </c>
      <c r="L3" s="165">
        <f>'BALANCE SHEET'!L3</f>
        <v/>
      </c>
      <c r="M3" s="165">
        <f>'BALANCE SHEET'!M3</f>
        <v/>
      </c>
      <c r="N3" s="165">
        <f>'BALANCE SHEET'!N3</f>
        <v/>
      </c>
      <c r="O3" s="165">
        <f>'BALANCE SHEET'!O3</f>
        <v/>
      </c>
      <c r="P3" s="165">
        <f>'BALANCE SHEET'!P3</f>
        <v/>
      </c>
      <c r="Q3" s="165">
        <f>'BALANCE SHEET'!Q3</f>
        <v/>
      </c>
      <c r="R3" s="165">
        <f>'BALANCE SHEET'!R3</f>
        <v/>
      </c>
      <c r="S3" s="165">
        <f>'BALANCE SHEET'!S3</f>
        <v/>
      </c>
      <c r="T3" s="165">
        <f>'BALANCE SHEET'!T3</f>
        <v/>
      </c>
      <c r="U3" s="165">
        <f>'BALANCE SHEET'!U3</f>
        <v/>
      </c>
      <c r="V3" s="165">
        <f>'BALANCE SHEET'!V3</f>
        <v/>
      </c>
      <c r="W3" s="165">
        <f>'BALANCE SHEET'!W3</f>
        <v/>
      </c>
      <c r="X3" s="165">
        <f>'BALANCE SHEET'!X3</f>
        <v/>
      </c>
      <c r="Y3" s="165">
        <f>'BALANCE SHEET'!Y3</f>
        <v/>
      </c>
      <c r="Z3" s="165">
        <f>'BALANCE SHEET'!Z3</f>
        <v/>
      </c>
      <c r="AA3" s="165">
        <f>'BALANCE SHEET'!AA3</f>
        <v/>
      </c>
      <c r="AB3" s="165">
        <f>'BALANCE SHEET'!AB3</f>
        <v/>
      </c>
      <c r="AC3" s="165">
        <f>'BALANCE SHEET'!AC3</f>
        <v/>
      </c>
      <c r="AD3" s="165">
        <f>'BALANCE SHEET'!AD3</f>
        <v/>
      </c>
      <c r="AE3" s="165">
        <f>'BALANCE SHEET'!AE3</f>
        <v/>
      </c>
      <c r="AF3" s="165">
        <f>'BALANCE SHEET'!AF3</f>
        <v/>
      </c>
      <c r="AG3" s="165">
        <f>'BALANCE SHEET'!AG3</f>
        <v/>
      </c>
      <c r="AH3" s="165">
        <f>'BALANCE SHEET'!AH3</f>
        <v/>
      </c>
      <c r="AI3" s="165">
        <f>'BALANCE SHEET'!AI3</f>
        <v/>
      </c>
      <c r="AJ3" s="165">
        <f>'BALANCE SHEET'!AJ3</f>
        <v/>
      </c>
      <c r="AK3" s="165">
        <f>'BALANCE SHEET'!AK3</f>
        <v/>
      </c>
      <c r="AL3" s="165">
        <f>'BALANCE SHEET'!AL3</f>
        <v/>
      </c>
      <c r="AM3" s="165">
        <f>'BALANCE SHEET'!AM3</f>
        <v/>
      </c>
    </row>
    <row r="4" ht="20" customHeight="1" s="173" thickBot="1">
      <c r="A4" s="159" t="inlineStr">
        <is>
          <t>Absolute</t>
        </is>
      </c>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20" customHeight="1" s="173" thickBot="1">
      <c r="A5" s="160" t="inlineStr">
        <is>
          <t>Cash</t>
        </is>
      </c>
      <c r="C5" s="149">
        <f>IFERROR(HLOOKUP(C3,'BALANCE SHEET'!$C$3:$AM$258, 15, FALSE), 0)</f>
        <v/>
      </c>
      <c r="D5" s="149">
        <f>IFERROR(HLOOKUP(D3,'BALANCE SHEET'!$C$3:$AM$258, 15, FALSE), 0)</f>
        <v/>
      </c>
      <c r="E5" s="149">
        <f>IFERROR(HLOOKUP(E3,'BALANCE SHEET'!$C$3:$AM$258, 15, FALSE), 0)</f>
        <v/>
      </c>
      <c r="F5" s="149">
        <f>IFERROR(HLOOKUP(F3,'BALANCE SHEET'!$C$3:$AM$258, 15, FALSE), 0)</f>
        <v/>
      </c>
      <c r="G5" s="149">
        <f>IFERROR(HLOOKUP(G3,'BALANCE SHEET'!$C$3:$AM$258, 15, FALSE), 0)</f>
        <v/>
      </c>
      <c r="H5" s="149">
        <f>IFERROR(HLOOKUP(H3,'BALANCE SHEET'!$C$3:$AM$258, 15, FALSE), 0)</f>
        <v/>
      </c>
      <c r="I5" s="149">
        <f>IFERROR(HLOOKUP(I3,'BALANCE SHEET'!$C$3:$AM$258, 15, FALSE), 0)</f>
        <v/>
      </c>
      <c r="J5" s="149">
        <f>IFERROR(HLOOKUP(J3,'BALANCE SHEET'!$C$3:$AM$258, 15, FALSE), 0)</f>
        <v/>
      </c>
      <c r="K5" s="149">
        <f>IFERROR(HLOOKUP(K3,'BALANCE SHEET'!$C$3:$AM$258, 15, FALSE), 0)</f>
        <v/>
      </c>
      <c r="L5" s="149">
        <f>IFERROR(HLOOKUP(L3,'BALANCE SHEET'!$C$3:$AM$258, 15, FALSE), 0)</f>
        <v/>
      </c>
      <c r="M5" s="149">
        <f>IFERROR(HLOOKUP(M3,'BALANCE SHEET'!$C$3:$AM$258, 15, FALSE), 0)</f>
        <v/>
      </c>
      <c r="N5" s="149">
        <f>IFERROR(HLOOKUP(N3,'BALANCE SHEET'!$C$3:$AM$258, 15, FALSE), 0)</f>
        <v/>
      </c>
      <c r="O5" s="149">
        <f>IFERROR(HLOOKUP(O3,'BALANCE SHEET'!$C$3:$AM$258, 15, FALSE), 0)</f>
        <v/>
      </c>
      <c r="P5" s="149">
        <f>IFERROR(HLOOKUP(P3,'BALANCE SHEET'!$C$3:$AM$258, 15, FALSE), 0)</f>
        <v/>
      </c>
      <c r="Q5" s="149">
        <f>IFERROR(HLOOKUP(Q3,'BALANCE SHEET'!$C$3:$AM$258, 15, FALSE), 0)</f>
        <v/>
      </c>
      <c r="R5" s="149">
        <f>IFERROR(HLOOKUP(R3,'BALANCE SHEET'!$C$3:$AM$258, 15, FALSE), 0)</f>
        <v/>
      </c>
      <c r="S5" s="149">
        <f>IFERROR(HLOOKUP(S3,'BALANCE SHEET'!$C$3:$AM$258, 15, FALSE), 0)</f>
        <v/>
      </c>
      <c r="T5" s="149">
        <f>IFERROR(HLOOKUP(T3,'BALANCE SHEET'!$C$3:$AM$258, 15, FALSE), 0)</f>
        <v/>
      </c>
      <c r="U5" s="149">
        <f>IFERROR(HLOOKUP(U3,'BALANCE SHEET'!$C$3:$AM$258, 15, FALSE), 0)</f>
        <v/>
      </c>
      <c r="V5" s="149">
        <f>IFERROR(HLOOKUP(V3,'BALANCE SHEET'!$C$3:$AM$258, 15, FALSE), 0)</f>
        <v/>
      </c>
      <c r="W5" s="149">
        <f>IFERROR(HLOOKUP(W3,'BALANCE SHEET'!$C$3:$AM$258, 15, FALSE), 0)</f>
        <v/>
      </c>
      <c r="X5" s="149">
        <f>IFERROR(HLOOKUP(X3,'BALANCE SHEET'!$C$3:$AM$258, 15, FALSE), 0)</f>
        <v/>
      </c>
      <c r="Y5" s="149">
        <f>IFERROR(HLOOKUP(Y3,'BALANCE SHEET'!$C$3:$AM$258, 15, FALSE), 0)</f>
        <v/>
      </c>
      <c r="Z5" s="149">
        <f>IFERROR(HLOOKUP(Z3,'BALANCE SHEET'!$C$3:$AM$258, 15, FALSE), 0)</f>
        <v/>
      </c>
      <c r="AA5" s="149">
        <f>IFERROR(HLOOKUP(AA3,'BALANCE SHEET'!$C$3:$AM$258, 15, FALSE), 0)</f>
        <v/>
      </c>
      <c r="AB5" s="149">
        <f>IFERROR(HLOOKUP(AB3,'BALANCE SHEET'!$C$3:$AM$258, 15, FALSE), 0)</f>
        <v/>
      </c>
      <c r="AC5" s="149">
        <f>IFERROR(HLOOKUP(AC3,'BALANCE SHEET'!$C$3:$AM$258, 15, FALSE), 0)</f>
        <v/>
      </c>
      <c r="AD5" s="149">
        <f>IFERROR(HLOOKUP(AD3,'BALANCE SHEET'!$C$3:$AM$258, 15, FALSE), 0)</f>
        <v/>
      </c>
      <c r="AE5" s="149">
        <f>IFERROR(HLOOKUP(AE3,'BALANCE SHEET'!$C$3:$AM$258, 15, FALSE), 0)</f>
        <v/>
      </c>
      <c r="AF5" s="149">
        <f>IFERROR(HLOOKUP(AF3,'BALANCE SHEET'!$C$3:$AM$258, 15, FALSE), 0)</f>
        <v/>
      </c>
      <c r="AG5" s="149">
        <f>IFERROR(HLOOKUP(AG3,'BALANCE SHEET'!$C$3:$AM$258, 15, FALSE), 0)</f>
        <v/>
      </c>
      <c r="AH5" s="149">
        <f>IFERROR(HLOOKUP(AH3,'BALANCE SHEET'!$C$3:$AM$258, 15, FALSE), 0)</f>
        <v/>
      </c>
      <c r="AI5" s="149">
        <f>IFERROR(HLOOKUP(AI3,'BALANCE SHEET'!$C$3:$AM$258, 15, FALSE), 0)</f>
        <v/>
      </c>
      <c r="AJ5" s="149">
        <f>IFERROR(HLOOKUP(AJ3,'BALANCE SHEET'!$C$3:$AM$258, 15, FALSE), 0)</f>
        <v/>
      </c>
      <c r="AK5" s="149">
        <f>IFERROR(HLOOKUP(AK3,'BALANCE SHEET'!$C$3:$AM$258, 15, FALSE), 0)</f>
        <v/>
      </c>
      <c r="AL5" s="149">
        <f>IFERROR(HLOOKUP(AL3,'BALANCE SHEET'!$C$3:$AM$258, 15, FALSE), 0)</f>
        <v/>
      </c>
      <c r="AM5" s="149">
        <f>IFERROR(HLOOKUP(AM3,'BALANCE SHEET'!$C$3:$AM$258, 15, FALSE), 0)</f>
        <v/>
      </c>
    </row>
    <row r="6" ht="20" customHeight="1" s="173" thickBot="1">
      <c r="A6" s="160" t="inlineStr">
        <is>
          <t>Credit</t>
        </is>
      </c>
      <c r="C6" s="149">
        <f>IFERROR(HLOOKUP(C3,'BALANCE SHEET'!$C$3:$AM$258, 42, FALSE), 0)</f>
        <v/>
      </c>
      <c r="D6" s="149">
        <f>IFERROR(HLOOKUP(D3,'BALANCE SHEET'!$C$3:$AM$258, 42, FALSE), 0)</f>
        <v/>
      </c>
      <c r="E6" s="149">
        <f>IFERROR(HLOOKUP(E3,'BALANCE SHEET'!$C$3:$AM$258, 42, FALSE), 0)</f>
        <v/>
      </c>
      <c r="F6" s="149">
        <f>IFERROR(HLOOKUP(F3,'BALANCE SHEET'!$C$3:$AM$258, 42, FALSE), 0)</f>
        <v/>
      </c>
      <c r="G6" s="149">
        <f>IFERROR(HLOOKUP(G3,'BALANCE SHEET'!$C$3:$AM$258, 42, FALSE), 0)</f>
        <v/>
      </c>
      <c r="H6" s="149">
        <f>IFERROR(HLOOKUP(H3,'BALANCE SHEET'!$C$3:$AM$258, 42, FALSE), 0)</f>
        <v/>
      </c>
      <c r="I6" s="149">
        <f>IFERROR(HLOOKUP(I3,'BALANCE SHEET'!$C$3:$AM$258, 42, FALSE), 0)</f>
        <v/>
      </c>
      <c r="J6" s="149">
        <f>IFERROR(HLOOKUP(J3,'BALANCE SHEET'!$C$3:$AM$258, 42, FALSE), 0)</f>
        <v/>
      </c>
      <c r="K6" s="149">
        <f>IFERROR(HLOOKUP(K3,'BALANCE SHEET'!$C$3:$AM$258, 42, FALSE), 0)</f>
        <v/>
      </c>
      <c r="L6" s="149">
        <f>IFERROR(HLOOKUP(L3,'BALANCE SHEET'!$C$3:$AM$258, 42, FALSE), 0)</f>
        <v/>
      </c>
      <c r="M6" s="149">
        <f>IFERROR(HLOOKUP(M3,'BALANCE SHEET'!$C$3:$AM$258, 42, FALSE), 0)</f>
        <v/>
      </c>
      <c r="N6" s="149">
        <f>IFERROR(HLOOKUP(N3,'BALANCE SHEET'!$C$3:$AM$258, 42, FALSE), 0)</f>
        <v/>
      </c>
      <c r="O6" s="149">
        <f>IFERROR(HLOOKUP(O3,'BALANCE SHEET'!$C$3:$AM$258, 42, FALSE), 0)</f>
        <v/>
      </c>
      <c r="P6" s="149">
        <f>IFERROR(HLOOKUP(P3,'BALANCE SHEET'!$C$3:$AM$258, 42, FALSE), 0)</f>
        <v/>
      </c>
      <c r="Q6" s="149">
        <f>IFERROR(HLOOKUP(Q3,'BALANCE SHEET'!$C$3:$AM$258, 42, FALSE), 0)</f>
        <v/>
      </c>
      <c r="R6" s="149">
        <f>IFERROR(HLOOKUP(R3,'BALANCE SHEET'!$C$3:$AM$258, 42, FALSE), 0)</f>
        <v/>
      </c>
      <c r="S6" s="149">
        <f>IFERROR(HLOOKUP(S3,'BALANCE SHEET'!$C$3:$AM$258, 42, FALSE), 0)</f>
        <v/>
      </c>
      <c r="T6" s="149">
        <f>IFERROR(HLOOKUP(T3,'BALANCE SHEET'!$C$3:$AM$258, 42, FALSE), 0)</f>
        <v/>
      </c>
      <c r="U6" s="149">
        <f>IFERROR(HLOOKUP(U3,'BALANCE SHEET'!$C$3:$AM$258, 42, FALSE), 0)</f>
        <v/>
      </c>
      <c r="V6" s="149">
        <f>IFERROR(HLOOKUP(V3,'BALANCE SHEET'!$C$3:$AM$258, 42, FALSE), 0)</f>
        <v/>
      </c>
      <c r="W6" s="149">
        <f>IFERROR(HLOOKUP(W3,'BALANCE SHEET'!$C$3:$AM$258, 42, FALSE), 0)</f>
        <v/>
      </c>
      <c r="X6" s="149">
        <f>IFERROR(HLOOKUP(X3,'BALANCE SHEET'!$C$3:$AM$258, 42, FALSE), 0)</f>
        <v/>
      </c>
      <c r="Y6" s="149">
        <f>IFERROR(HLOOKUP(Y3,'BALANCE SHEET'!$C$3:$AM$258, 42, FALSE), 0)</f>
        <v/>
      </c>
      <c r="Z6" s="149">
        <f>IFERROR(HLOOKUP(Z3,'BALANCE SHEET'!$C$3:$AM$258, 42, FALSE), 0)</f>
        <v/>
      </c>
      <c r="AA6" s="149">
        <f>IFERROR(HLOOKUP(AA3,'BALANCE SHEET'!$C$3:$AM$258, 42, FALSE), 0)</f>
        <v/>
      </c>
      <c r="AB6" s="149">
        <f>IFERROR(HLOOKUP(AB3,'BALANCE SHEET'!$C$3:$AM$258, 42, FALSE), 0)</f>
        <v/>
      </c>
      <c r="AC6" s="149">
        <f>IFERROR(HLOOKUP(AC3,'BALANCE SHEET'!$C$3:$AM$258, 42, FALSE), 0)</f>
        <v/>
      </c>
      <c r="AD6" s="149">
        <f>IFERROR(HLOOKUP(AD3,'BALANCE SHEET'!$C$3:$AM$258, 42, FALSE), 0)</f>
        <v/>
      </c>
      <c r="AE6" s="149">
        <f>IFERROR(HLOOKUP(AE3,'BALANCE SHEET'!$C$3:$AM$258, 42, FALSE), 0)</f>
        <v/>
      </c>
      <c r="AF6" s="149">
        <f>IFERROR(HLOOKUP(AF3,'BALANCE SHEET'!$C$3:$AM$258, 42, FALSE), 0)</f>
        <v/>
      </c>
      <c r="AG6" s="149">
        <f>IFERROR(HLOOKUP(AG3,'BALANCE SHEET'!$C$3:$AM$258, 42, FALSE), 0)</f>
        <v/>
      </c>
      <c r="AH6" s="149">
        <f>IFERROR(HLOOKUP(AH3,'BALANCE SHEET'!$C$3:$AM$258, 42, FALSE), 0)</f>
        <v/>
      </c>
      <c r="AI6" s="149">
        <f>IFERROR(HLOOKUP(AI3,'BALANCE SHEET'!$C$3:$AM$258, 42, FALSE), 0)</f>
        <v/>
      </c>
      <c r="AJ6" s="149">
        <f>IFERROR(HLOOKUP(AJ3,'BALANCE SHEET'!$C$3:$AM$258, 42, FALSE), 0)</f>
        <v/>
      </c>
      <c r="AK6" s="149">
        <f>IFERROR(HLOOKUP(AK3,'BALANCE SHEET'!$C$3:$AM$258, 42, FALSE), 0)</f>
        <v/>
      </c>
      <c r="AL6" s="149">
        <f>IFERROR(HLOOKUP(AL3,'BALANCE SHEET'!$C$3:$AM$258, 42, FALSE), 0)</f>
        <v/>
      </c>
      <c r="AM6" s="149">
        <f>IFERROR(HLOOKUP(AM3,'BALANCE SHEET'!$C$3:$AM$258, 42, FALSE), 0)</f>
        <v/>
      </c>
    </row>
    <row r="7" ht="20" customHeight="1" s="173" thickBot="1">
      <c r="A7" s="161" t="inlineStr">
        <is>
          <t>PPE</t>
        </is>
      </c>
      <c r="C7" s="149">
        <f>IFERROR(HLOOKUP(C3,'BALANCE SHEET'!$C$3:$AM$258, 116, FALSE) + HLOOKUP(C3,'BALANCE SHEET'!$C$3:$AM$258, 118, FALSE) + HLOOKUP(C3,'BALANCE SHEET'!$C$3:$AM$258, 119, FALSE), 0)</f>
        <v/>
      </c>
      <c r="D7" s="149">
        <f>IFERROR(HLOOKUP(D3,'BALANCE SHEET'!$C$3:$AM$258, 116, FALSE) + HLOOKUP(D3,'BALANCE SHEET'!$C$3:$AM$258, 118, FALSE) + HLOOKUP(D3,'BALANCE SHEET'!$C$3:$AM$258, 119, FALSE), 0)</f>
        <v/>
      </c>
      <c r="E7" s="149">
        <f>IFERROR(HLOOKUP(E3,'BALANCE SHEET'!$C$3:$AM$258, 116, FALSE) + HLOOKUP(E3,'BALANCE SHEET'!$C$3:$AM$258, 118, FALSE) + HLOOKUP(E3,'BALANCE SHEET'!$C$3:$AM$258, 119, FALSE), 0)</f>
        <v/>
      </c>
      <c r="F7" s="149">
        <f>IFERROR(HLOOKUP(F3,'BALANCE SHEET'!$C$3:$AM$258, 116, FALSE) + HLOOKUP(F3,'BALANCE SHEET'!$C$3:$AM$258, 118, FALSE) + HLOOKUP(F3,'BALANCE SHEET'!$C$3:$AM$258, 119, FALSE), 0)</f>
        <v/>
      </c>
      <c r="G7" s="149">
        <f>IFERROR(HLOOKUP(G3,'BALANCE SHEET'!$C$3:$AM$258, 116, FALSE) + HLOOKUP(G3,'BALANCE SHEET'!$C$3:$AM$258, 118, FALSE) + HLOOKUP(G3,'BALANCE SHEET'!$C$3:$AM$258, 119, FALSE), 0)</f>
        <v/>
      </c>
      <c r="H7" s="149">
        <f>IFERROR(HLOOKUP(H3,'BALANCE SHEET'!$C$3:$AM$258, 116, FALSE) + HLOOKUP(H3,'BALANCE SHEET'!$C$3:$AM$258, 118, FALSE) + HLOOKUP(H3,'BALANCE SHEET'!$C$3:$AM$258, 119, FALSE), 0)</f>
        <v/>
      </c>
      <c r="I7" s="149">
        <f>IFERROR(HLOOKUP(I3,'BALANCE SHEET'!$C$3:$AM$258, 116, FALSE) + HLOOKUP(I3,'BALANCE SHEET'!$C$3:$AM$258, 118, FALSE) + HLOOKUP(I3,'BALANCE SHEET'!$C$3:$AM$258, 119, FALSE), 0)</f>
        <v/>
      </c>
      <c r="J7" s="149">
        <f>IFERROR(HLOOKUP(J3,'BALANCE SHEET'!$C$3:$AM$258, 116, FALSE) + HLOOKUP(J3,'BALANCE SHEET'!$C$3:$AM$258, 118, FALSE) + HLOOKUP(J3,'BALANCE SHEET'!$C$3:$AM$258, 119, FALSE), 0)</f>
        <v/>
      </c>
      <c r="K7" s="149">
        <f>IFERROR(HLOOKUP(K3,'BALANCE SHEET'!$C$3:$AM$258, 116, FALSE) + HLOOKUP(K3,'BALANCE SHEET'!$C$3:$AM$258, 118, FALSE) + HLOOKUP(K3,'BALANCE SHEET'!$C$3:$AM$258, 119, FALSE), 0)</f>
        <v/>
      </c>
      <c r="L7" s="149">
        <f>IFERROR(HLOOKUP(L3,'BALANCE SHEET'!$C$3:$AM$258, 116, FALSE) + HLOOKUP(L3,'BALANCE SHEET'!$C$3:$AM$258, 118, FALSE) + HLOOKUP(L3,'BALANCE SHEET'!$C$3:$AM$258, 119, FALSE), 0)</f>
        <v/>
      </c>
      <c r="M7" s="149">
        <f>IFERROR(HLOOKUP(M3,'BALANCE SHEET'!$C$3:$AM$258, 116, FALSE) + HLOOKUP(M3,'BALANCE SHEET'!$C$3:$AM$258, 118, FALSE) + HLOOKUP(M3,'BALANCE SHEET'!$C$3:$AM$258, 119, FALSE), 0)</f>
        <v/>
      </c>
      <c r="N7" s="149">
        <f>IFERROR(HLOOKUP(N3,'BALANCE SHEET'!$C$3:$AM$258, 116, FALSE) + HLOOKUP(N3,'BALANCE SHEET'!$C$3:$AM$258, 118, FALSE) + HLOOKUP(N3,'BALANCE SHEET'!$C$3:$AM$258, 119, FALSE), 0)</f>
        <v/>
      </c>
      <c r="O7" s="149">
        <f>IFERROR(HLOOKUP(O3,'BALANCE SHEET'!$C$3:$AM$258, 116, FALSE) + HLOOKUP(O3,'BALANCE SHEET'!$C$3:$AM$258, 118, FALSE) + HLOOKUP(O3,'BALANCE SHEET'!$C$3:$AM$258, 119, FALSE), 0)</f>
        <v/>
      </c>
      <c r="P7" s="149">
        <f>IFERROR(HLOOKUP(P3,'BALANCE SHEET'!$C$3:$AM$258, 116, FALSE) + HLOOKUP(P3,'BALANCE SHEET'!$C$3:$AM$258, 118, FALSE) + HLOOKUP(P3,'BALANCE SHEET'!$C$3:$AM$258, 119, FALSE), 0)</f>
        <v/>
      </c>
      <c r="Q7" s="149">
        <f>IFERROR(HLOOKUP(Q3,'BALANCE SHEET'!$C$3:$AM$258, 116, FALSE) + HLOOKUP(Q3,'BALANCE SHEET'!$C$3:$AM$258, 118, FALSE) + HLOOKUP(Q3,'BALANCE SHEET'!$C$3:$AM$258, 119, FALSE), 0)</f>
        <v/>
      </c>
      <c r="R7" s="149">
        <f>IFERROR(HLOOKUP(R3,'BALANCE SHEET'!$C$3:$AM$258, 116, FALSE) + HLOOKUP(R3,'BALANCE SHEET'!$C$3:$AM$258, 118, FALSE) + HLOOKUP(R3,'BALANCE SHEET'!$C$3:$AM$258, 119, FALSE), 0)</f>
        <v/>
      </c>
      <c r="S7" s="149">
        <f>IFERROR(HLOOKUP(S3,'BALANCE SHEET'!$C$3:$AM$258, 116, FALSE) + HLOOKUP(S3,'BALANCE SHEET'!$C$3:$AM$258, 118, FALSE) + HLOOKUP(S3,'BALANCE SHEET'!$C$3:$AM$258, 119, FALSE), 0)</f>
        <v/>
      </c>
      <c r="T7" s="149">
        <f>IFERROR(HLOOKUP(T3,'BALANCE SHEET'!$C$3:$AM$258, 116, FALSE) + HLOOKUP(T3,'BALANCE SHEET'!$C$3:$AM$258, 118, FALSE) + HLOOKUP(T3,'BALANCE SHEET'!$C$3:$AM$258, 119, FALSE), 0)</f>
        <v/>
      </c>
      <c r="U7" s="149">
        <f>IFERROR(HLOOKUP(U3,'BALANCE SHEET'!$C$3:$AM$258, 116, FALSE) + HLOOKUP(U3,'BALANCE SHEET'!$C$3:$AM$258, 118, FALSE) + HLOOKUP(U3,'BALANCE SHEET'!$C$3:$AM$258, 119, FALSE), 0)</f>
        <v/>
      </c>
      <c r="V7" s="149">
        <f>IFERROR(HLOOKUP(V3,'BALANCE SHEET'!$C$3:$AM$258, 116, FALSE) + HLOOKUP(V3,'BALANCE SHEET'!$C$3:$AM$258, 118, FALSE) + HLOOKUP(V3,'BALANCE SHEET'!$C$3:$AM$258, 119, FALSE), 0)</f>
        <v/>
      </c>
      <c r="W7" s="149">
        <f>IFERROR(HLOOKUP(W3,'BALANCE SHEET'!$C$3:$AM$258, 116, FALSE) + HLOOKUP(W3,'BALANCE SHEET'!$C$3:$AM$258, 118, FALSE) + HLOOKUP(W3,'BALANCE SHEET'!$C$3:$AM$258, 119, FALSE), 0)</f>
        <v/>
      </c>
      <c r="X7" s="149">
        <f>IFERROR(HLOOKUP(X3,'BALANCE SHEET'!$C$3:$AM$258, 116, FALSE) + HLOOKUP(X3,'BALANCE SHEET'!$C$3:$AM$258, 118, FALSE) + HLOOKUP(X3,'BALANCE SHEET'!$C$3:$AM$258, 119, FALSE), 0)</f>
        <v/>
      </c>
      <c r="Y7" s="149">
        <f>IFERROR(HLOOKUP(Y3,'BALANCE SHEET'!$C$3:$AM$258, 116, FALSE) + HLOOKUP(Y3,'BALANCE SHEET'!$C$3:$AM$258, 118, FALSE) + HLOOKUP(Y3,'BALANCE SHEET'!$C$3:$AM$258, 119, FALSE), 0)</f>
        <v/>
      </c>
      <c r="Z7" s="149">
        <f>IFERROR(HLOOKUP(Z3,'BALANCE SHEET'!$C$3:$AM$258, 116, FALSE) + HLOOKUP(Z3,'BALANCE SHEET'!$C$3:$AM$258, 118, FALSE) + HLOOKUP(Z3,'BALANCE SHEET'!$C$3:$AM$258, 119, FALSE), 0)</f>
        <v/>
      </c>
      <c r="AA7" s="149">
        <f>IFERROR(HLOOKUP(AA3,'BALANCE SHEET'!$C$3:$AM$258, 116, FALSE) + HLOOKUP(AA3,'BALANCE SHEET'!$C$3:$AM$258, 118, FALSE) + HLOOKUP(AA3,'BALANCE SHEET'!$C$3:$AM$258, 119, FALSE), 0)</f>
        <v/>
      </c>
      <c r="AB7" s="149">
        <f>IFERROR(HLOOKUP(AB3,'BALANCE SHEET'!$C$3:$AM$258, 116, FALSE) + HLOOKUP(AB3,'BALANCE SHEET'!$C$3:$AM$258, 118, FALSE) + HLOOKUP(AB3,'BALANCE SHEET'!$C$3:$AM$258, 119, FALSE), 0)</f>
        <v/>
      </c>
      <c r="AC7" s="149">
        <f>IFERROR(HLOOKUP(AC3,'BALANCE SHEET'!$C$3:$AM$258, 116, FALSE) + HLOOKUP(AC3,'BALANCE SHEET'!$C$3:$AM$258, 118, FALSE) + HLOOKUP(AC3,'BALANCE SHEET'!$C$3:$AM$258, 119, FALSE), 0)</f>
        <v/>
      </c>
      <c r="AD7" s="149">
        <f>IFERROR(HLOOKUP(AD3,'BALANCE SHEET'!$C$3:$AM$258, 116, FALSE) + HLOOKUP(AD3,'BALANCE SHEET'!$C$3:$AM$258, 118, FALSE) + HLOOKUP(AD3,'BALANCE SHEET'!$C$3:$AM$258, 119, FALSE), 0)</f>
        <v/>
      </c>
      <c r="AE7" s="149">
        <f>IFERROR(HLOOKUP(AE3,'BALANCE SHEET'!$C$3:$AM$258, 116, FALSE) + HLOOKUP(AE3,'BALANCE SHEET'!$C$3:$AM$258, 118, FALSE) + HLOOKUP(AE3,'BALANCE SHEET'!$C$3:$AM$258, 119, FALSE), 0)</f>
        <v/>
      </c>
      <c r="AF7" s="149">
        <f>IFERROR(HLOOKUP(AF3,'BALANCE SHEET'!$C$3:$AM$258, 116, FALSE) + HLOOKUP(AF3,'BALANCE SHEET'!$C$3:$AM$258, 118, FALSE) + HLOOKUP(AF3,'BALANCE SHEET'!$C$3:$AM$258, 119, FALSE), 0)</f>
        <v/>
      </c>
      <c r="AG7" s="149">
        <f>IFERROR(HLOOKUP(AG3,'BALANCE SHEET'!$C$3:$AM$258, 116, FALSE) + HLOOKUP(AG3,'BALANCE SHEET'!$C$3:$AM$258, 118, FALSE) + HLOOKUP(AG3,'BALANCE SHEET'!$C$3:$AM$258, 119, FALSE), 0)</f>
        <v/>
      </c>
      <c r="AH7" s="149">
        <f>IFERROR(HLOOKUP(AH3,'BALANCE SHEET'!$C$3:$AM$258, 116, FALSE) + HLOOKUP(AH3,'BALANCE SHEET'!$C$3:$AM$258, 118, FALSE) + HLOOKUP(AH3,'BALANCE SHEET'!$C$3:$AM$258, 119, FALSE), 0)</f>
        <v/>
      </c>
      <c r="AI7" s="149">
        <f>IFERROR(HLOOKUP(AI3,'BALANCE SHEET'!$C$3:$AM$258, 116, FALSE) + HLOOKUP(AI3,'BALANCE SHEET'!$C$3:$AM$258, 118, FALSE) + HLOOKUP(AI3,'BALANCE SHEET'!$C$3:$AM$258, 119, FALSE), 0)</f>
        <v/>
      </c>
      <c r="AJ7" s="149">
        <f>IFERROR(HLOOKUP(AJ3,'BALANCE SHEET'!$C$3:$AM$258, 116, FALSE) + HLOOKUP(AJ3,'BALANCE SHEET'!$C$3:$AM$258, 118, FALSE) + HLOOKUP(AJ3,'BALANCE SHEET'!$C$3:$AM$258, 119, FALSE), 0)</f>
        <v/>
      </c>
      <c r="AK7" s="149">
        <f>IFERROR(HLOOKUP(AK3,'BALANCE SHEET'!$C$3:$AM$258, 116, FALSE) + HLOOKUP(AK3,'BALANCE SHEET'!$C$3:$AM$258, 118, FALSE) + HLOOKUP(AK3,'BALANCE SHEET'!$C$3:$AM$258, 119, FALSE), 0)</f>
        <v/>
      </c>
      <c r="AL7" s="149">
        <f>IFERROR(HLOOKUP(AL3,'BALANCE SHEET'!$C$3:$AM$258, 116, FALSE) + HLOOKUP(AL3,'BALANCE SHEET'!$C$3:$AM$258, 118, FALSE) + HLOOKUP(AL3,'BALANCE SHEET'!$C$3:$AM$258, 119, FALSE), 0)</f>
        <v/>
      </c>
      <c r="AM7" s="149">
        <f>IFERROR(HLOOKUP(AM3,'BALANCE SHEET'!$C$3:$AM$258, 116, FALSE) + HLOOKUP(AM3,'BALANCE SHEET'!$C$3:$AM$258, 118, FALSE) + HLOOKUP(AM3,'BALANCE SHEET'!$C$3:$AM$258, 119, FALSE), 0)</f>
        <v/>
      </c>
    </row>
    <row r="8" ht="20" customHeight="1" s="173" thickBot="1">
      <c r="A8" s="161" t="inlineStr">
        <is>
          <t>Investment</t>
        </is>
      </c>
      <c r="C8" s="149">
        <f>IFERROR(HLOOKUP(C3,'BALANCE SHEET'!$C$3:$AM$258, 25, FALSE) + HLOOKUP(C3,'BALANCE SHEET'!$C$3:$AM$258, 30, FALSE) + HLOOKUP(C3,'BALANCE SHEET'!$C$3:$AM$258, 99, FALSE) + HLOOKUP(C3,'BALANCE SHEET'!$C$3:$AM$258, 108, FALSE) + HLOOKUP(C3,'BALANCE SHEET'!$C$3:$AM$258, 109, FALSE), 0)</f>
        <v/>
      </c>
      <c r="D8" s="149">
        <f>IFERROR(HLOOKUP(D3,'BALANCE SHEET'!$C$3:$AM$258, 25, FALSE) + HLOOKUP(D3,'BALANCE SHEET'!$C$3:$AM$258, 30, FALSE) + HLOOKUP(D3,'BALANCE SHEET'!$C$3:$AM$258, 99, FALSE) + HLOOKUP(D3,'BALANCE SHEET'!$C$3:$AM$258, 108, FALSE) + + HLOOKUP(D3,'BALANCE SHEET'!$C$3:$AM$258, 109, FALSE), 0)</f>
        <v/>
      </c>
      <c r="E8" s="149">
        <f>IFERROR(HLOOKUP(E3,'BALANCE SHEET'!$C$3:$AM$258, 25, FALSE) + HLOOKUP(E3,'BALANCE SHEET'!$C$3:$AM$258, 30, FALSE) + HLOOKUP(E3,'BALANCE SHEET'!$C$3:$AM$258, 99, FALSE) + HLOOKUP(E3,'BALANCE SHEET'!$C$3:$AM$258, 108, FALSE) + + HLOOKUP(E3,'BALANCE SHEET'!$C$3:$AM$258, 109, FALSE), 0)</f>
        <v/>
      </c>
      <c r="F8" s="149">
        <f>IFERROR(HLOOKUP(F3,'BALANCE SHEET'!$C$3:$AM$258, 25, FALSE) + HLOOKUP(F3,'BALANCE SHEET'!$C$3:$AM$258, 30, FALSE) + HLOOKUP(F3,'BALANCE SHEET'!$C$3:$AM$258, 99, FALSE) + HLOOKUP(F3,'BALANCE SHEET'!$C$3:$AM$258, 108, FALSE) + + HLOOKUP(F3,'BALANCE SHEET'!$C$3:$AM$258, 109, FALSE), 0)</f>
        <v/>
      </c>
      <c r="G8" s="149">
        <f>IFERROR(HLOOKUP(G3,'BALANCE SHEET'!$C$3:$AM$258, 25, FALSE) + HLOOKUP(G3,'BALANCE SHEET'!$C$3:$AM$258, 30, FALSE) + HLOOKUP(G3,'BALANCE SHEET'!$C$3:$AM$258, 99, FALSE) + HLOOKUP(G3,'BALANCE SHEET'!$C$3:$AM$258, 108, FALSE) + + HLOOKUP(G3,'BALANCE SHEET'!$C$3:$AM$258, 109, FALSE), 0)</f>
        <v/>
      </c>
      <c r="H8" s="149">
        <f>IFERROR(HLOOKUP(H3,'BALANCE SHEET'!$C$3:$AM$258, 25, FALSE) + HLOOKUP(H3,'BALANCE SHEET'!$C$3:$AM$258, 30, FALSE) + HLOOKUP(H3,'BALANCE SHEET'!$C$3:$AM$258, 99, FALSE) + HLOOKUP(H3,'BALANCE SHEET'!$C$3:$AM$258, 108, FALSE) + + HLOOKUP(H3,'BALANCE SHEET'!$C$3:$AM$258, 109, FALSE), 0)</f>
        <v/>
      </c>
      <c r="I8" s="149">
        <f>IFERROR(HLOOKUP(I3,'BALANCE SHEET'!$C$3:$AM$258, 25, FALSE) + HLOOKUP(I3,'BALANCE SHEET'!$C$3:$AM$258, 30, FALSE) + HLOOKUP(I3,'BALANCE SHEET'!$C$3:$AM$258, 99, FALSE) + HLOOKUP(I3,'BALANCE SHEET'!$C$3:$AM$258, 108, FALSE) + + HLOOKUP(I3,'BALANCE SHEET'!$C$3:$AM$258, 109, FALSE), 0)</f>
        <v/>
      </c>
      <c r="J8" s="149">
        <f>IFERROR(HLOOKUP(J3,'BALANCE SHEET'!$C$3:$AM$258, 25, FALSE) + HLOOKUP(J3,'BALANCE SHEET'!$C$3:$AM$258, 30, FALSE) + HLOOKUP(J3,'BALANCE SHEET'!$C$3:$AM$258, 99, FALSE) + HLOOKUP(J3,'BALANCE SHEET'!$C$3:$AM$258, 108, FALSE) + + HLOOKUP(J3,'BALANCE SHEET'!$C$3:$AM$258, 109, FALSE), 0)</f>
        <v/>
      </c>
      <c r="K8" s="149">
        <f>IFERROR(HLOOKUP(K3,'BALANCE SHEET'!$C$3:$AM$258, 25, FALSE) + HLOOKUP(K3,'BALANCE SHEET'!$C$3:$AM$258, 30, FALSE) + HLOOKUP(K3,'BALANCE SHEET'!$C$3:$AM$258, 99, FALSE) + HLOOKUP(K3,'BALANCE SHEET'!$C$3:$AM$258, 108, FALSE) + + HLOOKUP(K3,'BALANCE SHEET'!$C$3:$AM$258, 109, FALSE), 0)</f>
        <v/>
      </c>
      <c r="L8" s="149">
        <f>IFERROR(HLOOKUP(L3,'BALANCE SHEET'!$C$3:$AM$258, 25, FALSE) + HLOOKUP(L3,'BALANCE SHEET'!$C$3:$AM$258, 30, FALSE) + HLOOKUP(L3,'BALANCE SHEET'!$C$3:$AM$258, 99, FALSE) + HLOOKUP(L3,'BALANCE SHEET'!$C$3:$AM$258, 108, FALSE) + + HLOOKUP(L3,'BALANCE SHEET'!$C$3:$AM$258, 109, FALSE), 0)</f>
        <v/>
      </c>
      <c r="M8" s="149">
        <f>IFERROR(HLOOKUP(M3,'BALANCE SHEET'!$C$3:$AM$258, 25, FALSE) + HLOOKUP(M3,'BALANCE SHEET'!$C$3:$AM$258, 30, FALSE) + HLOOKUP(M3,'BALANCE SHEET'!$C$3:$AM$258, 99, FALSE) + HLOOKUP(M3,'BALANCE SHEET'!$C$3:$AM$258, 108, FALSE) + + HLOOKUP(M3,'BALANCE SHEET'!$C$3:$AM$258, 109, FALSE), 0)</f>
        <v/>
      </c>
      <c r="N8" s="149">
        <f>IFERROR(HLOOKUP(N3,'BALANCE SHEET'!$C$3:$AM$258, 25, FALSE) + HLOOKUP(N3,'BALANCE SHEET'!$C$3:$AM$258, 30, FALSE) + HLOOKUP(N3,'BALANCE SHEET'!$C$3:$AM$258, 99, FALSE) + HLOOKUP(N3,'BALANCE SHEET'!$C$3:$AM$258, 108, FALSE) + + HLOOKUP(N3,'BALANCE SHEET'!$C$3:$AM$258, 109, FALSE), 0)</f>
        <v/>
      </c>
      <c r="O8" s="149">
        <f>IFERROR(HLOOKUP(O3,'BALANCE SHEET'!$C$3:$AM$258, 25, FALSE) + HLOOKUP(O3,'BALANCE SHEET'!$C$3:$AM$258, 30, FALSE) + HLOOKUP(O3,'BALANCE SHEET'!$C$3:$AM$258, 99, FALSE) + HLOOKUP(O3,'BALANCE SHEET'!$C$3:$AM$258, 108, FALSE) + + HLOOKUP(O3,'BALANCE SHEET'!$C$3:$AM$258, 109, FALSE), 0)</f>
        <v/>
      </c>
      <c r="P8" s="149">
        <f>IFERROR(HLOOKUP(P3,'BALANCE SHEET'!$C$3:$AM$258, 25, FALSE) + HLOOKUP(P3,'BALANCE SHEET'!$C$3:$AM$258, 30, FALSE) + HLOOKUP(P3,'BALANCE SHEET'!$C$3:$AM$258, 99, FALSE) + HLOOKUP(P3,'BALANCE SHEET'!$C$3:$AM$258, 108, FALSE) + + HLOOKUP(P3,'BALANCE SHEET'!$C$3:$AM$258, 109, FALSE), 0)</f>
        <v/>
      </c>
      <c r="Q8" s="149">
        <f>IFERROR(HLOOKUP(Q3,'BALANCE SHEET'!$C$3:$AM$258, 25, FALSE) + HLOOKUP(Q3,'BALANCE SHEET'!$C$3:$AM$258, 30, FALSE) + HLOOKUP(Q3,'BALANCE SHEET'!$C$3:$AM$258, 99, FALSE) + HLOOKUP(Q3,'BALANCE SHEET'!$C$3:$AM$258, 108, FALSE) + + HLOOKUP(Q3,'BALANCE SHEET'!$C$3:$AM$258, 109, FALSE), 0)</f>
        <v/>
      </c>
      <c r="R8" s="149">
        <f>IFERROR(HLOOKUP(R3,'BALANCE SHEET'!$C$3:$AM$258, 25, FALSE) + HLOOKUP(R3,'BALANCE SHEET'!$C$3:$AM$258, 30, FALSE) + HLOOKUP(R3,'BALANCE SHEET'!$C$3:$AM$258, 99, FALSE) + HLOOKUP(R3,'BALANCE SHEET'!$C$3:$AM$258, 108, FALSE) + + HLOOKUP(R3,'BALANCE SHEET'!$C$3:$AM$258, 109, FALSE), 0)</f>
        <v/>
      </c>
      <c r="S8" s="149">
        <f>IFERROR(HLOOKUP(S3,'BALANCE SHEET'!$C$3:$AM$258, 25, FALSE) + HLOOKUP(S3,'BALANCE SHEET'!$C$3:$AM$258, 30, FALSE) + HLOOKUP(S3,'BALANCE SHEET'!$C$3:$AM$258, 99, FALSE) + HLOOKUP(S3,'BALANCE SHEET'!$C$3:$AM$258, 108, FALSE) + + HLOOKUP(S3,'BALANCE SHEET'!$C$3:$AM$258, 109, FALSE), 0)</f>
        <v/>
      </c>
      <c r="T8" s="149">
        <f>IFERROR(HLOOKUP(T3,'BALANCE SHEET'!$C$3:$AM$258, 25, FALSE) + HLOOKUP(T3,'BALANCE SHEET'!$C$3:$AM$258, 30, FALSE) + HLOOKUP(T3,'BALANCE SHEET'!$C$3:$AM$258, 99, FALSE) + HLOOKUP(T3,'BALANCE SHEET'!$C$3:$AM$258, 108, FALSE) + + HLOOKUP(T3,'BALANCE SHEET'!$C$3:$AM$258, 109, FALSE), 0)</f>
        <v/>
      </c>
      <c r="U8" s="149">
        <f>IFERROR(HLOOKUP(U3,'BALANCE SHEET'!$C$3:$AM$258, 25, FALSE) + HLOOKUP(U3,'BALANCE SHEET'!$C$3:$AM$258, 30, FALSE) + HLOOKUP(U3,'BALANCE SHEET'!$C$3:$AM$258, 99, FALSE) + HLOOKUP(U3,'BALANCE SHEET'!$C$3:$AM$258, 108, FALSE) + + HLOOKUP(U3,'BALANCE SHEET'!$C$3:$AM$258, 109, FALSE), 0)</f>
        <v/>
      </c>
      <c r="V8" s="149">
        <f>IFERROR(HLOOKUP(V3,'BALANCE SHEET'!$C$3:$AM$258, 25, FALSE) + HLOOKUP(V3,'BALANCE SHEET'!$C$3:$AM$258, 30, FALSE) + HLOOKUP(V3,'BALANCE SHEET'!$C$3:$AM$258, 99, FALSE) + HLOOKUP(V3,'BALANCE SHEET'!$C$3:$AM$258, 108, FALSE) + + HLOOKUP(V3,'BALANCE SHEET'!$C$3:$AM$258, 109, FALSE), 0)</f>
        <v/>
      </c>
      <c r="W8" s="149">
        <f>IFERROR(HLOOKUP(W3,'BALANCE SHEET'!$C$3:$AM$258, 25, FALSE) + HLOOKUP(W3,'BALANCE SHEET'!$C$3:$AM$258, 30, FALSE) + HLOOKUP(W3,'BALANCE SHEET'!$C$3:$AM$258, 99, FALSE) + HLOOKUP(W3,'BALANCE SHEET'!$C$3:$AM$258, 108, FALSE) + + HLOOKUP(W3,'BALANCE SHEET'!$C$3:$AM$258, 109, FALSE), 0)</f>
        <v/>
      </c>
      <c r="X8" s="149">
        <f>IFERROR(HLOOKUP(X3,'BALANCE SHEET'!$C$3:$AM$258, 25, FALSE) + HLOOKUP(X3,'BALANCE SHEET'!$C$3:$AM$258, 30, FALSE) + HLOOKUP(X3,'BALANCE SHEET'!$C$3:$AM$258, 99, FALSE) + HLOOKUP(X3,'BALANCE SHEET'!$C$3:$AM$258, 108, FALSE) + + HLOOKUP(X3,'BALANCE SHEET'!$C$3:$AM$258, 109, FALSE), 0)</f>
        <v/>
      </c>
      <c r="Y8" s="149">
        <f>IFERROR(HLOOKUP(Y3,'BALANCE SHEET'!$C$3:$AM$258, 25, FALSE) + HLOOKUP(Y3,'BALANCE SHEET'!$C$3:$AM$258, 30, FALSE) + HLOOKUP(Y3,'BALANCE SHEET'!$C$3:$AM$258, 99, FALSE) + HLOOKUP(Y3,'BALANCE SHEET'!$C$3:$AM$258, 108, FALSE) + + HLOOKUP(Y3,'BALANCE SHEET'!$C$3:$AM$258, 109, FALSE), 0)</f>
        <v/>
      </c>
      <c r="Z8" s="149">
        <f>IFERROR(HLOOKUP(Z3,'BALANCE SHEET'!$C$3:$AM$258, 25, FALSE) + HLOOKUP(Z3,'BALANCE SHEET'!$C$3:$AM$258, 30, FALSE) + HLOOKUP(Z3,'BALANCE SHEET'!$C$3:$AM$258, 99, FALSE) + HLOOKUP(Z3,'BALANCE SHEET'!$C$3:$AM$258, 108, FALSE) + + HLOOKUP(Z3,'BALANCE SHEET'!$C$3:$AM$258, 109, FALSE), 0)</f>
        <v/>
      </c>
      <c r="AA8" s="149">
        <f>IFERROR(HLOOKUP(AA3,'BALANCE SHEET'!$C$3:$AM$258, 25, FALSE) + HLOOKUP(AA3,'BALANCE SHEET'!$C$3:$AM$258, 30, FALSE) + HLOOKUP(AA3,'BALANCE SHEET'!$C$3:$AM$258, 99, FALSE) + HLOOKUP(AA3,'BALANCE SHEET'!$C$3:$AM$258, 108, FALSE) + + HLOOKUP(AA3,'BALANCE SHEET'!$C$3:$AM$258, 109, FALSE), 0)</f>
        <v/>
      </c>
      <c r="AB8" s="149">
        <f>IFERROR(HLOOKUP(AB3,'BALANCE SHEET'!$C$3:$AM$258, 25, FALSE) + HLOOKUP(AB3,'BALANCE SHEET'!$C$3:$AM$258, 30, FALSE) + HLOOKUP(AB3,'BALANCE SHEET'!$C$3:$AM$258, 99, FALSE) + HLOOKUP(AB3,'BALANCE SHEET'!$C$3:$AM$258, 108, FALSE) + + HLOOKUP(AB3,'BALANCE SHEET'!$C$3:$AM$258, 109, FALSE), 0)</f>
        <v/>
      </c>
      <c r="AC8" s="149">
        <f>IFERROR(HLOOKUP(AC3,'BALANCE SHEET'!$C$3:$AM$258, 25, FALSE) + HLOOKUP(AC3,'BALANCE SHEET'!$C$3:$AM$258, 30, FALSE) + HLOOKUP(AC3,'BALANCE SHEET'!$C$3:$AM$258, 99, FALSE) + HLOOKUP(AC3,'BALANCE SHEET'!$C$3:$AM$258, 108, FALSE) + + HLOOKUP(AC3,'BALANCE SHEET'!$C$3:$AM$258, 109, FALSE), 0)</f>
        <v/>
      </c>
      <c r="AD8" s="149">
        <f>IFERROR(HLOOKUP(AD3,'BALANCE SHEET'!$C$3:$AM$258, 25, FALSE) + HLOOKUP(AD3,'BALANCE SHEET'!$C$3:$AM$258, 30, FALSE) + HLOOKUP(AD3,'BALANCE SHEET'!$C$3:$AM$258, 99, FALSE) + HLOOKUP(AD3,'BALANCE SHEET'!$C$3:$AM$258, 108, FALSE) + + HLOOKUP(AD3,'BALANCE SHEET'!$C$3:$AM$258, 109, FALSE), 0)</f>
        <v/>
      </c>
      <c r="AE8" s="149">
        <f>IFERROR(HLOOKUP(AE3,'BALANCE SHEET'!$C$3:$AM$258, 25, FALSE) + HLOOKUP(AE3,'BALANCE SHEET'!$C$3:$AM$258, 30, FALSE) + HLOOKUP(AE3,'BALANCE SHEET'!$C$3:$AM$258, 99, FALSE) + HLOOKUP(AE3,'BALANCE SHEET'!$C$3:$AM$258, 108, FALSE) + + HLOOKUP(AE3,'BALANCE SHEET'!$C$3:$AM$258, 109, FALSE), 0)</f>
        <v/>
      </c>
      <c r="AF8" s="149">
        <f>IFERROR(HLOOKUP(AF3,'BALANCE SHEET'!$C$3:$AM$258, 25, FALSE) + HLOOKUP(AF3,'BALANCE SHEET'!$C$3:$AM$258, 30, FALSE) + HLOOKUP(AF3,'BALANCE SHEET'!$C$3:$AM$258, 99, FALSE) + HLOOKUP(AF3,'BALANCE SHEET'!$C$3:$AM$258, 108, FALSE) + + HLOOKUP(AF3,'BALANCE SHEET'!$C$3:$AM$258, 109, FALSE), 0)</f>
        <v/>
      </c>
      <c r="AG8" s="149">
        <f>IFERROR(HLOOKUP(AG3,'BALANCE SHEET'!$C$3:$AM$258, 25, FALSE) + HLOOKUP(AG3,'BALANCE SHEET'!$C$3:$AM$258, 30, FALSE) + HLOOKUP(AG3,'BALANCE SHEET'!$C$3:$AM$258, 99, FALSE) + HLOOKUP(AG3,'BALANCE SHEET'!$C$3:$AM$258, 108, FALSE) + + HLOOKUP(AG3,'BALANCE SHEET'!$C$3:$AM$258, 109, FALSE), 0)</f>
        <v/>
      </c>
      <c r="AH8" s="149">
        <f>IFERROR(HLOOKUP(AH3,'BALANCE SHEET'!$C$3:$AM$258, 25, FALSE) + HLOOKUP(AH3,'BALANCE SHEET'!$C$3:$AM$258, 30, FALSE) + HLOOKUP(AH3,'BALANCE SHEET'!$C$3:$AM$258, 99, FALSE) + HLOOKUP(AH3,'BALANCE SHEET'!$C$3:$AM$258, 108, FALSE) + + HLOOKUP(AH3,'BALANCE SHEET'!$C$3:$AM$258, 109, FALSE), 0)</f>
        <v/>
      </c>
      <c r="AI8" s="149">
        <f>IFERROR(HLOOKUP(AI3,'BALANCE SHEET'!$C$3:$AM$258, 25, FALSE) + HLOOKUP(AI3,'BALANCE SHEET'!$C$3:$AM$258, 30, FALSE) + HLOOKUP(AI3,'BALANCE SHEET'!$C$3:$AM$258, 99, FALSE) + HLOOKUP(AI3,'BALANCE SHEET'!$C$3:$AM$258, 108, FALSE) + + HLOOKUP(AI3,'BALANCE SHEET'!$C$3:$AM$258, 109, FALSE), 0)</f>
        <v/>
      </c>
      <c r="AJ8" s="149">
        <f>IFERROR(HLOOKUP(AJ3,'BALANCE SHEET'!$C$3:$AM$258, 25, FALSE) + HLOOKUP(AJ3,'BALANCE SHEET'!$C$3:$AM$258, 30, FALSE) + HLOOKUP(AJ3,'BALANCE SHEET'!$C$3:$AM$258, 99, FALSE) + HLOOKUP(AJ3,'BALANCE SHEET'!$C$3:$AM$258, 108, FALSE) + + HLOOKUP(AJ3,'BALANCE SHEET'!$C$3:$AM$258, 109, FALSE), 0)</f>
        <v/>
      </c>
      <c r="AK8" s="149">
        <f>IFERROR(HLOOKUP(AK3,'BALANCE SHEET'!$C$3:$AM$258, 25, FALSE) + HLOOKUP(AK3,'BALANCE SHEET'!$C$3:$AM$258, 30, FALSE) + HLOOKUP(AK3,'BALANCE SHEET'!$C$3:$AM$258, 99, FALSE) + HLOOKUP(AK3,'BALANCE SHEET'!$C$3:$AM$258, 108, FALSE) + + HLOOKUP(AK3,'BALANCE SHEET'!$C$3:$AM$258, 109, FALSE), 0)</f>
        <v/>
      </c>
      <c r="AL8" s="149">
        <f>IFERROR(HLOOKUP(AL3,'BALANCE SHEET'!$C$3:$AM$258, 25, FALSE) + HLOOKUP(AL3,'BALANCE SHEET'!$C$3:$AM$258, 30, FALSE) + HLOOKUP(AL3,'BALANCE SHEET'!$C$3:$AM$258, 99, FALSE) + HLOOKUP(AL3,'BALANCE SHEET'!$C$3:$AM$258, 108, FALSE) + + HLOOKUP(AL3,'BALANCE SHEET'!$C$3:$AM$258, 109, FALSE), 0)</f>
        <v/>
      </c>
      <c r="AM8" s="149">
        <f>IFERROR(HLOOKUP(AM3,'BALANCE SHEET'!$C$3:$AM$258, 25, FALSE) + HLOOKUP(AM3,'BALANCE SHEET'!$C$3:$AM$258, 30, FALSE) + HLOOKUP(AM3,'BALANCE SHEET'!$C$3:$AM$258, 99, FALSE) + HLOOKUP(AM3,'BALANCE SHEET'!$C$3:$AM$258, 108, FALSE) + + HLOOKUP(AM3,'BALANCE SHEET'!$C$3:$AM$258, 109, FALSE), 0)</f>
        <v/>
      </c>
    </row>
    <row r="9" ht="20" customHeight="1" s="173" thickBot="1">
      <c r="A9" s="162" t="inlineStr">
        <is>
          <t>Others</t>
        </is>
      </c>
      <c r="C9" s="149">
        <f>IFERROR(HLOOKUP(C3,'BALANCE SHEET'!$C$3:$AM$258, 5, FALSE) + HLOOKUP(C3,'BALANCE SHEET'!$C$3:$AM$258, 19, FALSE) + HLOOKUP(C3,'BALANCE SHEET'!$C$3:$AM$258, 23, FALSE) + HLOOKUP(C3,'BALANCE SHEET'!$C$3:$AM$258, 24, FALSE) + HLOOKUP(C3,'BALANCE SHEET'!$C$3:$AM$258, 29, FALSE) + HLOOKUP(C3,'BALANCE SHEET'!$C$3:$AM$258, 31, FALSE) + HLOOKUP(C3,'BALANCE SHEET'!$C$3:$AM$258, 35, FALSE)+ HLOOKUP(C3,'BALANCE SHEET'!$C$3:$AM$258, 39, FALSE) + HLOOKUP(C3,'BALANCE SHEET'!$C$3:$AM$258, 49, FALSE) + HLOOKUP(C3,'BALANCE SHEET'!$C$3:$AM$258, 89, FALSE) + HLOOKUP(C3,'BALANCE SHEET'!$C$3:$AM$258, 98, FALSE) + HLOOKUP(C3,'BALANCE SHEET'!$C$3:$AM$258, 100, FALSE)+ HLOOKUP(C3,'BALANCE SHEET'!$C$3:$AM$258, 101, FALSE)+ HLOOKUP(C3,'BALANCE SHEET'!$C$3:$AM$258, 102, FALSE)+ HLOOKUP(C3,'BALANCE SHEET'!$C$3:$AM$258, 103, FALSE)+ HLOOKUP(C3,'BALANCE SHEET'!$C$3:$AM$258, 104, FALSE)+ HLOOKUP(C3,'BALANCE SHEET'!$C$3:$AM$258, 105, FALSE)+ HLOOKUP(C3,'BALANCE SHEET'!$C$3:$AM$258, 106, FALSE) + + HLOOKUP(C3,'BALANCE SHEET'!$C$3:$AM$258, 107, FALSE) + HLOOKUP(C3,'BALANCE SHEET'!$C$3:$AM$258, 112, FALSE)+ HLOOKUP(C3,'BALANCE SHEET'!$C$3:$AM$258, 113, FALSE)+ HLOOKUP(C3,'BALANCE SHEET'!$C$3:$AM$258, 114, FALSE)+ HLOOKUP(C3,'BALANCE SHEET'!$C$3:$AM$258, 115, FALSE)+ HLOOKUP(C3,'BALANCE SHEET'!$C$3:$AM$258, 117, FALSE)+ HLOOKUP(C3,'BALANCE SHEET'!$C$3:$AM$258, 120, FALSE)+ HLOOKUP(C3,'BALANCE SHEET'!$C$3:$AM$258, 121, FALSE)+ HLOOKUP(C3,'BALANCE SHEET'!$C$3:$AM$258, 122, FALSE), 0)</f>
        <v/>
      </c>
      <c r="D9" s="149">
        <f>IFERROR(HLOOKUP(D3,'BALANCE SHEET'!$C$3:$AM$258, 5, FALSE) + HLOOKUP(D3,'BALANCE SHEET'!$C$3:$AM$258, 19, FALSE) + HLOOKUP(D3,'BALANCE SHEET'!$C$3:$AM$258, 23, FALSE) + HLOOKUP(D3,'BALANCE SHEET'!$C$3:$AM$258, 24, FALSE) + HLOOKUP(D3,'BALANCE SHEET'!$C$3:$AM$258, 29, FALSE) + HLOOKUP(D3,'BALANCE SHEET'!$C$3:$AM$258, 31, FALSE) + HLOOKUP(D3,'BALANCE SHEET'!$C$3:$AM$258, 35, FALSE)+ HLOOKUP(D3,'BALANCE SHEET'!$C$3:$AM$258, 39, FALSE) + HLOOKUP(D3,'BALANCE SHEET'!$C$3:$AM$258, 49, FALSE) + HLOOKUP(D3,'BALANCE SHEET'!$C$3:$AM$258, 89, FALSE) + HLOOKUP(D3,'BALANCE SHEET'!$C$3:$AM$258, 98, FALSE) + HLOOKUP(D3,'BALANCE SHEET'!$C$3:$AM$258, 100, FALSE)+ HLOOKUP(D3,'BALANCE SHEET'!$C$3:$AM$258, 101, FALSE)+ HLOOKUP(D3,'BALANCE SHEET'!$C$3:$AM$258, 102, FALSE)+ HLOOKUP(D3,'BALANCE SHEET'!$C$3:$AM$258, 103, FALSE)+ HLOOKUP(D3,'BALANCE SHEET'!$C$3:$AM$258, 104, FALSE)+ HLOOKUP(D3,'BALANCE SHEET'!$C$3:$AM$258, 105, FALSE)+ HLOOKUP(D3,'BALANCE SHEET'!$C$3:$AM$258, 106, FALSE) + + HLOOKUP(D3,'BALANCE SHEET'!$C$3:$AM$258, 107, FALSE) + HLOOKUP(D3,'BALANCE SHEET'!$C$3:$AM$258, 112, FALSE)+ HLOOKUP(D3,'BALANCE SHEET'!$C$3:$AM$258, 113, FALSE)+ HLOOKUP(D3,'BALANCE SHEET'!$C$3:$AM$258, 114, FALSE)+ HLOOKUP(D3,'BALANCE SHEET'!$C$3:$AM$258, 115, FALSE)+ HLOOKUP(D3,'BALANCE SHEET'!$C$3:$AM$258, 117, FALSE)+ HLOOKUP(D3,'BALANCE SHEET'!$C$3:$AM$258, 120, FALSE)+ HLOOKUP(D3,'BALANCE SHEET'!$C$3:$AM$258, 121, FALSE)+ HLOOKUP(D3,'BALANCE SHEET'!$C$3:$AM$258, 122, FALSE), 0)</f>
        <v/>
      </c>
      <c r="E9" s="149">
        <f>IFERROR(HLOOKUP(E3,'BALANCE SHEET'!$C$3:$AM$258, 5, FALSE) + HLOOKUP(E3,'BALANCE SHEET'!$C$3:$AM$258, 19, FALSE) + HLOOKUP(E3,'BALANCE SHEET'!$C$3:$AM$258, 23, FALSE) + HLOOKUP(E3,'BALANCE SHEET'!$C$3:$AM$258, 24, FALSE) + HLOOKUP(E3,'BALANCE SHEET'!$C$3:$AM$258, 29, FALSE) + HLOOKUP(E3,'BALANCE SHEET'!$C$3:$AM$258, 31, FALSE) + HLOOKUP(E3,'BALANCE SHEET'!$C$3:$AM$258, 35, FALSE)+ HLOOKUP(E3,'BALANCE SHEET'!$C$3:$AM$258, 39, FALSE) + HLOOKUP(E3,'BALANCE SHEET'!$C$3:$AM$258, 49, FALSE) + HLOOKUP(E3,'BALANCE SHEET'!$C$3:$AM$258, 89, FALSE) + HLOOKUP(E3,'BALANCE SHEET'!$C$3:$AM$258, 98, FALSE) + HLOOKUP(E3,'BALANCE SHEET'!$C$3:$AM$258, 100, FALSE)+ HLOOKUP(E3,'BALANCE SHEET'!$C$3:$AM$258, 101, FALSE)+ HLOOKUP(E3,'BALANCE SHEET'!$C$3:$AM$258, 102, FALSE)+ HLOOKUP(E3,'BALANCE SHEET'!$C$3:$AM$258, 103, FALSE)+ HLOOKUP(E3,'BALANCE SHEET'!$C$3:$AM$258, 104, FALSE)+ HLOOKUP(E3,'BALANCE SHEET'!$C$3:$AM$258, 105, FALSE)+ HLOOKUP(E3,'BALANCE SHEET'!$C$3:$AM$258, 106, FALSE) + + HLOOKUP(E3,'BALANCE SHEET'!$C$3:$AM$258, 107, FALSE) + HLOOKUP(E3,'BALANCE SHEET'!$C$3:$AM$258, 112, FALSE)+ HLOOKUP(E3,'BALANCE SHEET'!$C$3:$AM$258, 113, FALSE)+ HLOOKUP(E3,'BALANCE SHEET'!$C$3:$AM$258, 114, FALSE)+ HLOOKUP(E3,'BALANCE SHEET'!$C$3:$AM$258, 115, FALSE)+ HLOOKUP(E3,'BALANCE SHEET'!$C$3:$AM$258, 117, FALSE)+ HLOOKUP(E3,'BALANCE SHEET'!$C$3:$AM$258, 120, FALSE)+ HLOOKUP(E3,'BALANCE SHEET'!$C$3:$AM$258, 121, FALSE)+ HLOOKUP(E3,'BALANCE SHEET'!$C$3:$AM$258, 122, FALSE), 0)</f>
        <v/>
      </c>
      <c r="F9" s="149">
        <f>IFERROR(HLOOKUP(F3,'BALANCE SHEET'!$C$3:$AM$258, 5, FALSE) + HLOOKUP(F3,'BALANCE SHEET'!$C$3:$AM$258, 19, FALSE) + HLOOKUP(F3,'BALANCE SHEET'!$C$3:$AM$258, 23, FALSE) + HLOOKUP(F3,'BALANCE SHEET'!$C$3:$AM$258, 24, FALSE) + HLOOKUP(F3,'BALANCE SHEET'!$C$3:$AM$258, 29, FALSE) + HLOOKUP(F3,'BALANCE SHEET'!$C$3:$AM$258, 31, FALSE) + HLOOKUP(F3,'BALANCE SHEET'!$C$3:$AM$258, 35, FALSE)+ HLOOKUP(F3,'BALANCE SHEET'!$C$3:$AM$258, 39, FALSE) + HLOOKUP(F3,'BALANCE SHEET'!$C$3:$AM$258, 49, FALSE) + HLOOKUP(F3,'BALANCE SHEET'!$C$3:$AM$258, 89, FALSE) + HLOOKUP(F3,'BALANCE SHEET'!$C$3:$AM$258, 98, FALSE) + HLOOKUP(F3,'BALANCE SHEET'!$C$3:$AM$258, 100, FALSE)+ HLOOKUP(F3,'BALANCE SHEET'!$C$3:$AM$258, 101, FALSE)+ HLOOKUP(F3,'BALANCE SHEET'!$C$3:$AM$258, 102, FALSE)+ HLOOKUP(F3,'BALANCE SHEET'!$C$3:$AM$258, 103, FALSE)+ HLOOKUP(F3,'BALANCE SHEET'!$C$3:$AM$258, 104, FALSE)+ HLOOKUP(F3,'BALANCE SHEET'!$C$3:$AM$258, 105, FALSE)+ HLOOKUP(F3,'BALANCE SHEET'!$C$3:$AM$258, 106, FALSE) + + HLOOKUP(F3,'BALANCE SHEET'!$C$3:$AM$258, 107, FALSE) + HLOOKUP(F3,'BALANCE SHEET'!$C$3:$AM$258, 112, FALSE)+ HLOOKUP(F3,'BALANCE SHEET'!$C$3:$AM$258, 113, FALSE)+ HLOOKUP(F3,'BALANCE SHEET'!$C$3:$AM$258, 114, FALSE)+ HLOOKUP(F3,'BALANCE SHEET'!$C$3:$AM$258, 115, FALSE)+ HLOOKUP(F3,'BALANCE SHEET'!$C$3:$AM$258, 117, FALSE)+ HLOOKUP(F3,'BALANCE SHEET'!$C$3:$AM$258, 120, FALSE)+ HLOOKUP(F3,'BALANCE SHEET'!$C$3:$AM$258, 121, FALSE)+ HLOOKUP(F3,'BALANCE SHEET'!$C$3:$AM$258, 122, FALSE), 0)</f>
        <v/>
      </c>
      <c r="G9" s="149">
        <f>IFERROR(HLOOKUP(G3,'BALANCE SHEET'!$C$3:$AM$258, 5, FALSE) + HLOOKUP(G3,'BALANCE SHEET'!$C$3:$AM$258, 19, FALSE) + HLOOKUP(G3,'BALANCE SHEET'!$C$3:$AM$258, 23, FALSE) + HLOOKUP(G3,'BALANCE SHEET'!$C$3:$AM$258, 24, FALSE) + HLOOKUP(G3,'BALANCE SHEET'!$C$3:$AM$258, 29, FALSE) + HLOOKUP(G3,'BALANCE SHEET'!$C$3:$AM$258, 31, FALSE) + HLOOKUP(G3,'BALANCE SHEET'!$C$3:$AM$258, 35, FALSE)+ HLOOKUP(G3,'BALANCE SHEET'!$C$3:$AM$258, 39, FALSE) + HLOOKUP(G3,'BALANCE SHEET'!$C$3:$AM$258, 49, FALSE) + HLOOKUP(G3,'BALANCE SHEET'!$C$3:$AM$258, 89, FALSE) + HLOOKUP(G3,'BALANCE SHEET'!$C$3:$AM$258, 98, FALSE) + HLOOKUP(G3,'BALANCE SHEET'!$C$3:$AM$258, 100, FALSE)+ HLOOKUP(G3,'BALANCE SHEET'!$C$3:$AM$258, 101, FALSE)+ HLOOKUP(G3,'BALANCE SHEET'!$C$3:$AM$258, 102, FALSE)+ HLOOKUP(G3,'BALANCE SHEET'!$C$3:$AM$258, 103, FALSE)+ HLOOKUP(G3,'BALANCE SHEET'!$C$3:$AM$258, 104, FALSE)+ HLOOKUP(G3,'BALANCE SHEET'!$C$3:$AM$258, 105, FALSE)+ HLOOKUP(G3,'BALANCE SHEET'!$C$3:$AM$258, 106, FALSE) + + HLOOKUP(G3,'BALANCE SHEET'!$C$3:$AM$258, 107, FALSE) + HLOOKUP(G3,'BALANCE SHEET'!$C$3:$AM$258, 112, FALSE)+ HLOOKUP(G3,'BALANCE SHEET'!$C$3:$AM$258, 113, FALSE)+ HLOOKUP(G3,'BALANCE SHEET'!$C$3:$AM$258, 114, FALSE)+ HLOOKUP(G3,'BALANCE SHEET'!$C$3:$AM$258, 115, FALSE)+ HLOOKUP(G3,'BALANCE SHEET'!$C$3:$AM$258, 117, FALSE)+ HLOOKUP(G3,'BALANCE SHEET'!$C$3:$AM$258, 120, FALSE)+ HLOOKUP(G3,'BALANCE SHEET'!$C$3:$AM$258, 121, FALSE)+ HLOOKUP(G3,'BALANCE SHEET'!$C$3:$AM$258, 122, FALSE), 0)</f>
        <v/>
      </c>
      <c r="H9" s="149">
        <f>IFERROR(HLOOKUP(H3,'BALANCE SHEET'!$C$3:$AM$258, 5, FALSE) + HLOOKUP(H3,'BALANCE SHEET'!$C$3:$AM$258, 19, FALSE) + HLOOKUP(H3,'BALANCE SHEET'!$C$3:$AM$258, 23, FALSE) + HLOOKUP(H3,'BALANCE SHEET'!$C$3:$AM$258, 24, FALSE) + HLOOKUP(H3,'BALANCE SHEET'!$C$3:$AM$258, 29, FALSE) + HLOOKUP(H3,'BALANCE SHEET'!$C$3:$AM$258, 31, FALSE) + HLOOKUP(H3,'BALANCE SHEET'!$C$3:$AM$258, 35, FALSE)+ HLOOKUP(H3,'BALANCE SHEET'!$C$3:$AM$258, 39, FALSE) + HLOOKUP(H3,'BALANCE SHEET'!$C$3:$AM$258, 49, FALSE) + HLOOKUP(H3,'BALANCE SHEET'!$C$3:$AM$258, 89, FALSE) + HLOOKUP(H3,'BALANCE SHEET'!$C$3:$AM$258, 98, FALSE) + HLOOKUP(H3,'BALANCE SHEET'!$C$3:$AM$258, 100, FALSE)+ HLOOKUP(H3,'BALANCE SHEET'!$C$3:$AM$258, 101, FALSE)+ HLOOKUP(H3,'BALANCE SHEET'!$C$3:$AM$258, 102, FALSE)+ HLOOKUP(H3,'BALANCE SHEET'!$C$3:$AM$258, 103, FALSE)+ HLOOKUP(H3,'BALANCE SHEET'!$C$3:$AM$258, 104, FALSE)+ HLOOKUP(H3,'BALANCE SHEET'!$C$3:$AM$258, 105, FALSE)+ HLOOKUP(H3,'BALANCE SHEET'!$C$3:$AM$258, 106, FALSE) + + HLOOKUP(H3,'BALANCE SHEET'!$C$3:$AM$258, 107, FALSE) + HLOOKUP(H3,'BALANCE SHEET'!$C$3:$AM$258, 112, FALSE)+ HLOOKUP(H3,'BALANCE SHEET'!$C$3:$AM$258, 113, FALSE)+ HLOOKUP(H3,'BALANCE SHEET'!$C$3:$AM$258, 114, FALSE)+ HLOOKUP(H3,'BALANCE SHEET'!$C$3:$AM$258, 115, FALSE)+ HLOOKUP(H3,'BALANCE SHEET'!$C$3:$AM$258, 117, FALSE)+ HLOOKUP(H3,'BALANCE SHEET'!$C$3:$AM$258, 120, FALSE)+ HLOOKUP(H3,'BALANCE SHEET'!$C$3:$AM$258, 121, FALSE)+ HLOOKUP(H3,'BALANCE SHEET'!$C$3:$AM$258, 122, FALSE), 0)</f>
        <v/>
      </c>
      <c r="I9" s="149">
        <f>IFERROR(HLOOKUP(I3,'BALANCE SHEET'!$C$3:$AM$258, 5, FALSE) + HLOOKUP(I3,'BALANCE SHEET'!$C$3:$AM$258, 19, FALSE) + HLOOKUP(I3,'BALANCE SHEET'!$C$3:$AM$258, 23, FALSE) + HLOOKUP(I3,'BALANCE SHEET'!$C$3:$AM$258, 24, FALSE) + HLOOKUP(I3,'BALANCE SHEET'!$C$3:$AM$258, 29, FALSE) + HLOOKUP(I3,'BALANCE SHEET'!$C$3:$AM$258, 31, FALSE) + HLOOKUP(I3,'BALANCE SHEET'!$C$3:$AM$258, 35, FALSE)+ HLOOKUP(I3,'BALANCE SHEET'!$C$3:$AM$258, 39, FALSE) + HLOOKUP(I3,'BALANCE SHEET'!$C$3:$AM$258, 49, FALSE) + HLOOKUP(I3,'BALANCE SHEET'!$C$3:$AM$258, 89, FALSE) + HLOOKUP(I3,'BALANCE SHEET'!$C$3:$AM$258, 98, FALSE) + HLOOKUP(I3,'BALANCE SHEET'!$C$3:$AM$258, 100, FALSE)+ HLOOKUP(I3,'BALANCE SHEET'!$C$3:$AM$258, 101, FALSE)+ HLOOKUP(I3,'BALANCE SHEET'!$C$3:$AM$258, 102, FALSE)+ HLOOKUP(I3,'BALANCE SHEET'!$C$3:$AM$258, 103, FALSE)+ HLOOKUP(I3,'BALANCE SHEET'!$C$3:$AM$258, 104, FALSE)+ HLOOKUP(I3,'BALANCE SHEET'!$C$3:$AM$258, 105, FALSE)+ HLOOKUP(I3,'BALANCE SHEET'!$C$3:$AM$258, 106, FALSE) + + HLOOKUP(I3,'BALANCE SHEET'!$C$3:$AM$258, 107, FALSE) + HLOOKUP(I3,'BALANCE SHEET'!$C$3:$AM$258, 112, FALSE)+ HLOOKUP(I3,'BALANCE SHEET'!$C$3:$AM$258, 113, FALSE)+ HLOOKUP(I3,'BALANCE SHEET'!$C$3:$AM$258, 114, FALSE)+ HLOOKUP(I3,'BALANCE SHEET'!$C$3:$AM$258, 115, FALSE)+ HLOOKUP(I3,'BALANCE SHEET'!$C$3:$AM$258, 117, FALSE)+ HLOOKUP(I3,'BALANCE SHEET'!$C$3:$AM$258, 120, FALSE)+ HLOOKUP(I3,'BALANCE SHEET'!$C$3:$AM$258, 121, FALSE)+ HLOOKUP(I3,'BALANCE SHEET'!$C$3:$AM$258, 122, FALSE), 0)</f>
        <v/>
      </c>
      <c r="J9" s="149">
        <f>IFERROR(HLOOKUP(J3,'BALANCE SHEET'!$C$3:$AM$258, 5, FALSE) + HLOOKUP(J3,'BALANCE SHEET'!$C$3:$AM$258, 19, FALSE) + HLOOKUP(J3,'BALANCE SHEET'!$C$3:$AM$258, 23, FALSE) + HLOOKUP(J3,'BALANCE SHEET'!$C$3:$AM$258, 24, FALSE) + HLOOKUP(J3,'BALANCE SHEET'!$C$3:$AM$258, 29, FALSE) + HLOOKUP(J3,'BALANCE SHEET'!$C$3:$AM$258, 31, FALSE) + HLOOKUP(J3,'BALANCE SHEET'!$C$3:$AM$258, 35, FALSE)+ HLOOKUP(J3,'BALANCE SHEET'!$C$3:$AM$258, 39, FALSE) + HLOOKUP(J3,'BALANCE SHEET'!$C$3:$AM$258, 49, FALSE) + HLOOKUP(J3,'BALANCE SHEET'!$C$3:$AM$258, 89, FALSE) + HLOOKUP(J3,'BALANCE SHEET'!$C$3:$AM$258, 98, FALSE) + HLOOKUP(J3,'BALANCE SHEET'!$C$3:$AM$258, 100, FALSE)+ HLOOKUP(J3,'BALANCE SHEET'!$C$3:$AM$258, 101, FALSE)+ HLOOKUP(J3,'BALANCE SHEET'!$C$3:$AM$258, 102, FALSE)+ HLOOKUP(J3,'BALANCE SHEET'!$C$3:$AM$258, 103, FALSE)+ HLOOKUP(J3,'BALANCE SHEET'!$C$3:$AM$258, 104, FALSE)+ HLOOKUP(J3,'BALANCE SHEET'!$C$3:$AM$258, 105, FALSE)+ HLOOKUP(J3,'BALANCE SHEET'!$C$3:$AM$258, 106, FALSE) + + HLOOKUP(J3,'BALANCE SHEET'!$C$3:$AM$258, 107, FALSE) + HLOOKUP(J3,'BALANCE SHEET'!$C$3:$AM$258, 112, FALSE)+ HLOOKUP(J3,'BALANCE SHEET'!$C$3:$AM$258, 113, FALSE)+ HLOOKUP(J3,'BALANCE SHEET'!$C$3:$AM$258, 114, FALSE)+ HLOOKUP(J3,'BALANCE SHEET'!$C$3:$AM$258, 115, FALSE)+ HLOOKUP(J3,'BALANCE SHEET'!$C$3:$AM$258, 117, FALSE)+ HLOOKUP(J3,'BALANCE SHEET'!$C$3:$AM$258, 120, FALSE)+ HLOOKUP(J3,'BALANCE SHEET'!$C$3:$AM$258, 121, FALSE)+ HLOOKUP(J3,'BALANCE SHEET'!$C$3:$AM$258, 122, FALSE), 0)</f>
        <v/>
      </c>
      <c r="K9" s="149">
        <f>IFERROR(HLOOKUP(K3,'BALANCE SHEET'!$C$3:$AM$258, 5, FALSE) + HLOOKUP(K3,'BALANCE SHEET'!$C$3:$AM$258, 19, FALSE) + HLOOKUP(K3,'BALANCE SHEET'!$C$3:$AM$258, 23, FALSE) + HLOOKUP(K3,'BALANCE SHEET'!$C$3:$AM$258, 24, FALSE) + HLOOKUP(K3,'BALANCE SHEET'!$C$3:$AM$258, 29, FALSE) + HLOOKUP(K3,'BALANCE SHEET'!$C$3:$AM$258, 31, FALSE) + HLOOKUP(K3,'BALANCE SHEET'!$C$3:$AM$258, 35, FALSE)+ HLOOKUP(K3,'BALANCE SHEET'!$C$3:$AM$258, 39, FALSE) + HLOOKUP(K3,'BALANCE SHEET'!$C$3:$AM$258, 49, FALSE) + HLOOKUP(K3,'BALANCE SHEET'!$C$3:$AM$258, 89, FALSE) + HLOOKUP(K3,'BALANCE SHEET'!$C$3:$AM$258, 98, FALSE) + HLOOKUP(K3,'BALANCE SHEET'!$C$3:$AM$258, 100, FALSE)+ HLOOKUP(K3,'BALANCE SHEET'!$C$3:$AM$258, 101, FALSE)+ HLOOKUP(K3,'BALANCE SHEET'!$C$3:$AM$258, 102, FALSE)+ HLOOKUP(K3,'BALANCE SHEET'!$C$3:$AM$258, 103, FALSE)+ HLOOKUP(K3,'BALANCE SHEET'!$C$3:$AM$258, 104, FALSE)+ HLOOKUP(K3,'BALANCE SHEET'!$C$3:$AM$258, 105, FALSE)+ HLOOKUP(K3,'BALANCE SHEET'!$C$3:$AM$258, 106, FALSE) + + HLOOKUP(K3,'BALANCE SHEET'!$C$3:$AM$258, 107, FALSE) + HLOOKUP(K3,'BALANCE SHEET'!$C$3:$AM$258, 112, FALSE)+ HLOOKUP(K3,'BALANCE SHEET'!$C$3:$AM$258, 113, FALSE)+ HLOOKUP(K3,'BALANCE SHEET'!$C$3:$AM$258, 114, FALSE)+ HLOOKUP(K3,'BALANCE SHEET'!$C$3:$AM$258, 115, FALSE)+ HLOOKUP(K3,'BALANCE SHEET'!$C$3:$AM$258, 117, FALSE)+ HLOOKUP(K3,'BALANCE SHEET'!$C$3:$AM$258, 120, FALSE)+ HLOOKUP(K3,'BALANCE SHEET'!$C$3:$AM$258, 121, FALSE)+ HLOOKUP(K3,'BALANCE SHEET'!$C$3:$AM$258, 122, FALSE), 0)</f>
        <v/>
      </c>
      <c r="L9" s="149">
        <f>IFERROR(HLOOKUP(L3,'BALANCE SHEET'!$C$3:$AM$258, 5, FALSE) + HLOOKUP(L3,'BALANCE SHEET'!$C$3:$AM$258, 19, FALSE) + HLOOKUP(L3,'BALANCE SHEET'!$C$3:$AM$258, 23, FALSE) + HLOOKUP(L3,'BALANCE SHEET'!$C$3:$AM$258, 24, FALSE) + HLOOKUP(L3,'BALANCE SHEET'!$C$3:$AM$258, 29, FALSE) + HLOOKUP(L3,'BALANCE SHEET'!$C$3:$AM$258, 31, FALSE) + HLOOKUP(L3,'BALANCE SHEET'!$C$3:$AM$258, 35, FALSE)+ HLOOKUP(L3,'BALANCE SHEET'!$C$3:$AM$258, 39, FALSE) + HLOOKUP(L3,'BALANCE SHEET'!$C$3:$AM$258, 49, FALSE) + HLOOKUP(L3,'BALANCE SHEET'!$C$3:$AM$258, 89, FALSE) + HLOOKUP(L3,'BALANCE SHEET'!$C$3:$AM$258, 98, FALSE) + HLOOKUP(L3,'BALANCE SHEET'!$C$3:$AM$258, 100, FALSE)+ HLOOKUP(L3,'BALANCE SHEET'!$C$3:$AM$258, 101, FALSE)+ HLOOKUP(L3,'BALANCE SHEET'!$C$3:$AM$258, 102, FALSE)+ HLOOKUP(L3,'BALANCE SHEET'!$C$3:$AM$258, 103, FALSE)+ HLOOKUP(L3,'BALANCE SHEET'!$C$3:$AM$258, 104, FALSE)+ HLOOKUP(L3,'BALANCE SHEET'!$C$3:$AM$258, 105, FALSE)+ HLOOKUP(L3,'BALANCE SHEET'!$C$3:$AM$258, 106, FALSE) + + HLOOKUP(L3,'BALANCE SHEET'!$C$3:$AM$258, 107, FALSE) + HLOOKUP(L3,'BALANCE SHEET'!$C$3:$AM$258, 112, FALSE)+ HLOOKUP(L3,'BALANCE SHEET'!$C$3:$AM$258, 113, FALSE)+ HLOOKUP(L3,'BALANCE SHEET'!$C$3:$AM$258, 114, FALSE)+ HLOOKUP(L3,'BALANCE SHEET'!$C$3:$AM$258, 115, FALSE)+ HLOOKUP(L3,'BALANCE SHEET'!$C$3:$AM$258, 117, FALSE)+ HLOOKUP(L3,'BALANCE SHEET'!$C$3:$AM$258, 120, FALSE)+ HLOOKUP(L3,'BALANCE SHEET'!$C$3:$AM$258, 121, FALSE)+ HLOOKUP(L3,'BALANCE SHEET'!$C$3:$AM$258, 122, FALSE), 0)</f>
        <v/>
      </c>
      <c r="M9" s="149">
        <f>IFERROR(HLOOKUP(M3,'BALANCE SHEET'!$C$3:$AM$258, 5, FALSE) + HLOOKUP(M3,'BALANCE SHEET'!$C$3:$AM$258, 19, FALSE) + HLOOKUP(M3,'BALANCE SHEET'!$C$3:$AM$258, 23, FALSE) + HLOOKUP(M3,'BALANCE SHEET'!$C$3:$AM$258, 24, FALSE) + HLOOKUP(M3,'BALANCE SHEET'!$C$3:$AM$258, 29, FALSE) + HLOOKUP(M3,'BALANCE SHEET'!$C$3:$AM$258, 31, FALSE) + HLOOKUP(M3,'BALANCE SHEET'!$C$3:$AM$258, 35, FALSE)+ HLOOKUP(M3,'BALANCE SHEET'!$C$3:$AM$258, 39, FALSE) + HLOOKUP(M3,'BALANCE SHEET'!$C$3:$AM$258, 49, FALSE) + HLOOKUP(M3,'BALANCE SHEET'!$C$3:$AM$258, 89, FALSE) + HLOOKUP(M3,'BALANCE SHEET'!$C$3:$AM$258, 98, FALSE) + HLOOKUP(M3,'BALANCE SHEET'!$C$3:$AM$258, 100, FALSE)+ HLOOKUP(M3,'BALANCE SHEET'!$C$3:$AM$258, 101, FALSE)+ HLOOKUP(M3,'BALANCE SHEET'!$C$3:$AM$258, 102, FALSE)+ HLOOKUP(M3,'BALANCE SHEET'!$C$3:$AM$258, 103, FALSE)+ HLOOKUP(M3,'BALANCE SHEET'!$C$3:$AM$258, 104, FALSE)+ HLOOKUP(M3,'BALANCE SHEET'!$C$3:$AM$258, 105, FALSE)+ HLOOKUP(M3,'BALANCE SHEET'!$C$3:$AM$258, 106, FALSE) + + HLOOKUP(M3,'BALANCE SHEET'!$C$3:$AM$258, 107, FALSE) + HLOOKUP(M3,'BALANCE SHEET'!$C$3:$AM$258, 112, FALSE)+ HLOOKUP(M3,'BALANCE SHEET'!$C$3:$AM$258, 113, FALSE)+ HLOOKUP(M3,'BALANCE SHEET'!$C$3:$AM$258, 114, FALSE)+ HLOOKUP(M3,'BALANCE SHEET'!$C$3:$AM$258, 115, FALSE)+ HLOOKUP(M3,'BALANCE SHEET'!$C$3:$AM$258, 117, FALSE)+ HLOOKUP(M3,'BALANCE SHEET'!$C$3:$AM$258, 120, FALSE)+ HLOOKUP(M3,'BALANCE SHEET'!$C$3:$AM$258, 121, FALSE)+ HLOOKUP(M3,'BALANCE SHEET'!$C$3:$AM$258, 122, FALSE), 0)</f>
        <v/>
      </c>
      <c r="N9" s="149">
        <f>IFERROR(HLOOKUP(N3,'BALANCE SHEET'!$C$3:$AM$258, 5, FALSE) + HLOOKUP(N3,'BALANCE SHEET'!$C$3:$AM$258, 19, FALSE) + HLOOKUP(N3,'BALANCE SHEET'!$C$3:$AM$258, 23, FALSE) + HLOOKUP(N3,'BALANCE SHEET'!$C$3:$AM$258, 24, FALSE) + HLOOKUP(N3,'BALANCE SHEET'!$C$3:$AM$258, 29, FALSE) + HLOOKUP(N3,'BALANCE SHEET'!$C$3:$AM$258, 31, FALSE) + HLOOKUP(N3,'BALANCE SHEET'!$C$3:$AM$258, 35, FALSE)+ HLOOKUP(N3,'BALANCE SHEET'!$C$3:$AM$258, 39, FALSE) + HLOOKUP(N3,'BALANCE SHEET'!$C$3:$AM$258, 49, FALSE) + HLOOKUP(N3,'BALANCE SHEET'!$C$3:$AM$258, 89, FALSE) + HLOOKUP(N3,'BALANCE SHEET'!$C$3:$AM$258, 98, FALSE) + HLOOKUP(N3,'BALANCE SHEET'!$C$3:$AM$258, 100, FALSE)+ HLOOKUP(N3,'BALANCE SHEET'!$C$3:$AM$258, 101, FALSE)+ HLOOKUP(N3,'BALANCE SHEET'!$C$3:$AM$258, 102, FALSE)+ HLOOKUP(N3,'BALANCE SHEET'!$C$3:$AM$258, 103, FALSE)+ HLOOKUP(N3,'BALANCE SHEET'!$C$3:$AM$258, 104, FALSE)+ HLOOKUP(N3,'BALANCE SHEET'!$C$3:$AM$258, 105, FALSE)+ HLOOKUP(N3,'BALANCE SHEET'!$C$3:$AM$258, 106, FALSE) + + HLOOKUP(N3,'BALANCE SHEET'!$C$3:$AM$258, 107, FALSE) + HLOOKUP(N3,'BALANCE SHEET'!$C$3:$AM$258, 112, FALSE)+ HLOOKUP(N3,'BALANCE SHEET'!$C$3:$AM$258, 113, FALSE)+ HLOOKUP(N3,'BALANCE SHEET'!$C$3:$AM$258, 114, FALSE)+ HLOOKUP(N3,'BALANCE SHEET'!$C$3:$AM$258, 115, FALSE)+ HLOOKUP(N3,'BALANCE SHEET'!$C$3:$AM$258, 117, FALSE)+ HLOOKUP(N3,'BALANCE SHEET'!$C$3:$AM$258, 120, FALSE)+ HLOOKUP(N3,'BALANCE SHEET'!$C$3:$AM$258, 121, FALSE)+ HLOOKUP(N3,'BALANCE SHEET'!$C$3:$AM$258, 122, FALSE), 0)</f>
        <v/>
      </c>
      <c r="O9" s="149">
        <f>IFERROR(HLOOKUP(O3,'BALANCE SHEET'!$C$3:$AM$258, 5, FALSE) + HLOOKUP(O3,'BALANCE SHEET'!$C$3:$AM$258, 19, FALSE) + HLOOKUP(O3,'BALANCE SHEET'!$C$3:$AM$258, 23, FALSE) + HLOOKUP(O3,'BALANCE SHEET'!$C$3:$AM$258, 24, FALSE) + HLOOKUP(O3,'BALANCE SHEET'!$C$3:$AM$258, 29, FALSE) + HLOOKUP(O3,'BALANCE SHEET'!$C$3:$AM$258, 31, FALSE) + HLOOKUP(O3,'BALANCE SHEET'!$C$3:$AM$258, 35, FALSE)+ HLOOKUP(O3,'BALANCE SHEET'!$C$3:$AM$258, 39, FALSE) + HLOOKUP(O3,'BALANCE SHEET'!$C$3:$AM$258, 49, FALSE) + HLOOKUP(O3,'BALANCE SHEET'!$C$3:$AM$258, 89, FALSE) + HLOOKUP(O3,'BALANCE SHEET'!$C$3:$AM$258, 98, FALSE) + HLOOKUP(O3,'BALANCE SHEET'!$C$3:$AM$258, 100, FALSE)+ HLOOKUP(O3,'BALANCE SHEET'!$C$3:$AM$258, 101, FALSE)+ HLOOKUP(O3,'BALANCE SHEET'!$C$3:$AM$258, 102, FALSE)+ HLOOKUP(O3,'BALANCE SHEET'!$C$3:$AM$258, 103, FALSE)+ HLOOKUP(O3,'BALANCE SHEET'!$C$3:$AM$258, 104, FALSE)+ HLOOKUP(O3,'BALANCE SHEET'!$C$3:$AM$258, 105, FALSE)+ HLOOKUP(O3,'BALANCE SHEET'!$C$3:$AM$258, 106, FALSE) + + HLOOKUP(O3,'BALANCE SHEET'!$C$3:$AM$258, 107, FALSE) + HLOOKUP(O3,'BALANCE SHEET'!$C$3:$AM$258, 112, FALSE)+ HLOOKUP(O3,'BALANCE SHEET'!$C$3:$AM$258, 113, FALSE)+ HLOOKUP(O3,'BALANCE SHEET'!$C$3:$AM$258, 114, FALSE)+ HLOOKUP(O3,'BALANCE SHEET'!$C$3:$AM$258, 115, FALSE)+ HLOOKUP(O3,'BALANCE SHEET'!$C$3:$AM$258, 117, FALSE)+ HLOOKUP(O3,'BALANCE SHEET'!$C$3:$AM$258, 120, FALSE)+ HLOOKUP(O3,'BALANCE SHEET'!$C$3:$AM$258, 121, FALSE)+ HLOOKUP(O3,'BALANCE SHEET'!$C$3:$AM$258, 122, FALSE), 0)</f>
        <v/>
      </c>
      <c r="P9" s="149">
        <f>IFERROR(HLOOKUP(P3,'BALANCE SHEET'!$C$3:$AM$258, 5, FALSE) + HLOOKUP(P3,'BALANCE SHEET'!$C$3:$AM$258, 19, FALSE) + HLOOKUP(P3,'BALANCE SHEET'!$C$3:$AM$258, 23, FALSE) + HLOOKUP(P3,'BALANCE SHEET'!$C$3:$AM$258, 24, FALSE) + HLOOKUP(P3,'BALANCE SHEET'!$C$3:$AM$258, 29, FALSE) + HLOOKUP(P3,'BALANCE SHEET'!$C$3:$AM$258, 31, FALSE) + HLOOKUP(P3,'BALANCE SHEET'!$C$3:$AM$258, 35, FALSE)+ HLOOKUP(P3,'BALANCE SHEET'!$C$3:$AM$258, 39, FALSE) + HLOOKUP(P3,'BALANCE SHEET'!$C$3:$AM$258, 49, FALSE) + HLOOKUP(P3,'BALANCE SHEET'!$C$3:$AM$258, 89, FALSE) + HLOOKUP(P3,'BALANCE SHEET'!$C$3:$AM$258, 98, FALSE) + HLOOKUP(P3,'BALANCE SHEET'!$C$3:$AM$258, 100, FALSE)+ HLOOKUP(P3,'BALANCE SHEET'!$C$3:$AM$258, 101, FALSE)+ HLOOKUP(P3,'BALANCE SHEET'!$C$3:$AM$258, 102, FALSE)+ HLOOKUP(P3,'BALANCE SHEET'!$C$3:$AM$258, 103, FALSE)+ HLOOKUP(P3,'BALANCE SHEET'!$C$3:$AM$258, 104, FALSE)+ HLOOKUP(P3,'BALANCE SHEET'!$C$3:$AM$258, 105, FALSE)+ HLOOKUP(P3,'BALANCE SHEET'!$C$3:$AM$258, 106, FALSE) + + HLOOKUP(P3,'BALANCE SHEET'!$C$3:$AM$258, 107, FALSE) + HLOOKUP(P3,'BALANCE SHEET'!$C$3:$AM$258, 112, FALSE)+ HLOOKUP(P3,'BALANCE SHEET'!$C$3:$AM$258, 113, FALSE)+ HLOOKUP(P3,'BALANCE SHEET'!$C$3:$AM$258, 114, FALSE)+ HLOOKUP(P3,'BALANCE SHEET'!$C$3:$AM$258, 115, FALSE)+ HLOOKUP(P3,'BALANCE SHEET'!$C$3:$AM$258, 117, FALSE)+ HLOOKUP(P3,'BALANCE SHEET'!$C$3:$AM$258, 120, FALSE)+ HLOOKUP(P3,'BALANCE SHEET'!$C$3:$AM$258, 121, FALSE)+ HLOOKUP(P3,'BALANCE SHEET'!$C$3:$AM$258, 122, FALSE), 0)</f>
        <v/>
      </c>
      <c r="Q9" s="149">
        <f>IFERROR(HLOOKUP(Q3,'BALANCE SHEET'!$C$3:$AM$258, 5, FALSE) + HLOOKUP(Q3,'BALANCE SHEET'!$C$3:$AM$258, 19, FALSE) + HLOOKUP(Q3,'BALANCE SHEET'!$C$3:$AM$258, 23, FALSE) + HLOOKUP(Q3,'BALANCE SHEET'!$C$3:$AM$258, 24, FALSE) + HLOOKUP(Q3,'BALANCE SHEET'!$C$3:$AM$258, 29, FALSE) + HLOOKUP(Q3,'BALANCE SHEET'!$C$3:$AM$258, 31, FALSE) + HLOOKUP(Q3,'BALANCE SHEET'!$C$3:$AM$258, 35, FALSE)+ HLOOKUP(Q3,'BALANCE SHEET'!$C$3:$AM$258, 39, FALSE) + HLOOKUP(Q3,'BALANCE SHEET'!$C$3:$AM$258, 49, FALSE) + HLOOKUP(Q3,'BALANCE SHEET'!$C$3:$AM$258, 89, FALSE) + HLOOKUP(Q3,'BALANCE SHEET'!$C$3:$AM$258, 98, FALSE) + HLOOKUP(Q3,'BALANCE SHEET'!$C$3:$AM$258, 100, FALSE)+ HLOOKUP(Q3,'BALANCE SHEET'!$C$3:$AM$258, 101, FALSE)+ HLOOKUP(Q3,'BALANCE SHEET'!$C$3:$AM$258, 102, FALSE)+ HLOOKUP(Q3,'BALANCE SHEET'!$C$3:$AM$258, 103, FALSE)+ HLOOKUP(Q3,'BALANCE SHEET'!$C$3:$AM$258, 104, FALSE)+ HLOOKUP(Q3,'BALANCE SHEET'!$C$3:$AM$258, 105, FALSE)+ HLOOKUP(Q3,'BALANCE SHEET'!$C$3:$AM$258, 106, FALSE) + + HLOOKUP(Q3,'BALANCE SHEET'!$C$3:$AM$258, 107, FALSE) + HLOOKUP(Q3,'BALANCE SHEET'!$C$3:$AM$258, 112, FALSE)+ HLOOKUP(Q3,'BALANCE SHEET'!$C$3:$AM$258, 113, FALSE)+ HLOOKUP(Q3,'BALANCE SHEET'!$C$3:$AM$258, 114, FALSE)+ HLOOKUP(Q3,'BALANCE SHEET'!$C$3:$AM$258, 115, FALSE)+ HLOOKUP(Q3,'BALANCE SHEET'!$C$3:$AM$258, 117, FALSE)+ HLOOKUP(Q3,'BALANCE SHEET'!$C$3:$AM$258, 120, FALSE)+ HLOOKUP(Q3,'BALANCE SHEET'!$C$3:$AM$258, 121, FALSE)+ HLOOKUP(Q3,'BALANCE SHEET'!$C$3:$AM$258, 122, FALSE), 0)</f>
        <v/>
      </c>
      <c r="R9" s="149">
        <f>IFERROR(HLOOKUP(R3,'BALANCE SHEET'!$C$3:$AM$258, 5, FALSE) + HLOOKUP(R3,'BALANCE SHEET'!$C$3:$AM$258, 19, FALSE) + HLOOKUP(R3,'BALANCE SHEET'!$C$3:$AM$258, 23, FALSE) + HLOOKUP(R3,'BALANCE SHEET'!$C$3:$AM$258, 24, FALSE) + HLOOKUP(R3,'BALANCE SHEET'!$C$3:$AM$258, 29, FALSE) + HLOOKUP(R3,'BALANCE SHEET'!$C$3:$AM$258, 31, FALSE) + HLOOKUP(R3,'BALANCE SHEET'!$C$3:$AM$258, 35, FALSE)+ HLOOKUP(R3,'BALANCE SHEET'!$C$3:$AM$258, 39, FALSE) + HLOOKUP(R3,'BALANCE SHEET'!$C$3:$AM$258, 49, FALSE) + HLOOKUP(R3,'BALANCE SHEET'!$C$3:$AM$258, 89, FALSE) + HLOOKUP(R3,'BALANCE SHEET'!$C$3:$AM$258, 98, FALSE) + HLOOKUP(R3,'BALANCE SHEET'!$C$3:$AM$258, 100, FALSE)+ HLOOKUP(R3,'BALANCE SHEET'!$C$3:$AM$258, 101, FALSE)+ HLOOKUP(R3,'BALANCE SHEET'!$C$3:$AM$258, 102, FALSE)+ HLOOKUP(R3,'BALANCE SHEET'!$C$3:$AM$258, 103, FALSE)+ HLOOKUP(R3,'BALANCE SHEET'!$C$3:$AM$258, 104, FALSE)+ HLOOKUP(R3,'BALANCE SHEET'!$C$3:$AM$258, 105, FALSE)+ HLOOKUP(R3,'BALANCE SHEET'!$C$3:$AM$258, 106, FALSE) + + HLOOKUP(R3,'BALANCE SHEET'!$C$3:$AM$258, 107, FALSE) + HLOOKUP(R3,'BALANCE SHEET'!$C$3:$AM$258, 112, FALSE)+ HLOOKUP(R3,'BALANCE SHEET'!$C$3:$AM$258, 113, FALSE)+ HLOOKUP(R3,'BALANCE SHEET'!$C$3:$AM$258, 114, FALSE)+ HLOOKUP(R3,'BALANCE SHEET'!$C$3:$AM$258, 115, FALSE)+ HLOOKUP(R3,'BALANCE SHEET'!$C$3:$AM$258, 117, FALSE)+ HLOOKUP(R3,'BALANCE SHEET'!$C$3:$AM$258, 120, FALSE)+ HLOOKUP(R3,'BALANCE SHEET'!$C$3:$AM$258, 121, FALSE)+ HLOOKUP(R3,'BALANCE SHEET'!$C$3:$AM$258, 122, FALSE), 0)</f>
        <v/>
      </c>
      <c r="S9" s="149">
        <f>IFERROR(HLOOKUP(S3,'BALANCE SHEET'!$C$3:$AM$258, 5, FALSE) + HLOOKUP(S3,'BALANCE SHEET'!$C$3:$AM$258, 19, FALSE) + HLOOKUP(S3,'BALANCE SHEET'!$C$3:$AM$258, 23, FALSE) + HLOOKUP(S3,'BALANCE SHEET'!$C$3:$AM$258, 24, FALSE) + HLOOKUP(S3,'BALANCE SHEET'!$C$3:$AM$258, 29, FALSE) + HLOOKUP(S3,'BALANCE SHEET'!$C$3:$AM$258, 31, FALSE) + HLOOKUP(S3,'BALANCE SHEET'!$C$3:$AM$258, 35, FALSE)+ HLOOKUP(S3,'BALANCE SHEET'!$C$3:$AM$258, 39, FALSE) + HLOOKUP(S3,'BALANCE SHEET'!$C$3:$AM$258, 49, FALSE) + HLOOKUP(S3,'BALANCE SHEET'!$C$3:$AM$258, 89, FALSE) + HLOOKUP(S3,'BALANCE SHEET'!$C$3:$AM$258, 98, FALSE) + HLOOKUP(S3,'BALANCE SHEET'!$C$3:$AM$258, 100, FALSE)+ HLOOKUP(S3,'BALANCE SHEET'!$C$3:$AM$258, 101, FALSE)+ HLOOKUP(S3,'BALANCE SHEET'!$C$3:$AM$258, 102, FALSE)+ HLOOKUP(S3,'BALANCE SHEET'!$C$3:$AM$258, 103, FALSE)+ HLOOKUP(S3,'BALANCE SHEET'!$C$3:$AM$258, 104, FALSE)+ HLOOKUP(S3,'BALANCE SHEET'!$C$3:$AM$258, 105, FALSE)+ HLOOKUP(S3,'BALANCE SHEET'!$C$3:$AM$258, 106, FALSE) + + HLOOKUP(S3,'BALANCE SHEET'!$C$3:$AM$258, 107, FALSE) + HLOOKUP(S3,'BALANCE SHEET'!$C$3:$AM$258, 112, FALSE)+ HLOOKUP(S3,'BALANCE SHEET'!$C$3:$AM$258, 113, FALSE)+ HLOOKUP(S3,'BALANCE SHEET'!$C$3:$AM$258, 114, FALSE)+ HLOOKUP(S3,'BALANCE SHEET'!$C$3:$AM$258, 115, FALSE)+ HLOOKUP(S3,'BALANCE SHEET'!$C$3:$AM$258, 117, FALSE)+ HLOOKUP(S3,'BALANCE SHEET'!$C$3:$AM$258, 120, FALSE)+ HLOOKUP(S3,'BALANCE SHEET'!$C$3:$AM$258, 121, FALSE)+ HLOOKUP(S3,'BALANCE SHEET'!$C$3:$AM$258, 122, FALSE), 0)</f>
        <v/>
      </c>
      <c r="T9" s="149">
        <f>IFERROR(HLOOKUP(T3,'BALANCE SHEET'!$C$3:$AM$258, 5, FALSE) + HLOOKUP(T3,'BALANCE SHEET'!$C$3:$AM$258, 19, FALSE) + HLOOKUP(T3,'BALANCE SHEET'!$C$3:$AM$258, 23, FALSE) + HLOOKUP(T3,'BALANCE SHEET'!$C$3:$AM$258, 24, FALSE) + HLOOKUP(T3,'BALANCE SHEET'!$C$3:$AM$258, 29, FALSE) + HLOOKUP(T3,'BALANCE SHEET'!$C$3:$AM$258, 31, FALSE) + HLOOKUP(T3,'BALANCE SHEET'!$C$3:$AM$258, 35, FALSE)+ HLOOKUP(T3,'BALANCE SHEET'!$C$3:$AM$258, 39, FALSE) + HLOOKUP(T3,'BALANCE SHEET'!$C$3:$AM$258, 49, FALSE) + HLOOKUP(T3,'BALANCE SHEET'!$C$3:$AM$258, 89, FALSE) + HLOOKUP(T3,'BALANCE SHEET'!$C$3:$AM$258, 98, FALSE) + HLOOKUP(T3,'BALANCE SHEET'!$C$3:$AM$258, 100, FALSE)+ HLOOKUP(T3,'BALANCE SHEET'!$C$3:$AM$258, 101, FALSE)+ HLOOKUP(T3,'BALANCE SHEET'!$C$3:$AM$258, 102, FALSE)+ HLOOKUP(T3,'BALANCE SHEET'!$C$3:$AM$258, 103, FALSE)+ HLOOKUP(T3,'BALANCE SHEET'!$C$3:$AM$258, 104, FALSE)+ HLOOKUP(T3,'BALANCE SHEET'!$C$3:$AM$258, 105, FALSE)+ HLOOKUP(T3,'BALANCE SHEET'!$C$3:$AM$258, 106, FALSE) + + HLOOKUP(T3,'BALANCE SHEET'!$C$3:$AM$258, 107, FALSE) + HLOOKUP(T3,'BALANCE SHEET'!$C$3:$AM$258, 112, FALSE)+ HLOOKUP(T3,'BALANCE SHEET'!$C$3:$AM$258, 113, FALSE)+ HLOOKUP(T3,'BALANCE SHEET'!$C$3:$AM$258, 114, FALSE)+ HLOOKUP(T3,'BALANCE SHEET'!$C$3:$AM$258, 115, FALSE)+ HLOOKUP(T3,'BALANCE SHEET'!$C$3:$AM$258, 117, FALSE)+ HLOOKUP(T3,'BALANCE SHEET'!$C$3:$AM$258, 120, FALSE)+ HLOOKUP(T3,'BALANCE SHEET'!$C$3:$AM$258, 121, FALSE)+ HLOOKUP(T3,'BALANCE SHEET'!$C$3:$AM$258, 122, FALSE), 0)</f>
        <v/>
      </c>
      <c r="U9" s="149">
        <f>IFERROR(HLOOKUP(U3,'BALANCE SHEET'!$C$3:$AM$258, 5, FALSE) + HLOOKUP(U3,'BALANCE SHEET'!$C$3:$AM$258, 19, FALSE) + HLOOKUP(U3,'BALANCE SHEET'!$C$3:$AM$258, 23, FALSE) + HLOOKUP(U3,'BALANCE SHEET'!$C$3:$AM$258, 24, FALSE) + HLOOKUP(U3,'BALANCE SHEET'!$C$3:$AM$258, 29, FALSE) + HLOOKUP(U3,'BALANCE SHEET'!$C$3:$AM$258, 31, FALSE) + HLOOKUP(U3,'BALANCE SHEET'!$C$3:$AM$258, 35, FALSE)+ HLOOKUP(U3,'BALANCE SHEET'!$C$3:$AM$258, 39, FALSE) + HLOOKUP(U3,'BALANCE SHEET'!$C$3:$AM$258, 49, FALSE) + HLOOKUP(U3,'BALANCE SHEET'!$C$3:$AM$258, 89, FALSE) + HLOOKUP(U3,'BALANCE SHEET'!$C$3:$AM$258, 98, FALSE) + HLOOKUP(U3,'BALANCE SHEET'!$C$3:$AM$258, 100, FALSE)+ HLOOKUP(U3,'BALANCE SHEET'!$C$3:$AM$258, 101, FALSE)+ HLOOKUP(U3,'BALANCE SHEET'!$C$3:$AM$258, 102, FALSE)+ HLOOKUP(U3,'BALANCE SHEET'!$C$3:$AM$258, 103, FALSE)+ HLOOKUP(U3,'BALANCE SHEET'!$C$3:$AM$258, 104, FALSE)+ HLOOKUP(U3,'BALANCE SHEET'!$C$3:$AM$258, 105, FALSE)+ HLOOKUP(U3,'BALANCE SHEET'!$C$3:$AM$258, 106, FALSE) + + HLOOKUP(U3,'BALANCE SHEET'!$C$3:$AM$258, 107, FALSE) + HLOOKUP(U3,'BALANCE SHEET'!$C$3:$AM$258, 112, FALSE)+ HLOOKUP(U3,'BALANCE SHEET'!$C$3:$AM$258, 113, FALSE)+ HLOOKUP(U3,'BALANCE SHEET'!$C$3:$AM$258, 114, FALSE)+ HLOOKUP(U3,'BALANCE SHEET'!$C$3:$AM$258, 115, FALSE)+ HLOOKUP(U3,'BALANCE SHEET'!$C$3:$AM$258, 117, FALSE)+ HLOOKUP(U3,'BALANCE SHEET'!$C$3:$AM$258, 120, FALSE)+ HLOOKUP(U3,'BALANCE SHEET'!$C$3:$AM$258, 121, FALSE)+ HLOOKUP(U3,'BALANCE SHEET'!$C$3:$AM$258, 122, FALSE), 0)</f>
        <v/>
      </c>
      <c r="V9" s="149">
        <f>IFERROR(HLOOKUP(V3,'BALANCE SHEET'!$C$3:$AM$258, 5, FALSE) + HLOOKUP(V3,'BALANCE SHEET'!$C$3:$AM$258, 19, FALSE) + HLOOKUP(V3,'BALANCE SHEET'!$C$3:$AM$258, 23, FALSE) + HLOOKUP(V3,'BALANCE SHEET'!$C$3:$AM$258, 24, FALSE) + HLOOKUP(V3,'BALANCE SHEET'!$C$3:$AM$258, 29, FALSE) + HLOOKUP(V3,'BALANCE SHEET'!$C$3:$AM$258, 31, FALSE) + HLOOKUP(V3,'BALANCE SHEET'!$C$3:$AM$258, 35, FALSE)+ HLOOKUP(V3,'BALANCE SHEET'!$C$3:$AM$258, 39, FALSE) + HLOOKUP(V3,'BALANCE SHEET'!$C$3:$AM$258, 49, FALSE) + HLOOKUP(V3,'BALANCE SHEET'!$C$3:$AM$258, 89, FALSE) + HLOOKUP(V3,'BALANCE SHEET'!$C$3:$AM$258, 98, FALSE) + HLOOKUP(V3,'BALANCE SHEET'!$C$3:$AM$258, 100, FALSE)+ HLOOKUP(V3,'BALANCE SHEET'!$C$3:$AM$258, 101, FALSE)+ HLOOKUP(V3,'BALANCE SHEET'!$C$3:$AM$258, 102, FALSE)+ HLOOKUP(V3,'BALANCE SHEET'!$C$3:$AM$258, 103, FALSE)+ HLOOKUP(V3,'BALANCE SHEET'!$C$3:$AM$258, 104, FALSE)+ HLOOKUP(V3,'BALANCE SHEET'!$C$3:$AM$258, 105, FALSE)+ HLOOKUP(V3,'BALANCE SHEET'!$C$3:$AM$258, 106, FALSE) + + HLOOKUP(V3,'BALANCE SHEET'!$C$3:$AM$258, 107, FALSE) + HLOOKUP(V3,'BALANCE SHEET'!$C$3:$AM$258, 112, FALSE)+ HLOOKUP(V3,'BALANCE SHEET'!$C$3:$AM$258, 113, FALSE)+ HLOOKUP(V3,'BALANCE SHEET'!$C$3:$AM$258, 114, FALSE)+ HLOOKUP(V3,'BALANCE SHEET'!$C$3:$AM$258, 115, FALSE)+ HLOOKUP(V3,'BALANCE SHEET'!$C$3:$AM$258, 117, FALSE)+ HLOOKUP(V3,'BALANCE SHEET'!$C$3:$AM$258, 120, FALSE)+ HLOOKUP(V3,'BALANCE SHEET'!$C$3:$AM$258, 121, FALSE)+ HLOOKUP(V3,'BALANCE SHEET'!$C$3:$AM$258, 122, FALSE), 0)</f>
        <v/>
      </c>
      <c r="W9" s="149">
        <f>IFERROR(HLOOKUP(W3,'BALANCE SHEET'!$C$3:$AM$258, 5, FALSE) + HLOOKUP(W3,'BALANCE SHEET'!$C$3:$AM$258, 19, FALSE) + HLOOKUP(W3,'BALANCE SHEET'!$C$3:$AM$258, 23, FALSE) + HLOOKUP(W3,'BALANCE SHEET'!$C$3:$AM$258, 24, FALSE) + HLOOKUP(W3,'BALANCE SHEET'!$C$3:$AM$258, 29, FALSE) + HLOOKUP(W3,'BALANCE SHEET'!$C$3:$AM$258, 31, FALSE) + HLOOKUP(W3,'BALANCE SHEET'!$C$3:$AM$258, 35, FALSE)+ HLOOKUP(W3,'BALANCE SHEET'!$C$3:$AM$258, 39, FALSE) + HLOOKUP(W3,'BALANCE SHEET'!$C$3:$AM$258, 49, FALSE) + HLOOKUP(W3,'BALANCE SHEET'!$C$3:$AM$258, 89, FALSE) + HLOOKUP(W3,'BALANCE SHEET'!$C$3:$AM$258, 98, FALSE) + HLOOKUP(W3,'BALANCE SHEET'!$C$3:$AM$258, 100, FALSE)+ HLOOKUP(W3,'BALANCE SHEET'!$C$3:$AM$258, 101, FALSE)+ HLOOKUP(W3,'BALANCE SHEET'!$C$3:$AM$258, 102, FALSE)+ HLOOKUP(W3,'BALANCE SHEET'!$C$3:$AM$258, 103, FALSE)+ HLOOKUP(W3,'BALANCE SHEET'!$C$3:$AM$258, 104, FALSE)+ HLOOKUP(W3,'BALANCE SHEET'!$C$3:$AM$258, 105, FALSE)+ HLOOKUP(W3,'BALANCE SHEET'!$C$3:$AM$258, 106, FALSE) + + HLOOKUP(W3,'BALANCE SHEET'!$C$3:$AM$258, 107, FALSE) + HLOOKUP(W3,'BALANCE SHEET'!$C$3:$AM$258, 112, FALSE)+ HLOOKUP(W3,'BALANCE SHEET'!$C$3:$AM$258, 113, FALSE)+ HLOOKUP(W3,'BALANCE SHEET'!$C$3:$AM$258, 114, FALSE)+ HLOOKUP(W3,'BALANCE SHEET'!$C$3:$AM$258, 115, FALSE)+ HLOOKUP(W3,'BALANCE SHEET'!$C$3:$AM$258, 117, FALSE)+ HLOOKUP(W3,'BALANCE SHEET'!$C$3:$AM$258, 120, FALSE)+ HLOOKUP(W3,'BALANCE SHEET'!$C$3:$AM$258, 121, FALSE)+ HLOOKUP(W3,'BALANCE SHEET'!$C$3:$AM$258, 122, FALSE), 0)</f>
        <v/>
      </c>
      <c r="X9" s="149">
        <f>IFERROR(HLOOKUP(X3,'BALANCE SHEET'!$C$3:$AM$258, 5, FALSE) + HLOOKUP(X3,'BALANCE SHEET'!$C$3:$AM$258, 19, FALSE) + HLOOKUP(X3,'BALANCE SHEET'!$C$3:$AM$258, 23, FALSE) + HLOOKUP(X3,'BALANCE SHEET'!$C$3:$AM$258, 24, FALSE) + HLOOKUP(X3,'BALANCE SHEET'!$C$3:$AM$258, 29, FALSE) + HLOOKUP(X3,'BALANCE SHEET'!$C$3:$AM$258, 31, FALSE) + HLOOKUP(X3,'BALANCE SHEET'!$C$3:$AM$258, 35, FALSE)+ HLOOKUP(X3,'BALANCE SHEET'!$C$3:$AM$258, 39, FALSE) + HLOOKUP(X3,'BALANCE SHEET'!$C$3:$AM$258, 49, FALSE) + HLOOKUP(X3,'BALANCE SHEET'!$C$3:$AM$258, 89, FALSE) + HLOOKUP(X3,'BALANCE SHEET'!$C$3:$AM$258, 98, FALSE) + HLOOKUP(X3,'BALANCE SHEET'!$C$3:$AM$258, 100, FALSE)+ HLOOKUP(X3,'BALANCE SHEET'!$C$3:$AM$258, 101, FALSE)+ HLOOKUP(X3,'BALANCE SHEET'!$C$3:$AM$258, 102, FALSE)+ HLOOKUP(X3,'BALANCE SHEET'!$C$3:$AM$258, 103, FALSE)+ HLOOKUP(X3,'BALANCE SHEET'!$C$3:$AM$258, 104, FALSE)+ HLOOKUP(X3,'BALANCE SHEET'!$C$3:$AM$258, 105, FALSE)+ HLOOKUP(X3,'BALANCE SHEET'!$C$3:$AM$258, 106, FALSE) + + HLOOKUP(X3,'BALANCE SHEET'!$C$3:$AM$258, 107, FALSE) + HLOOKUP(X3,'BALANCE SHEET'!$C$3:$AM$258, 112, FALSE)+ HLOOKUP(X3,'BALANCE SHEET'!$C$3:$AM$258, 113, FALSE)+ HLOOKUP(X3,'BALANCE SHEET'!$C$3:$AM$258, 114, FALSE)+ HLOOKUP(X3,'BALANCE SHEET'!$C$3:$AM$258, 115, FALSE)+ HLOOKUP(X3,'BALANCE SHEET'!$C$3:$AM$258, 117, FALSE)+ HLOOKUP(X3,'BALANCE SHEET'!$C$3:$AM$258, 120, FALSE)+ HLOOKUP(X3,'BALANCE SHEET'!$C$3:$AM$258, 121, FALSE)+ HLOOKUP(X3,'BALANCE SHEET'!$C$3:$AM$258, 122, FALSE), 0)</f>
        <v/>
      </c>
      <c r="Y9" s="149">
        <f>IFERROR(HLOOKUP(Y3,'BALANCE SHEET'!$C$3:$AM$258, 5, FALSE) + HLOOKUP(Y3,'BALANCE SHEET'!$C$3:$AM$258, 19, FALSE) + HLOOKUP(Y3,'BALANCE SHEET'!$C$3:$AM$258, 23, FALSE) + HLOOKUP(Y3,'BALANCE SHEET'!$C$3:$AM$258, 24, FALSE) + HLOOKUP(Y3,'BALANCE SHEET'!$C$3:$AM$258, 29, FALSE) + HLOOKUP(Y3,'BALANCE SHEET'!$C$3:$AM$258, 31, FALSE) + HLOOKUP(Y3,'BALANCE SHEET'!$C$3:$AM$258, 35, FALSE)+ HLOOKUP(Y3,'BALANCE SHEET'!$C$3:$AM$258, 39, FALSE) + HLOOKUP(Y3,'BALANCE SHEET'!$C$3:$AM$258, 49, FALSE) + HLOOKUP(Y3,'BALANCE SHEET'!$C$3:$AM$258, 89, FALSE) + HLOOKUP(Y3,'BALANCE SHEET'!$C$3:$AM$258, 98, FALSE) + HLOOKUP(Y3,'BALANCE SHEET'!$C$3:$AM$258, 100, FALSE)+ HLOOKUP(Y3,'BALANCE SHEET'!$C$3:$AM$258, 101, FALSE)+ HLOOKUP(Y3,'BALANCE SHEET'!$C$3:$AM$258, 102, FALSE)+ HLOOKUP(Y3,'BALANCE SHEET'!$C$3:$AM$258, 103, FALSE)+ HLOOKUP(Y3,'BALANCE SHEET'!$C$3:$AM$258, 104, FALSE)+ HLOOKUP(Y3,'BALANCE SHEET'!$C$3:$AM$258, 105, FALSE)+ HLOOKUP(Y3,'BALANCE SHEET'!$C$3:$AM$258, 106, FALSE) + + HLOOKUP(Y3,'BALANCE SHEET'!$C$3:$AM$258, 107, FALSE) + HLOOKUP(Y3,'BALANCE SHEET'!$C$3:$AM$258, 112, FALSE)+ HLOOKUP(Y3,'BALANCE SHEET'!$C$3:$AM$258, 113, FALSE)+ HLOOKUP(Y3,'BALANCE SHEET'!$C$3:$AM$258, 114, FALSE)+ HLOOKUP(Y3,'BALANCE SHEET'!$C$3:$AM$258, 115, FALSE)+ HLOOKUP(Y3,'BALANCE SHEET'!$C$3:$AM$258, 117, FALSE)+ HLOOKUP(Y3,'BALANCE SHEET'!$C$3:$AM$258, 120, FALSE)+ HLOOKUP(Y3,'BALANCE SHEET'!$C$3:$AM$258, 121, FALSE)+ HLOOKUP(Y3,'BALANCE SHEET'!$C$3:$AM$258, 122, FALSE), 0)</f>
        <v/>
      </c>
      <c r="Z9" s="149">
        <f>IFERROR(HLOOKUP(Z3,'BALANCE SHEET'!$C$3:$AM$258, 5, FALSE) + HLOOKUP(Z3,'BALANCE SHEET'!$C$3:$AM$258, 19, FALSE) + HLOOKUP(Z3,'BALANCE SHEET'!$C$3:$AM$258, 23, FALSE) + HLOOKUP(Z3,'BALANCE SHEET'!$C$3:$AM$258, 24, FALSE) + HLOOKUP(Z3,'BALANCE SHEET'!$C$3:$AM$258, 29, FALSE) + HLOOKUP(Z3,'BALANCE SHEET'!$C$3:$AM$258, 31, FALSE) + HLOOKUP(Z3,'BALANCE SHEET'!$C$3:$AM$258, 35, FALSE)+ HLOOKUP(Z3,'BALANCE SHEET'!$C$3:$AM$258, 39, FALSE) + HLOOKUP(Z3,'BALANCE SHEET'!$C$3:$AM$258, 49, FALSE) + HLOOKUP(Z3,'BALANCE SHEET'!$C$3:$AM$258, 89, FALSE) + HLOOKUP(Z3,'BALANCE SHEET'!$C$3:$AM$258, 98, FALSE) + HLOOKUP(Z3,'BALANCE SHEET'!$C$3:$AM$258, 100, FALSE)+ HLOOKUP(Z3,'BALANCE SHEET'!$C$3:$AM$258, 101, FALSE)+ HLOOKUP(Z3,'BALANCE SHEET'!$C$3:$AM$258, 102, FALSE)+ HLOOKUP(Z3,'BALANCE SHEET'!$C$3:$AM$258, 103, FALSE)+ HLOOKUP(Z3,'BALANCE SHEET'!$C$3:$AM$258, 104, FALSE)+ HLOOKUP(Z3,'BALANCE SHEET'!$C$3:$AM$258, 105, FALSE)+ HLOOKUP(Z3,'BALANCE SHEET'!$C$3:$AM$258, 106, FALSE) + + HLOOKUP(Z3,'BALANCE SHEET'!$C$3:$AM$258, 107, FALSE) + HLOOKUP(Z3,'BALANCE SHEET'!$C$3:$AM$258, 112, FALSE)+ HLOOKUP(Z3,'BALANCE SHEET'!$C$3:$AM$258, 113, FALSE)+ HLOOKUP(Z3,'BALANCE SHEET'!$C$3:$AM$258, 114, FALSE)+ HLOOKUP(Z3,'BALANCE SHEET'!$C$3:$AM$258, 115, FALSE)+ HLOOKUP(Z3,'BALANCE SHEET'!$C$3:$AM$258, 117, FALSE)+ HLOOKUP(Z3,'BALANCE SHEET'!$C$3:$AM$258, 120, FALSE)+ HLOOKUP(Z3,'BALANCE SHEET'!$C$3:$AM$258, 121, FALSE)+ HLOOKUP(Z3,'BALANCE SHEET'!$C$3:$AM$258, 122, FALSE), 0)</f>
        <v/>
      </c>
      <c r="AA9" s="149">
        <f>IFERROR(HLOOKUP(AA3,'BALANCE SHEET'!$C$3:$AM$258, 5, FALSE) + HLOOKUP(AA3,'BALANCE SHEET'!$C$3:$AM$258, 19, FALSE) + HLOOKUP(AA3,'BALANCE SHEET'!$C$3:$AM$258, 23, FALSE) + HLOOKUP(AA3,'BALANCE SHEET'!$C$3:$AM$258, 24, FALSE) + HLOOKUP(AA3,'BALANCE SHEET'!$C$3:$AM$258, 29, FALSE) + HLOOKUP(AA3,'BALANCE SHEET'!$C$3:$AM$258, 31, FALSE) + HLOOKUP(AA3,'BALANCE SHEET'!$C$3:$AM$258, 35, FALSE)+ HLOOKUP(AA3,'BALANCE SHEET'!$C$3:$AM$258, 39, FALSE) + HLOOKUP(AA3,'BALANCE SHEET'!$C$3:$AM$258, 49, FALSE) + HLOOKUP(AA3,'BALANCE SHEET'!$C$3:$AM$258, 89, FALSE) + HLOOKUP(AA3,'BALANCE SHEET'!$C$3:$AM$258, 98, FALSE) + HLOOKUP(AA3,'BALANCE SHEET'!$C$3:$AM$258, 100, FALSE)+ HLOOKUP(AA3,'BALANCE SHEET'!$C$3:$AM$258, 101, FALSE)+ HLOOKUP(AA3,'BALANCE SHEET'!$C$3:$AM$258, 102, FALSE)+ HLOOKUP(AA3,'BALANCE SHEET'!$C$3:$AM$258, 103, FALSE)+ HLOOKUP(AA3,'BALANCE SHEET'!$C$3:$AM$258, 104, FALSE)+ HLOOKUP(AA3,'BALANCE SHEET'!$C$3:$AM$258, 105, FALSE)+ HLOOKUP(AA3,'BALANCE SHEET'!$C$3:$AM$258, 106, FALSE) + + HLOOKUP(AA3,'BALANCE SHEET'!$C$3:$AM$258, 107, FALSE) + HLOOKUP(AA3,'BALANCE SHEET'!$C$3:$AM$258, 112, FALSE)+ HLOOKUP(AA3,'BALANCE SHEET'!$C$3:$AM$258, 113, FALSE)+ HLOOKUP(AA3,'BALANCE SHEET'!$C$3:$AM$258, 114, FALSE)+ HLOOKUP(AA3,'BALANCE SHEET'!$C$3:$AM$258, 115, FALSE)+ HLOOKUP(AA3,'BALANCE SHEET'!$C$3:$AM$258, 117, FALSE)+ HLOOKUP(AA3,'BALANCE SHEET'!$C$3:$AM$258, 120, FALSE)+ HLOOKUP(AA3,'BALANCE SHEET'!$C$3:$AM$258, 121, FALSE)+ HLOOKUP(AA3,'BALANCE SHEET'!$C$3:$AM$258, 122, FALSE), 0)</f>
        <v/>
      </c>
      <c r="AB9" s="149">
        <f>IFERROR(HLOOKUP(AB3,'BALANCE SHEET'!$C$3:$AM$258, 5, FALSE) + HLOOKUP(AB3,'BALANCE SHEET'!$C$3:$AM$258, 19, FALSE) + HLOOKUP(AB3,'BALANCE SHEET'!$C$3:$AM$258, 23, FALSE) + HLOOKUP(AB3,'BALANCE SHEET'!$C$3:$AM$258, 24, FALSE) + HLOOKUP(AB3,'BALANCE SHEET'!$C$3:$AM$258, 29, FALSE) + HLOOKUP(AB3,'BALANCE SHEET'!$C$3:$AM$258, 31, FALSE) + HLOOKUP(AB3,'BALANCE SHEET'!$C$3:$AM$258, 35, FALSE)+ HLOOKUP(AB3,'BALANCE SHEET'!$C$3:$AM$258, 39, FALSE) + HLOOKUP(AB3,'BALANCE SHEET'!$C$3:$AM$258, 49, FALSE) + HLOOKUP(AB3,'BALANCE SHEET'!$C$3:$AM$258, 89, FALSE) + HLOOKUP(AB3,'BALANCE SHEET'!$C$3:$AM$258, 98, FALSE) + HLOOKUP(AB3,'BALANCE SHEET'!$C$3:$AM$258, 100, FALSE)+ HLOOKUP(AB3,'BALANCE SHEET'!$C$3:$AM$258, 101, FALSE)+ HLOOKUP(AB3,'BALANCE SHEET'!$C$3:$AM$258, 102, FALSE)+ HLOOKUP(AB3,'BALANCE SHEET'!$C$3:$AM$258, 103, FALSE)+ HLOOKUP(AB3,'BALANCE SHEET'!$C$3:$AM$258, 104, FALSE)+ HLOOKUP(AB3,'BALANCE SHEET'!$C$3:$AM$258, 105, FALSE)+ HLOOKUP(AB3,'BALANCE SHEET'!$C$3:$AM$258, 106, FALSE) + + HLOOKUP(AB3,'BALANCE SHEET'!$C$3:$AM$258, 107, FALSE) + HLOOKUP(AB3,'BALANCE SHEET'!$C$3:$AM$258, 112, FALSE)+ HLOOKUP(AB3,'BALANCE SHEET'!$C$3:$AM$258, 113, FALSE)+ HLOOKUP(AB3,'BALANCE SHEET'!$C$3:$AM$258, 114, FALSE)+ HLOOKUP(AB3,'BALANCE SHEET'!$C$3:$AM$258, 115, FALSE)+ HLOOKUP(AB3,'BALANCE SHEET'!$C$3:$AM$258, 117, FALSE)+ HLOOKUP(AB3,'BALANCE SHEET'!$C$3:$AM$258, 120, FALSE)+ HLOOKUP(AB3,'BALANCE SHEET'!$C$3:$AM$258, 121, FALSE)+ HLOOKUP(AB3,'BALANCE SHEET'!$C$3:$AM$258, 122, FALSE), 0)</f>
        <v/>
      </c>
      <c r="AC9" s="149">
        <f>IFERROR(HLOOKUP(AC3,'BALANCE SHEET'!$C$3:$AM$258, 5, FALSE) + HLOOKUP(AC3,'BALANCE SHEET'!$C$3:$AM$258, 19, FALSE) + HLOOKUP(AC3,'BALANCE SHEET'!$C$3:$AM$258, 23, FALSE) + HLOOKUP(AC3,'BALANCE SHEET'!$C$3:$AM$258, 24, FALSE) + HLOOKUP(AC3,'BALANCE SHEET'!$C$3:$AM$258, 29, FALSE) + HLOOKUP(AC3,'BALANCE SHEET'!$C$3:$AM$258, 31, FALSE) + HLOOKUP(AC3,'BALANCE SHEET'!$C$3:$AM$258, 35, FALSE)+ HLOOKUP(AC3,'BALANCE SHEET'!$C$3:$AM$258, 39, FALSE) + HLOOKUP(AC3,'BALANCE SHEET'!$C$3:$AM$258, 49, FALSE) + HLOOKUP(AC3,'BALANCE SHEET'!$C$3:$AM$258, 89, FALSE) + HLOOKUP(AC3,'BALANCE SHEET'!$C$3:$AM$258, 98, FALSE) + HLOOKUP(AC3,'BALANCE SHEET'!$C$3:$AM$258, 100, FALSE)+ HLOOKUP(AC3,'BALANCE SHEET'!$C$3:$AM$258, 101, FALSE)+ HLOOKUP(AC3,'BALANCE SHEET'!$C$3:$AM$258, 102, FALSE)+ HLOOKUP(AC3,'BALANCE SHEET'!$C$3:$AM$258, 103, FALSE)+ HLOOKUP(AC3,'BALANCE SHEET'!$C$3:$AM$258, 104, FALSE)+ HLOOKUP(AC3,'BALANCE SHEET'!$C$3:$AM$258, 105, FALSE)+ HLOOKUP(AC3,'BALANCE SHEET'!$C$3:$AM$258, 106, FALSE) + + HLOOKUP(AC3,'BALANCE SHEET'!$C$3:$AM$258, 107, FALSE) + HLOOKUP(AC3,'BALANCE SHEET'!$C$3:$AM$258, 112, FALSE)+ HLOOKUP(AC3,'BALANCE SHEET'!$C$3:$AM$258, 113, FALSE)+ HLOOKUP(AC3,'BALANCE SHEET'!$C$3:$AM$258, 114, FALSE)+ HLOOKUP(AC3,'BALANCE SHEET'!$C$3:$AM$258, 115, FALSE)+ HLOOKUP(AC3,'BALANCE SHEET'!$C$3:$AM$258, 117, FALSE)+ HLOOKUP(AC3,'BALANCE SHEET'!$C$3:$AM$258, 120, FALSE)+ HLOOKUP(AC3,'BALANCE SHEET'!$C$3:$AM$258, 121, FALSE)+ HLOOKUP(AC3,'BALANCE SHEET'!$C$3:$AM$258, 122, FALSE), 0)</f>
        <v/>
      </c>
      <c r="AD9" s="149">
        <f>IFERROR(HLOOKUP(AD3,'BALANCE SHEET'!$C$3:$AM$258, 5, FALSE) + HLOOKUP(AD3,'BALANCE SHEET'!$C$3:$AM$258, 19, FALSE) + HLOOKUP(AD3,'BALANCE SHEET'!$C$3:$AM$258, 23, FALSE) + HLOOKUP(AD3,'BALANCE SHEET'!$C$3:$AM$258, 24, FALSE) + HLOOKUP(AD3,'BALANCE SHEET'!$C$3:$AM$258, 29, FALSE) + HLOOKUP(AD3,'BALANCE SHEET'!$C$3:$AM$258, 31, FALSE) + HLOOKUP(AD3,'BALANCE SHEET'!$C$3:$AM$258, 35, FALSE)+ HLOOKUP(AD3,'BALANCE SHEET'!$C$3:$AM$258, 39, FALSE) + HLOOKUP(AD3,'BALANCE SHEET'!$C$3:$AM$258, 49, FALSE) + HLOOKUP(AD3,'BALANCE SHEET'!$C$3:$AM$258, 89, FALSE) + HLOOKUP(AD3,'BALANCE SHEET'!$C$3:$AM$258, 98, FALSE) + HLOOKUP(AD3,'BALANCE SHEET'!$C$3:$AM$258, 100, FALSE)+ HLOOKUP(AD3,'BALANCE SHEET'!$C$3:$AM$258, 101, FALSE)+ HLOOKUP(AD3,'BALANCE SHEET'!$C$3:$AM$258, 102, FALSE)+ HLOOKUP(AD3,'BALANCE SHEET'!$C$3:$AM$258, 103, FALSE)+ HLOOKUP(AD3,'BALANCE SHEET'!$C$3:$AM$258, 104, FALSE)+ HLOOKUP(AD3,'BALANCE SHEET'!$C$3:$AM$258, 105, FALSE)+ HLOOKUP(AD3,'BALANCE SHEET'!$C$3:$AM$258, 106, FALSE) + + HLOOKUP(AD3,'BALANCE SHEET'!$C$3:$AM$258, 107, FALSE) + HLOOKUP(AD3,'BALANCE SHEET'!$C$3:$AM$258, 112, FALSE)+ HLOOKUP(AD3,'BALANCE SHEET'!$C$3:$AM$258, 113, FALSE)+ HLOOKUP(AD3,'BALANCE SHEET'!$C$3:$AM$258, 114, FALSE)+ HLOOKUP(AD3,'BALANCE SHEET'!$C$3:$AM$258, 115, FALSE)+ HLOOKUP(AD3,'BALANCE SHEET'!$C$3:$AM$258, 117, FALSE)+ HLOOKUP(AD3,'BALANCE SHEET'!$C$3:$AM$258, 120, FALSE)+ HLOOKUP(AD3,'BALANCE SHEET'!$C$3:$AM$258, 121, FALSE)+ HLOOKUP(AD3,'BALANCE SHEET'!$C$3:$AM$258, 122, FALSE), 0)</f>
        <v/>
      </c>
      <c r="AE9" s="149">
        <f>IFERROR(HLOOKUP(AE3,'BALANCE SHEET'!$C$3:$AM$258, 5, FALSE) + HLOOKUP(AE3,'BALANCE SHEET'!$C$3:$AM$258, 19, FALSE) + HLOOKUP(AE3,'BALANCE SHEET'!$C$3:$AM$258, 23, FALSE) + HLOOKUP(AE3,'BALANCE SHEET'!$C$3:$AM$258, 24, FALSE) + HLOOKUP(AE3,'BALANCE SHEET'!$C$3:$AM$258, 29, FALSE) + HLOOKUP(AE3,'BALANCE SHEET'!$C$3:$AM$258, 31, FALSE) + HLOOKUP(AE3,'BALANCE SHEET'!$C$3:$AM$258, 35, FALSE)+ HLOOKUP(AE3,'BALANCE SHEET'!$C$3:$AM$258, 39, FALSE) + HLOOKUP(AE3,'BALANCE SHEET'!$C$3:$AM$258, 49, FALSE) + HLOOKUP(AE3,'BALANCE SHEET'!$C$3:$AM$258, 89, FALSE) + HLOOKUP(AE3,'BALANCE SHEET'!$C$3:$AM$258, 98, FALSE) + HLOOKUP(AE3,'BALANCE SHEET'!$C$3:$AM$258, 100, FALSE)+ HLOOKUP(AE3,'BALANCE SHEET'!$C$3:$AM$258, 101, FALSE)+ HLOOKUP(AE3,'BALANCE SHEET'!$C$3:$AM$258, 102, FALSE)+ HLOOKUP(AE3,'BALANCE SHEET'!$C$3:$AM$258, 103, FALSE)+ HLOOKUP(AE3,'BALANCE SHEET'!$C$3:$AM$258, 104, FALSE)+ HLOOKUP(AE3,'BALANCE SHEET'!$C$3:$AM$258, 105, FALSE)+ HLOOKUP(AE3,'BALANCE SHEET'!$C$3:$AM$258, 106, FALSE) + + HLOOKUP(AE3,'BALANCE SHEET'!$C$3:$AM$258, 107, FALSE) + HLOOKUP(AE3,'BALANCE SHEET'!$C$3:$AM$258, 112, FALSE)+ HLOOKUP(AE3,'BALANCE SHEET'!$C$3:$AM$258, 113, FALSE)+ HLOOKUP(AE3,'BALANCE SHEET'!$C$3:$AM$258, 114, FALSE)+ HLOOKUP(AE3,'BALANCE SHEET'!$C$3:$AM$258, 115, FALSE)+ HLOOKUP(AE3,'BALANCE SHEET'!$C$3:$AM$258, 117, FALSE)+ HLOOKUP(AE3,'BALANCE SHEET'!$C$3:$AM$258, 120, FALSE)+ HLOOKUP(AE3,'BALANCE SHEET'!$C$3:$AM$258, 121, FALSE)+ HLOOKUP(AE3,'BALANCE SHEET'!$C$3:$AM$258, 122, FALSE), 0)</f>
        <v/>
      </c>
      <c r="AF9" s="149">
        <f>IFERROR(HLOOKUP(AF3,'BALANCE SHEET'!$C$3:$AM$258, 5, FALSE) + HLOOKUP(AF3,'BALANCE SHEET'!$C$3:$AM$258, 19, FALSE) + HLOOKUP(AF3,'BALANCE SHEET'!$C$3:$AM$258, 23, FALSE) + HLOOKUP(AF3,'BALANCE SHEET'!$C$3:$AM$258, 24, FALSE) + HLOOKUP(AF3,'BALANCE SHEET'!$C$3:$AM$258, 29, FALSE) + HLOOKUP(AF3,'BALANCE SHEET'!$C$3:$AM$258, 31, FALSE) + HLOOKUP(AF3,'BALANCE SHEET'!$C$3:$AM$258, 35, FALSE)+ HLOOKUP(AF3,'BALANCE SHEET'!$C$3:$AM$258, 39, FALSE) + HLOOKUP(AF3,'BALANCE SHEET'!$C$3:$AM$258, 49, FALSE) + HLOOKUP(AF3,'BALANCE SHEET'!$C$3:$AM$258, 89, FALSE) + HLOOKUP(AF3,'BALANCE SHEET'!$C$3:$AM$258, 98, FALSE) + HLOOKUP(AF3,'BALANCE SHEET'!$C$3:$AM$258, 100, FALSE)+ HLOOKUP(AF3,'BALANCE SHEET'!$C$3:$AM$258, 101, FALSE)+ HLOOKUP(AF3,'BALANCE SHEET'!$C$3:$AM$258, 102, FALSE)+ HLOOKUP(AF3,'BALANCE SHEET'!$C$3:$AM$258, 103, FALSE)+ HLOOKUP(AF3,'BALANCE SHEET'!$C$3:$AM$258, 104, FALSE)+ HLOOKUP(AF3,'BALANCE SHEET'!$C$3:$AM$258, 105, FALSE)+ HLOOKUP(AF3,'BALANCE SHEET'!$C$3:$AM$258, 106, FALSE) + + HLOOKUP(AF3,'BALANCE SHEET'!$C$3:$AM$258, 107, FALSE) + HLOOKUP(AF3,'BALANCE SHEET'!$C$3:$AM$258, 112, FALSE)+ HLOOKUP(AF3,'BALANCE SHEET'!$C$3:$AM$258, 113, FALSE)+ HLOOKUP(AF3,'BALANCE SHEET'!$C$3:$AM$258, 114, FALSE)+ HLOOKUP(AF3,'BALANCE SHEET'!$C$3:$AM$258, 115, FALSE)+ HLOOKUP(AF3,'BALANCE SHEET'!$C$3:$AM$258, 117, FALSE)+ HLOOKUP(AF3,'BALANCE SHEET'!$C$3:$AM$258, 120, FALSE)+ HLOOKUP(AF3,'BALANCE SHEET'!$C$3:$AM$258, 121, FALSE)+ HLOOKUP(AF3,'BALANCE SHEET'!$C$3:$AM$258, 122, FALSE), 0)</f>
        <v/>
      </c>
      <c r="AG9" s="149">
        <f>IFERROR(HLOOKUP(AG3,'BALANCE SHEET'!$C$3:$AM$258, 5, FALSE) + HLOOKUP(AG3,'BALANCE SHEET'!$C$3:$AM$258, 19, FALSE) + HLOOKUP(AG3,'BALANCE SHEET'!$C$3:$AM$258, 23, FALSE) + HLOOKUP(AG3,'BALANCE SHEET'!$C$3:$AM$258, 24, FALSE) + HLOOKUP(AG3,'BALANCE SHEET'!$C$3:$AM$258, 29, FALSE) + HLOOKUP(AG3,'BALANCE SHEET'!$C$3:$AM$258, 31, FALSE) + HLOOKUP(AG3,'BALANCE SHEET'!$C$3:$AM$258, 35, FALSE)+ HLOOKUP(AG3,'BALANCE SHEET'!$C$3:$AM$258, 39, FALSE) + HLOOKUP(AG3,'BALANCE SHEET'!$C$3:$AM$258, 49, FALSE) + HLOOKUP(AG3,'BALANCE SHEET'!$C$3:$AM$258, 89, FALSE) + HLOOKUP(AG3,'BALANCE SHEET'!$C$3:$AM$258, 98, FALSE) + HLOOKUP(AG3,'BALANCE SHEET'!$C$3:$AM$258, 100, FALSE)+ HLOOKUP(AG3,'BALANCE SHEET'!$C$3:$AM$258, 101, FALSE)+ HLOOKUP(AG3,'BALANCE SHEET'!$C$3:$AM$258, 102, FALSE)+ HLOOKUP(AG3,'BALANCE SHEET'!$C$3:$AM$258, 103, FALSE)+ HLOOKUP(AG3,'BALANCE SHEET'!$C$3:$AM$258, 104, FALSE)+ HLOOKUP(AG3,'BALANCE SHEET'!$C$3:$AM$258, 105, FALSE)+ HLOOKUP(AG3,'BALANCE SHEET'!$C$3:$AM$258, 106, FALSE) + + HLOOKUP(AG3,'BALANCE SHEET'!$C$3:$AM$258, 107, FALSE) + HLOOKUP(AG3,'BALANCE SHEET'!$C$3:$AM$258, 112, FALSE)+ HLOOKUP(AG3,'BALANCE SHEET'!$C$3:$AM$258, 113, FALSE)+ HLOOKUP(AG3,'BALANCE SHEET'!$C$3:$AM$258, 114, FALSE)+ HLOOKUP(AG3,'BALANCE SHEET'!$C$3:$AM$258, 115, FALSE)+ HLOOKUP(AG3,'BALANCE SHEET'!$C$3:$AM$258, 117, FALSE)+ HLOOKUP(AG3,'BALANCE SHEET'!$C$3:$AM$258, 120, FALSE)+ HLOOKUP(AG3,'BALANCE SHEET'!$C$3:$AM$258, 121, FALSE)+ HLOOKUP(AG3,'BALANCE SHEET'!$C$3:$AM$258, 122, FALSE), 0)</f>
        <v/>
      </c>
      <c r="AH9" s="149">
        <f>IFERROR(HLOOKUP(AH3,'BALANCE SHEET'!$C$3:$AM$258, 5, FALSE) + HLOOKUP(AH3,'BALANCE SHEET'!$C$3:$AM$258, 19, FALSE) + HLOOKUP(AH3,'BALANCE SHEET'!$C$3:$AM$258, 23, FALSE) + HLOOKUP(AH3,'BALANCE SHEET'!$C$3:$AM$258, 24, FALSE) + HLOOKUP(AH3,'BALANCE SHEET'!$C$3:$AM$258, 29, FALSE) + HLOOKUP(AH3,'BALANCE SHEET'!$C$3:$AM$258, 31, FALSE) + HLOOKUP(AH3,'BALANCE SHEET'!$C$3:$AM$258, 35, FALSE)+ HLOOKUP(AH3,'BALANCE SHEET'!$C$3:$AM$258, 39, FALSE) + HLOOKUP(AH3,'BALANCE SHEET'!$C$3:$AM$258, 49, FALSE) + HLOOKUP(AH3,'BALANCE SHEET'!$C$3:$AM$258, 89, FALSE) + HLOOKUP(AH3,'BALANCE SHEET'!$C$3:$AM$258, 98, FALSE) + HLOOKUP(AH3,'BALANCE SHEET'!$C$3:$AM$258, 100, FALSE)+ HLOOKUP(AH3,'BALANCE SHEET'!$C$3:$AM$258, 101, FALSE)+ HLOOKUP(AH3,'BALANCE SHEET'!$C$3:$AM$258, 102, FALSE)+ HLOOKUP(AH3,'BALANCE SHEET'!$C$3:$AM$258, 103, FALSE)+ HLOOKUP(AH3,'BALANCE SHEET'!$C$3:$AM$258, 104, FALSE)+ HLOOKUP(AH3,'BALANCE SHEET'!$C$3:$AM$258, 105, FALSE)+ HLOOKUP(AH3,'BALANCE SHEET'!$C$3:$AM$258, 106, FALSE) + + HLOOKUP(AH3,'BALANCE SHEET'!$C$3:$AM$258, 107, FALSE) + HLOOKUP(AH3,'BALANCE SHEET'!$C$3:$AM$258, 112, FALSE)+ HLOOKUP(AH3,'BALANCE SHEET'!$C$3:$AM$258, 113, FALSE)+ HLOOKUP(AH3,'BALANCE SHEET'!$C$3:$AM$258, 114, FALSE)+ HLOOKUP(AH3,'BALANCE SHEET'!$C$3:$AM$258, 115, FALSE)+ HLOOKUP(AH3,'BALANCE SHEET'!$C$3:$AM$258, 117, FALSE)+ HLOOKUP(AH3,'BALANCE SHEET'!$C$3:$AM$258, 120, FALSE)+ HLOOKUP(AH3,'BALANCE SHEET'!$C$3:$AM$258, 121, FALSE)+ HLOOKUP(AH3,'BALANCE SHEET'!$C$3:$AM$258, 122, FALSE), 0)</f>
        <v/>
      </c>
      <c r="AI9" s="149">
        <f>IFERROR(HLOOKUP(AI3,'BALANCE SHEET'!$C$3:$AM$258, 5, FALSE) + HLOOKUP(AI3,'BALANCE SHEET'!$C$3:$AM$258, 19, FALSE) + HLOOKUP(AI3,'BALANCE SHEET'!$C$3:$AM$258, 23, FALSE) + HLOOKUP(AI3,'BALANCE SHEET'!$C$3:$AM$258, 24, FALSE) + HLOOKUP(AI3,'BALANCE SHEET'!$C$3:$AM$258, 29, FALSE) + HLOOKUP(AI3,'BALANCE SHEET'!$C$3:$AM$258, 31, FALSE) + HLOOKUP(AI3,'BALANCE SHEET'!$C$3:$AM$258, 35, FALSE)+ HLOOKUP(AI3,'BALANCE SHEET'!$C$3:$AM$258, 39, FALSE) + HLOOKUP(AI3,'BALANCE SHEET'!$C$3:$AM$258, 49, FALSE) + HLOOKUP(AI3,'BALANCE SHEET'!$C$3:$AM$258, 89, FALSE) + HLOOKUP(AI3,'BALANCE SHEET'!$C$3:$AM$258, 98, FALSE) + HLOOKUP(AI3,'BALANCE SHEET'!$C$3:$AM$258, 100, FALSE)+ HLOOKUP(AI3,'BALANCE SHEET'!$C$3:$AM$258, 101, FALSE)+ HLOOKUP(AI3,'BALANCE SHEET'!$C$3:$AM$258, 102, FALSE)+ HLOOKUP(AI3,'BALANCE SHEET'!$C$3:$AM$258, 103, FALSE)+ HLOOKUP(AI3,'BALANCE SHEET'!$C$3:$AM$258, 104, FALSE)+ HLOOKUP(AI3,'BALANCE SHEET'!$C$3:$AM$258, 105, FALSE)+ HLOOKUP(AI3,'BALANCE SHEET'!$C$3:$AM$258, 106, FALSE) + + HLOOKUP(AI3,'BALANCE SHEET'!$C$3:$AM$258, 107, FALSE) + HLOOKUP(AI3,'BALANCE SHEET'!$C$3:$AM$258, 112, FALSE)+ HLOOKUP(AI3,'BALANCE SHEET'!$C$3:$AM$258, 113, FALSE)+ HLOOKUP(AI3,'BALANCE SHEET'!$C$3:$AM$258, 114, FALSE)+ HLOOKUP(AI3,'BALANCE SHEET'!$C$3:$AM$258, 115, FALSE)+ HLOOKUP(AI3,'BALANCE SHEET'!$C$3:$AM$258, 117, FALSE)+ HLOOKUP(AI3,'BALANCE SHEET'!$C$3:$AM$258, 120, FALSE)+ HLOOKUP(AI3,'BALANCE SHEET'!$C$3:$AM$258, 121, FALSE)+ HLOOKUP(AI3,'BALANCE SHEET'!$C$3:$AM$258, 122, FALSE), 0)</f>
        <v/>
      </c>
      <c r="AJ9" s="149">
        <f>IFERROR(HLOOKUP(AJ3,'BALANCE SHEET'!$C$3:$AM$258, 5, FALSE) + HLOOKUP(AJ3,'BALANCE SHEET'!$C$3:$AM$258, 19, FALSE) + HLOOKUP(AJ3,'BALANCE SHEET'!$C$3:$AM$258, 23, FALSE) + HLOOKUP(AJ3,'BALANCE SHEET'!$C$3:$AM$258, 24, FALSE) + HLOOKUP(AJ3,'BALANCE SHEET'!$C$3:$AM$258, 29, FALSE) + HLOOKUP(AJ3,'BALANCE SHEET'!$C$3:$AM$258, 31, FALSE) + HLOOKUP(AJ3,'BALANCE SHEET'!$C$3:$AM$258, 35, FALSE)+ HLOOKUP(AJ3,'BALANCE SHEET'!$C$3:$AM$258, 39, FALSE) + HLOOKUP(AJ3,'BALANCE SHEET'!$C$3:$AM$258, 49, FALSE) + HLOOKUP(AJ3,'BALANCE SHEET'!$C$3:$AM$258, 89, FALSE) + HLOOKUP(AJ3,'BALANCE SHEET'!$C$3:$AM$258, 98, FALSE) + HLOOKUP(AJ3,'BALANCE SHEET'!$C$3:$AM$258, 100, FALSE)+ HLOOKUP(AJ3,'BALANCE SHEET'!$C$3:$AM$258, 101, FALSE)+ HLOOKUP(AJ3,'BALANCE SHEET'!$C$3:$AM$258, 102, FALSE)+ HLOOKUP(AJ3,'BALANCE SHEET'!$C$3:$AM$258, 103, FALSE)+ HLOOKUP(AJ3,'BALANCE SHEET'!$C$3:$AM$258, 104, FALSE)+ HLOOKUP(AJ3,'BALANCE SHEET'!$C$3:$AM$258, 105, FALSE)+ HLOOKUP(AJ3,'BALANCE SHEET'!$C$3:$AM$258, 106, FALSE) + + HLOOKUP(AJ3,'BALANCE SHEET'!$C$3:$AM$258, 107, FALSE) + HLOOKUP(AJ3,'BALANCE SHEET'!$C$3:$AM$258, 112, FALSE)+ HLOOKUP(AJ3,'BALANCE SHEET'!$C$3:$AM$258, 113, FALSE)+ HLOOKUP(AJ3,'BALANCE SHEET'!$C$3:$AM$258, 114, FALSE)+ HLOOKUP(AJ3,'BALANCE SHEET'!$C$3:$AM$258, 115, FALSE)+ HLOOKUP(AJ3,'BALANCE SHEET'!$C$3:$AM$258, 117, FALSE)+ HLOOKUP(AJ3,'BALANCE SHEET'!$C$3:$AM$258, 120, FALSE)+ HLOOKUP(AJ3,'BALANCE SHEET'!$C$3:$AM$258, 121, FALSE)+ HLOOKUP(AJ3,'BALANCE SHEET'!$C$3:$AM$258, 122, FALSE), 0)</f>
        <v/>
      </c>
      <c r="AK9" s="149">
        <f>IFERROR(HLOOKUP(AK3,'BALANCE SHEET'!$C$3:$AM$258, 5, FALSE) + HLOOKUP(AK3,'BALANCE SHEET'!$C$3:$AM$258, 19, FALSE) + HLOOKUP(AK3,'BALANCE SHEET'!$C$3:$AM$258, 23, FALSE) + HLOOKUP(AK3,'BALANCE SHEET'!$C$3:$AM$258, 24, FALSE) + HLOOKUP(AK3,'BALANCE SHEET'!$C$3:$AM$258, 29, FALSE) + HLOOKUP(AK3,'BALANCE SHEET'!$C$3:$AM$258, 31, FALSE) + HLOOKUP(AK3,'BALANCE SHEET'!$C$3:$AM$258, 35, FALSE)+ HLOOKUP(AK3,'BALANCE SHEET'!$C$3:$AM$258, 39, FALSE) + HLOOKUP(AK3,'BALANCE SHEET'!$C$3:$AM$258, 49, FALSE) + HLOOKUP(AK3,'BALANCE SHEET'!$C$3:$AM$258, 89, FALSE) + HLOOKUP(AK3,'BALANCE SHEET'!$C$3:$AM$258, 98, FALSE) + HLOOKUP(AK3,'BALANCE SHEET'!$C$3:$AM$258, 100, FALSE)+ HLOOKUP(AK3,'BALANCE SHEET'!$C$3:$AM$258, 101, FALSE)+ HLOOKUP(AK3,'BALANCE SHEET'!$C$3:$AM$258, 102, FALSE)+ HLOOKUP(AK3,'BALANCE SHEET'!$C$3:$AM$258, 103, FALSE)+ HLOOKUP(AK3,'BALANCE SHEET'!$C$3:$AM$258, 104, FALSE)+ HLOOKUP(AK3,'BALANCE SHEET'!$C$3:$AM$258, 105, FALSE)+ HLOOKUP(AK3,'BALANCE SHEET'!$C$3:$AM$258, 106, FALSE) + + HLOOKUP(AK3,'BALANCE SHEET'!$C$3:$AM$258, 107, FALSE) + HLOOKUP(AK3,'BALANCE SHEET'!$C$3:$AM$258, 112, FALSE)+ HLOOKUP(AK3,'BALANCE SHEET'!$C$3:$AM$258, 113, FALSE)+ HLOOKUP(AK3,'BALANCE SHEET'!$C$3:$AM$258, 114, FALSE)+ HLOOKUP(AK3,'BALANCE SHEET'!$C$3:$AM$258, 115, FALSE)+ HLOOKUP(AK3,'BALANCE SHEET'!$C$3:$AM$258, 117, FALSE)+ HLOOKUP(AK3,'BALANCE SHEET'!$C$3:$AM$258, 120, FALSE)+ HLOOKUP(AK3,'BALANCE SHEET'!$C$3:$AM$258, 121, FALSE)+ HLOOKUP(AK3,'BALANCE SHEET'!$C$3:$AM$258, 122, FALSE), 0)</f>
        <v/>
      </c>
      <c r="AL9" s="149">
        <f>IFERROR(HLOOKUP(AL3,'BALANCE SHEET'!$C$3:$AM$258, 5, FALSE) + HLOOKUP(AL3,'BALANCE SHEET'!$C$3:$AM$258, 19, FALSE) + HLOOKUP(AL3,'BALANCE SHEET'!$C$3:$AM$258, 23, FALSE) + HLOOKUP(AL3,'BALANCE SHEET'!$C$3:$AM$258, 24, FALSE) + HLOOKUP(AL3,'BALANCE SHEET'!$C$3:$AM$258, 29, FALSE) + HLOOKUP(AL3,'BALANCE SHEET'!$C$3:$AM$258, 31, FALSE) + HLOOKUP(AL3,'BALANCE SHEET'!$C$3:$AM$258, 35, FALSE)+ HLOOKUP(AL3,'BALANCE SHEET'!$C$3:$AM$258, 39, FALSE) + HLOOKUP(AL3,'BALANCE SHEET'!$C$3:$AM$258, 49, FALSE) + HLOOKUP(AL3,'BALANCE SHEET'!$C$3:$AM$258, 89, FALSE) + HLOOKUP(AL3,'BALANCE SHEET'!$C$3:$AM$258, 98, FALSE) + HLOOKUP(AL3,'BALANCE SHEET'!$C$3:$AM$258, 100, FALSE)+ HLOOKUP(AL3,'BALANCE SHEET'!$C$3:$AM$258, 101, FALSE)+ HLOOKUP(AL3,'BALANCE SHEET'!$C$3:$AM$258, 102, FALSE)+ HLOOKUP(AL3,'BALANCE SHEET'!$C$3:$AM$258, 103, FALSE)+ HLOOKUP(AL3,'BALANCE SHEET'!$C$3:$AM$258, 104, FALSE)+ HLOOKUP(AL3,'BALANCE SHEET'!$C$3:$AM$258, 105, FALSE)+ HLOOKUP(AL3,'BALANCE SHEET'!$C$3:$AM$258, 106, FALSE) + + HLOOKUP(AL3,'BALANCE SHEET'!$C$3:$AM$258, 107, FALSE) + HLOOKUP(AL3,'BALANCE SHEET'!$C$3:$AM$258, 112, FALSE)+ HLOOKUP(AL3,'BALANCE SHEET'!$C$3:$AM$258, 113, FALSE)+ HLOOKUP(AL3,'BALANCE SHEET'!$C$3:$AM$258, 114, FALSE)+ HLOOKUP(AL3,'BALANCE SHEET'!$C$3:$AM$258, 115, FALSE)+ HLOOKUP(AL3,'BALANCE SHEET'!$C$3:$AM$258, 117, FALSE)+ HLOOKUP(AL3,'BALANCE SHEET'!$C$3:$AM$258, 120, FALSE)+ HLOOKUP(AL3,'BALANCE SHEET'!$C$3:$AM$258, 121, FALSE)+ HLOOKUP(AL3,'BALANCE SHEET'!$C$3:$AM$258, 122, FALSE), 0)</f>
        <v/>
      </c>
      <c r="AM9" s="149">
        <f>IFERROR(HLOOKUP(AM3,'BALANCE SHEET'!$C$3:$AM$258, 5, FALSE) + HLOOKUP(AM3,'BALANCE SHEET'!$C$3:$AM$258, 19, FALSE) + HLOOKUP(AM3,'BALANCE SHEET'!$C$3:$AM$258, 23, FALSE) + HLOOKUP(AM3,'BALANCE SHEET'!$C$3:$AM$258, 24, FALSE) + HLOOKUP(AM3,'BALANCE SHEET'!$C$3:$AM$258, 29, FALSE) + HLOOKUP(AM3,'BALANCE SHEET'!$C$3:$AM$258, 31, FALSE) + HLOOKUP(AM3,'BALANCE SHEET'!$C$3:$AM$258, 35, FALSE)+ HLOOKUP(AM3,'BALANCE SHEET'!$C$3:$AM$258, 39, FALSE) + HLOOKUP(AM3,'BALANCE SHEET'!$C$3:$AM$258, 49, FALSE) + HLOOKUP(AM3,'BALANCE SHEET'!$C$3:$AM$258, 89, FALSE) + HLOOKUP(AM3,'BALANCE SHEET'!$C$3:$AM$258, 98, FALSE) + HLOOKUP(AM3,'BALANCE SHEET'!$C$3:$AM$258, 100, FALSE)+ HLOOKUP(AM3,'BALANCE SHEET'!$C$3:$AM$258, 101, FALSE)+ HLOOKUP(AM3,'BALANCE SHEET'!$C$3:$AM$258, 102, FALSE)+ HLOOKUP(AM3,'BALANCE SHEET'!$C$3:$AM$258, 103, FALSE)+ HLOOKUP(AM3,'BALANCE SHEET'!$C$3:$AM$258, 104, FALSE)+ HLOOKUP(AM3,'BALANCE SHEET'!$C$3:$AM$258, 105, FALSE)+ HLOOKUP(AM3,'BALANCE SHEET'!$C$3:$AM$258, 106, FALSE) + + HLOOKUP(AM3,'BALANCE SHEET'!$C$3:$AM$258, 107, FALSE) + HLOOKUP(AM3,'BALANCE SHEET'!$C$3:$AM$258, 112, FALSE)+ HLOOKUP(AM3,'BALANCE SHEET'!$C$3:$AM$258, 113, FALSE)+ HLOOKUP(AM3,'BALANCE SHEET'!$C$3:$AM$258, 114, FALSE)+ HLOOKUP(AM3,'BALANCE SHEET'!$C$3:$AM$258, 115, FALSE)+ HLOOKUP(AM3,'BALANCE SHEET'!$C$3:$AM$258, 117, FALSE)+ HLOOKUP(AM3,'BALANCE SHEET'!$C$3:$AM$258, 120, FALSE)+ HLOOKUP(AM3,'BALANCE SHEET'!$C$3:$AM$258, 121, FALSE)+ HLOOKUP(AM3,'BALANCE SHEET'!$C$3:$AM$258, 122, FALSE), 0)</f>
        <v/>
      </c>
    </row>
    <row r="10" ht="20" customHeight="1" s="173" thickBot="1">
      <c r="A10" s="163" t="inlineStr">
        <is>
          <t>Total Asset Sum</t>
        </is>
      </c>
      <c r="C10" s="149">
        <f>SUM(C5:C9)</f>
        <v/>
      </c>
      <c r="D10" s="149">
        <f>SUM(D5:D9)</f>
        <v/>
      </c>
      <c r="E10" s="149">
        <f>SUM(E5:E9)</f>
        <v/>
      </c>
      <c r="F10" s="149">
        <f>SUM(F5:F9)</f>
        <v/>
      </c>
      <c r="G10" s="149">
        <f>SUM(G5:G9)</f>
        <v/>
      </c>
      <c r="H10" s="149">
        <f>SUM(H5:H9)</f>
        <v/>
      </c>
      <c r="I10" s="149">
        <f>SUM(I5:I9)</f>
        <v/>
      </c>
      <c r="J10" s="149">
        <f>SUM(J5:J9)</f>
        <v/>
      </c>
      <c r="K10" s="149">
        <f>SUM(K5:K9)</f>
        <v/>
      </c>
      <c r="L10" s="149">
        <f>SUM(L5:L9)</f>
        <v/>
      </c>
      <c r="M10" s="149">
        <f>SUM(M5:M9)</f>
        <v/>
      </c>
      <c r="N10" s="149">
        <f>SUM(N5:N9)</f>
        <v/>
      </c>
      <c r="O10" s="149">
        <f>SUM(O5:O9)</f>
        <v/>
      </c>
      <c r="P10" s="149">
        <f>SUM(P5:P9)</f>
        <v/>
      </c>
      <c r="Q10" s="149">
        <f>SUM(Q5:Q9)</f>
        <v/>
      </c>
      <c r="R10" s="149">
        <f>SUM(R5:R9)</f>
        <v/>
      </c>
      <c r="S10" s="149">
        <f>SUM(S5:S9)</f>
        <v/>
      </c>
      <c r="T10" s="149">
        <f>SUM(T5:T9)</f>
        <v/>
      </c>
      <c r="U10" s="149">
        <f>SUM(U5:U9)</f>
        <v/>
      </c>
      <c r="V10" s="149">
        <f>SUM(V5:V9)</f>
        <v/>
      </c>
      <c r="W10" s="149">
        <f>SUM(W5:W9)</f>
        <v/>
      </c>
      <c r="X10" s="149">
        <f>SUM(X5:X9)</f>
        <v/>
      </c>
      <c r="Y10" s="149">
        <f>SUM(Y5:Y9)</f>
        <v/>
      </c>
      <c r="Z10" s="149">
        <f>SUM(Z5:Z9)</f>
        <v/>
      </c>
      <c r="AA10" s="149">
        <f>SUM(AA5:AA9)</f>
        <v/>
      </c>
      <c r="AB10" s="149">
        <f>SUM(AB5:AB9)</f>
        <v/>
      </c>
      <c r="AC10" s="149">
        <f>SUM(AC5:AC9)</f>
        <v/>
      </c>
      <c r="AD10" s="149">
        <f>SUM(AD5:AD9)</f>
        <v/>
      </c>
      <c r="AE10" s="149">
        <f>SUM(AE5:AE9)</f>
        <v/>
      </c>
      <c r="AF10" s="149">
        <f>SUM(AF5:AF9)</f>
        <v/>
      </c>
      <c r="AG10" s="149">
        <f>SUM(AG5:AG9)</f>
        <v/>
      </c>
      <c r="AH10" s="149">
        <f>SUM(AH5:AH9)</f>
        <v/>
      </c>
      <c r="AI10" s="149">
        <f>SUM(AI5:AI9)</f>
        <v/>
      </c>
      <c r="AJ10" s="149">
        <f>SUM(AJ5:AJ9)</f>
        <v/>
      </c>
      <c r="AK10" s="149">
        <f>SUM(AK5:AK9)</f>
        <v/>
      </c>
      <c r="AL10" s="149">
        <f>SUM(AL5:AL9)</f>
        <v/>
      </c>
      <c r="AM10" s="149">
        <f>SUM(AM5:AM9)</f>
        <v/>
      </c>
    </row>
    <row r="11" ht="20" customHeight="1" s="173" thickBot="1">
      <c r="A11" s="163" t="inlineStr">
        <is>
          <t>Total Asset Check</t>
        </is>
      </c>
      <c r="C11" s="149">
        <f>IFERROR(HLOOKUP(C3,'BALANCE SHEET'!$C$3:$AM$258, 123, FALSE), 0)</f>
        <v/>
      </c>
      <c r="D11" s="149">
        <f>IFERROR(HLOOKUP(D3,'BALANCE SHEET'!$C$3:$AM$258, 123, FALSE), 0)</f>
        <v/>
      </c>
      <c r="E11" s="149">
        <f>IFERROR(HLOOKUP(E3,'BALANCE SHEET'!$C$3:$AM$258, 123, FALSE), 0)</f>
        <v/>
      </c>
      <c r="F11" s="149">
        <f>IFERROR(HLOOKUP(F3,'BALANCE SHEET'!$C$3:$AM$258, 123, FALSE), 0)</f>
        <v/>
      </c>
      <c r="G11" s="149">
        <f>IFERROR(HLOOKUP(G3,'BALANCE SHEET'!$C$3:$AM$258, 123, FALSE), 0)</f>
        <v/>
      </c>
      <c r="H11" s="149">
        <f>IFERROR(HLOOKUP(H3,'BALANCE SHEET'!$C$3:$AM$258, 123, FALSE), 0)</f>
        <v/>
      </c>
      <c r="I11" s="149">
        <f>IFERROR(HLOOKUP(I3,'BALANCE SHEET'!$C$3:$AM$258, 123, FALSE), 0)</f>
        <v/>
      </c>
      <c r="J11" s="149">
        <f>IFERROR(HLOOKUP(J3,'BALANCE SHEET'!$C$3:$AM$258, 123, FALSE), 0)</f>
        <v/>
      </c>
      <c r="K11" s="149">
        <f>IFERROR(HLOOKUP(K3,'BALANCE SHEET'!$C$3:$AM$258, 123, FALSE), 0)</f>
        <v/>
      </c>
      <c r="L11" s="149">
        <f>IFERROR(HLOOKUP(L3,'BALANCE SHEET'!$C$3:$AM$258, 123, FALSE), 0)</f>
        <v/>
      </c>
      <c r="M11" s="149">
        <f>IFERROR(HLOOKUP(M3,'BALANCE SHEET'!$C$3:$AM$258, 123, FALSE), 0)</f>
        <v/>
      </c>
      <c r="N11" s="149">
        <f>IFERROR(HLOOKUP(N3,'BALANCE SHEET'!$C$3:$AM$258, 123, FALSE), 0)</f>
        <v/>
      </c>
      <c r="O11" s="149">
        <f>IFERROR(HLOOKUP(O3,'BALANCE SHEET'!$C$3:$AM$258, 123, FALSE), 0)</f>
        <v/>
      </c>
      <c r="P11" s="149">
        <f>IFERROR(HLOOKUP(P3,'BALANCE SHEET'!$C$3:$AM$258, 123, FALSE), 0)</f>
        <v/>
      </c>
      <c r="Q11" s="149">
        <f>IFERROR(HLOOKUP(Q3,'BALANCE SHEET'!$C$3:$AM$258, 123, FALSE), 0)</f>
        <v/>
      </c>
      <c r="R11" s="149">
        <f>IFERROR(HLOOKUP(R3,'BALANCE SHEET'!$C$3:$AM$258, 123, FALSE), 0)</f>
        <v/>
      </c>
      <c r="S11" s="149">
        <f>IFERROR(HLOOKUP(S3,'BALANCE SHEET'!$C$3:$AM$258, 123, FALSE), 0)</f>
        <v/>
      </c>
      <c r="T11" s="149">
        <f>IFERROR(HLOOKUP(T3,'BALANCE SHEET'!$C$3:$AM$258, 123, FALSE), 0)</f>
        <v/>
      </c>
      <c r="U11" s="149">
        <f>IFERROR(HLOOKUP(U3,'BALANCE SHEET'!$C$3:$AM$258, 123, FALSE), 0)</f>
        <v/>
      </c>
      <c r="V11" s="149">
        <f>IFERROR(HLOOKUP(V3,'BALANCE SHEET'!$C$3:$AM$258, 123, FALSE), 0)</f>
        <v/>
      </c>
      <c r="W11" s="149">
        <f>IFERROR(HLOOKUP(W3,'BALANCE SHEET'!$C$3:$AM$258, 123, FALSE), 0)</f>
        <v/>
      </c>
      <c r="X11" s="149">
        <f>IFERROR(HLOOKUP(X3,'BALANCE SHEET'!$C$3:$AM$258, 123, FALSE), 0)</f>
        <v/>
      </c>
      <c r="Y11" s="149">
        <f>IFERROR(HLOOKUP(Y3,'BALANCE SHEET'!$C$3:$AM$258, 123, FALSE), 0)</f>
        <v/>
      </c>
      <c r="Z11" s="149">
        <f>IFERROR(HLOOKUP(Z3,'BALANCE SHEET'!$C$3:$AM$258, 123, FALSE), 0)</f>
        <v/>
      </c>
      <c r="AA11" s="149">
        <f>IFERROR(HLOOKUP(AA3,'BALANCE SHEET'!$C$3:$AM$258, 123, FALSE), 0)</f>
        <v/>
      </c>
      <c r="AB11" s="149">
        <f>IFERROR(HLOOKUP(AB3,'BALANCE SHEET'!$C$3:$AM$258, 123, FALSE), 0)</f>
        <v/>
      </c>
      <c r="AC11" s="149">
        <f>IFERROR(HLOOKUP(AC3,'BALANCE SHEET'!$C$3:$AM$258, 123, FALSE), 0)</f>
        <v/>
      </c>
      <c r="AD11" s="149">
        <f>IFERROR(HLOOKUP(AD3,'BALANCE SHEET'!$C$3:$AM$258, 123, FALSE), 0)</f>
        <v/>
      </c>
      <c r="AE11" s="149">
        <f>IFERROR(HLOOKUP(AE3,'BALANCE SHEET'!$C$3:$AM$258, 123, FALSE), 0)</f>
        <v/>
      </c>
      <c r="AF11" s="149">
        <f>IFERROR(HLOOKUP(AF3,'BALANCE SHEET'!$C$3:$AM$258, 123, FALSE), 0)</f>
        <v/>
      </c>
      <c r="AG11" s="149">
        <f>IFERROR(HLOOKUP(AG3,'BALANCE SHEET'!$C$3:$AM$258, 123, FALSE), 0)</f>
        <v/>
      </c>
      <c r="AH11" s="149">
        <f>IFERROR(HLOOKUP(AH3,'BALANCE SHEET'!$C$3:$AM$258, 123, FALSE), 0)</f>
        <v/>
      </c>
      <c r="AI11" s="149">
        <f>IFERROR(HLOOKUP(AI3,'BALANCE SHEET'!$C$3:$AM$258, 123, FALSE), 0)</f>
        <v/>
      </c>
      <c r="AJ11" s="149">
        <f>IFERROR(HLOOKUP(AJ3,'BALANCE SHEET'!$C$3:$AM$258, 123, FALSE), 0)</f>
        <v/>
      </c>
      <c r="AK11" s="149">
        <f>IFERROR(HLOOKUP(AK3,'BALANCE SHEET'!$C$3:$AM$258, 123, FALSE), 0)</f>
        <v/>
      </c>
      <c r="AL11" s="149">
        <f>IFERROR(HLOOKUP(AL3,'BALANCE SHEET'!$C$3:$AM$258, 123, FALSE), 0)</f>
        <v/>
      </c>
      <c r="AM11" s="149">
        <f>IFERROR(HLOOKUP(AM3,'BALANCE SHEET'!$C$3:$AM$258, 123, FALSE), 0)</f>
        <v/>
      </c>
    </row>
    <row r="12" ht="20" customHeight="1" s="173" thickBot="1">
      <c r="A12" s="159" t="inlineStr">
        <is>
          <t>Percentage</t>
        </is>
      </c>
      <c r="C12" s="34" t="n"/>
      <c r="D12" s="34" t="n"/>
      <c r="E12" s="34" t="n"/>
      <c r="F12" s="34" t="n"/>
      <c r="G12" s="34" t="n"/>
      <c r="H12" s="34" t="n"/>
      <c r="I12" s="34" t="n"/>
      <c r="J12" s="34" t="n"/>
      <c r="K12" s="34" t="n"/>
      <c r="L12" s="34" t="n"/>
      <c r="M12" s="34" t="n"/>
      <c r="N12" s="34" t="n"/>
      <c r="O12" s="34" t="n"/>
      <c r="P12" s="34" t="n"/>
      <c r="Q12" s="34" t="n"/>
      <c r="R12" s="34" t="n"/>
      <c r="S12" s="34" t="n"/>
      <c r="T12" s="34" t="n"/>
      <c r="U12" s="34" t="n"/>
      <c r="V12" s="34" t="n"/>
      <c r="W12" s="34" t="n"/>
      <c r="X12" s="34" t="n"/>
      <c r="Y12" s="34" t="n"/>
      <c r="Z12" s="34" t="n"/>
      <c r="AA12" s="34" t="n"/>
      <c r="AB12" s="34" t="n"/>
      <c r="AC12" s="34" t="n"/>
      <c r="AD12" s="34" t="n"/>
      <c r="AE12" s="34" t="n"/>
      <c r="AF12" s="34" t="n"/>
      <c r="AG12" s="34" t="n"/>
      <c r="AH12" s="34" t="n"/>
      <c r="AI12" s="34" t="n"/>
      <c r="AJ12" s="34" t="n"/>
      <c r="AK12" s="34" t="n"/>
      <c r="AL12" s="34" t="n"/>
      <c r="AM12" s="34" t="n"/>
    </row>
    <row r="13" ht="20" customHeight="1" s="173">
      <c r="A13" s="160" t="inlineStr">
        <is>
          <t>Cash</t>
        </is>
      </c>
      <c r="C13" s="164">
        <f>IFERROR(C5/C$10, 0)</f>
        <v/>
      </c>
      <c r="D13" s="164">
        <f>IFERROR(D5/D$10, 0)</f>
        <v/>
      </c>
      <c r="E13" s="164">
        <f>IFERROR(E5/E$10, 0)</f>
        <v/>
      </c>
      <c r="F13" s="164">
        <f>IFERROR(F5/F$10, 0)</f>
        <v/>
      </c>
      <c r="G13" s="164">
        <f>IFERROR(G5/G$10, 0)</f>
        <v/>
      </c>
      <c r="H13" s="164">
        <f>IFERROR(H5/H$10, 0)</f>
        <v/>
      </c>
      <c r="I13" s="164">
        <f>IFERROR(I5/I$10, 0)</f>
        <v/>
      </c>
      <c r="J13" s="164">
        <f>IFERROR(J5/J$10, 0)</f>
        <v/>
      </c>
      <c r="K13" s="164">
        <f>IFERROR(K5/K$10, 0)</f>
        <v/>
      </c>
      <c r="L13" s="164">
        <f>IFERROR(L5/L$10, 0)</f>
        <v/>
      </c>
      <c r="M13" s="164">
        <f>IFERROR(M5/M$10, 0)</f>
        <v/>
      </c>
      <c r="N13" s="164">
        <f>IFERROR(N5/N$10, 0)</f>
        <v/>
      </c>
      <c r="O13" s="164">
        <f>IFERROR(O5/O$10, 0)</f>
        <v/>
      </c>
      <c r="P13" s="164">
        <f>IFERROR(P5/P$10, 0)</f>
        <v/>
      </c>
      <c r="Q13" s="164">
        <f>IFERROR(Q5/Q$10, 0)</f>
        <v/>
      </c>
      <c r="R13" s="164">
        <f>IFERROR(R5/R$10, 0)</f>
        <v/>
      </c>
      <c r="S13" s="164">
        <f>IFERROR(S5/S$10, 0)</f>
        <v/>
      </c>
      <c r="T13" s="164">
        <f>IFERROR(T5/T$10, 0)</f>
        <v/>
      </c>
      <c r="U13" s="164">
        <f>IFERROR(U5/U$10, 0)</f>
        <v/>
      </c>
      <c r="V13" s="164">
        <f>IFERROR(V5/V$10, 0)</f>
        <v/>
      </c>
      <c r="W13" s="164">
        <f>IFERROR(W5/W$10, 0)</f>
        <v/>
      </c>
      <c r="X13" s="164">
        <f>IFERROR(X5/X$10, 0)</f>
        <v/>
      </c>
      <c r="Y13" s="164">
        <f>IFERROR(Y5/Y$10, 0)</f>
        <v/>
      </c>
      <c r="Z13" s="164">
        <f>IFERROR(Z5/Z$10, 0)</f>
        <v/>
      </c>
      <c r="AA13" s="164">
        <f>IFERROR(AA5/AA$10, 0)</f>
        <v/>
      </c>
      <c r="AB13" s="164">
        <f>IFERROR(AB5/AB$10, 0)</f>
        <v/>
      </c>
      <c r="AC13" s="164">
        <f>IFERROR(AC5/AC$10, 0)</f>
        <v/>
      </c>
      <c r="AD13" s="164">
        <f>IFERROR(AD5/AD$10, 0)</f>
        <v/>
      </c>
      <c r="AE13" s="164">
        <f>IFERROR(AE5/AE$10, 0)</f>
        <v/>
      </c>
      <c r="AF13" s="164">
        <f>IFERROR(AF5/AF$10, 0)</f>
        <v/>
      </c>
      <c r="AG13" s="164">
        <f>IFERROR(AG5/AG$10, 0)</f>
        <v/>
      </c>
      <c r="AH13" s="164">
        <f>IFERROR(AH5/AH$10, 0)</f>
        <v/>
      </c>
      <c r="AI13" s="164">
        <f>IFERROR(AI5/AI$10, 0)</f>
        <v/>
      </c>
      <c r="AJ13" s="164">
        <f>IFERROR(AJ5/AJ$10, 0)</f>
        <v/>
      </c>
      <c r="AK13" s="164">
        <f>IFERROR(AK5/AK$10, 0)</f>
        <v/>
      </c>
      <c r="AL13" s="164">
        <f>IFERROR(AL5/AL$10, 0)</f>
        <v/>
      </c>
      <c r="AM13" s="164">
        <f>IFERROR(AM5/AM$10, 0)</f>
        <v/>
      </c>
    </row>
    <row r="14" ht="20" customHeight="1" s="173">
      <c r="A14" s="160" t="inlineStr">
        <is>
          <t>Credit</t>
        </is>
      </c>
      <c r="C14" s="164">
        <f>IFERROR(C6/C$10, 0)</f>
        <v/>
      </c>
      <c r="D14" s="164">
        <f>IFERROR(D6/D$10, 0)</f>
        <v/>
      </c>
      <c r="E14" s="164">
        <f>IFERROR(E6/E$10, 0)</f>
        <v/>
      </c>
      <c r="F14" s="164">
        <f>IFERROR(F6/F$10, 0)</f>
        <v/>
      </c>
      <c r="G14" s="164">
        <f>IFERROR(G6/G$10, 0)</f>
        <v/>
      </c>
      <c r="H14" s="164">
        <f>IFERROR(H6/H$10, 0)</f>
        <v/>
      </c>
      <c r="I14" s="164">
        <f>IFERROR(I6/I$10, 0)</f>
        <v/>
      </c>
      <c r="J14" s="164">
        <f>IFERROR(J6/J$10, 0)</f>
        <v/>
      </c>
      <c r="K14" s="164">
        <f>IFERROR(K6/K$10, 0)</f>
        <v/>
      </c>
      <c r="L14" s="164">
        <f>IFERROR(L6/L$10, 0)</f>
        <v/>
      </c>
      <c r="M14" s="164">
        <f>IFERROR(M6/M$10, 0)</f>
        <v/>
      </c>
      <c r="N14" s="164">
        <f>IFERROR(N6/N$10, 0)</f>
        <v/>
      </c>
      <c r="O14" s="164">
        <f>IFERROR(O6/O$10, 0)</f>
        <v/>
      </c>
      <c r="P14" s="164">
        <f>IFERROR(P6/P$10, 0)</f>
        <v/>
      </c>
      <c r="Q14" s="164">
        <f>IFERROR(Q6/Q$10, 0)</f>
        <v/>
      </c>
      <c r="R14" s="164">
        <f>IFERROR(R6/R$10, 0)</f>
        <v/>
      </c>
      <c r="S14" s="164">
        <f>IFERROR(S6/S$10, 0)</f>
        <v/>
      </c>
      <c r="T14" s="164">
        <f>IFERROR(T6/T$10, 0)</f>
        <v/>
      </c>
      <c r="U14" s="164">
        <f>IFERROR(U6/U$10, 0)</f>
        <v/>
      </c>
      <c r="V14" s="164">
        <f>IFERROR(V6/V$10, 0)</f>
        <v/>
      </c>
      <c r="W14" s="164">
        <f>IFERROR(W6/W$10, 0)</f>
        <v/>
      </c>
      <c r="X14" s="164">
        <f>IFERROR(X6/X$10, 0)</f>
        <v/>
      </c>
      <c r="Y14" s="164">
        <f>IFERROR(Y6/Y$10, 0)</f>
        <v/>
      </c>
      <c r="Z14" s="164">
        <f>IFERROR(Z6/Z$10, 0)</f>
        <v/>
      </c>
      <c r="AA14" s="164">
        <f>IFERROR(AA6/AA$10, 0)</f>
        <v/>
      </c>
      <c r="AB14" s="164">
        <f>IFERROR(AB6/AB$10, 0)</f>
        <v/>
      </c>
      <c r="AC14" s="164">
        <f>IFERROR(AC6/AC$10, 0)</f>
        <v/>
      </c>
      <c r="AD14" s="164">
        <f>IFERROR(AD6/AD$10, 0)</f>
        <v/>
      </c>
      <c r="AE14" s="164">
        <f>IFERROR(AE6/AE$10, 0)</f>
        <v/>
      </c>
      <c r="AF14" s="164">
        <f>IFERROR(AF6/AF$10, 0)</f>
        <v/>
      </c>
      <c r="AG14" s="164">
        <f>IFERROR(AG6/AG$10, 0)</f>
        <v/>
      </c>
      <c r="AH14" s="164">
        <f>IFERROR(AH6/AH$10, 0)</f>
        <v/>
      </c>
      <c r="AI14" s="164">
        <f>IFERROR(AI6/AI$10, 0)</f>
        <v/>
      </c>
      <c r="AJ14" s="164">
        <f>IFERROR(AJ6/AJ$10, 0)</f>
        <v/>
      </c>
      <c r="AK14" s="164">
        <f>IFERROR(AK6/AK$10, 0)</f>
        <v/>
      </c>
      <c r="AL14" s="164">
        <f>IFERROR(AL6/AL$10, 0)</f>
        <v/>
      </c>
      <c r="AM14" s="164">
        <f>IFERROR(AM6/AM$10, 0)</f>
        <v/>
      </c>
    </row>
    <row r="15" ht="20" customHeight="1" s="173">
      <c r="A15" s="161" t="inlineStr">
        <is>
          <t>PPE</t>
        </is>
      </c>
      <c r="C15" s="164">
        <f>IFERROR(C7/C$10, 0)</f>
        <v/>
      </c>
      <c r="D15" s="164">
        <f>IFERROR(D7/D$10, 0)</f>
        <v/>
      </c>
      <c r="E15" s="164">
        <f>IFERROR(E7/E$10, 0)</f>
        <v/>
      </c>
      <c r="F15" s="164">
        <f>IFERROR(F7/F$10, 0)</f>
        <v/>
      </c>
      <c r="G15" s="164">
        <f>IFERROR(G7/G$10, 0)</f>
        <v/>
      </c>
      <c r="H15" s="164">
        <f>IFERROR(H7/H$10, 0)</f>
        <v/>
      </c>
      <c r="I15" s="164">
        <f>IFERROR(I7/I$10, 0)</f>
        <v/>
      </c>
      <c r="J15" s="164">
        <f>IFERROR(J7/J$10, 0)</f>
        <v/>
      </c>
      <c r="K15" s="164">
        <f>IFERROR(K7/K$10, 0)</f>
        <v/>
      </c>
      <c r="L15" s="164">
        <f>IFERROR(L7/L$10, 0)</f>
        <v/>
      </c>
      <c r="M15" s="164">
        <f>IFERROR(M7/M$10, 0)</f>
        <v/>
      </c>
      <c r="N15" s="164">
        <f>IFERROR(N7/N$10, 0)</f>
        <v/>
      </c>
      <c r="O15" s="164">
        <f>IFERROR(O7/O$10, 0)</f>
        <v/>
      </c>
      <c r="P15" s="164">
        <f>IFERROR(P7/P$10, 0)</f>
        <v/>
      </c>
      <c r="Q15" s="164">
        <f>IFERROR(Q7/Q$10, 0)</f>
        <v/>
      </c>
      <c r="R15" s="164">
        <f>IFERROR(R7/R$10, 0)</f>
        <v/>
      </c>
      <c r="S15" s="164">
        <f>IFERROR(S7/S$10, 0)</f>
        <v/>
      </c>
      <c r="T15" s="164">
        <f>IFERROR(T7/T$10, 0)</f>
        <v/>
      </c>
      <c r="U15" s="164">
        <f>IFERROR(U7/U$10, 0)</f>
        <v/>
      </c>
      <c r="V15" s="164">
        <f>IFERROR(V7/V$10, 0)</f>
        <v/>
      </c>
      <c r="W15" s="164">
        <f>IFERROR(W7/W$10, 0)</f>
        <v/>
      </c>
      <c r="X15" s="164">
        <f>IFERROR(X7/X$10, 0)</f>
        <v/>
      </c>
      <c r="Y15" s="164">
        <f>IFERROR(Y7/Y$10, 0)</f>
        <v/>
      </c>
      <c r="Z15" s="164">
        <f>IFERROR(Z7/Z$10, 0)</f>
        <v/>
      </c>
      <c r="AA15" s="164">
        <f>IFERROR(AA7/AA$10, 0)</f>
        <v/>
      </c>
      <c r="AB15" s="164">
        <f>IFERROR(AB7/AB$10, 0)</f>
        <v/>
      </c>
      <c r="AC15" s="164">
        <f>IFERROR(AC7/AC$10, 0)</f>
        <v/>
      </c>
      <c r="AD15" s="164">
        <f>IFERROR(AD7/AD$10, 0)</f>
        <v/>
      </c>
      <c r="AE15" s="164">
        <f>IFERROR(AE7/AE$10, 0)</f>
        <v/>
      </c>
      <c r="AF15" s="164">
        <f>IFERROR(AF7/AF$10, 0)</f>
        <v/>
      </c>
      <c r="AG15" s="164">
        <f>IFERROR(AG7/AG$10, 0)</f>
        <v/>
      </c>
      <c r="AH15" s="164">
        <f>IFERROR(AH7/AH$10, 0)</f>
        <v/>
      </c>
      <c r="AI15" s="164">
        <f>IFERROR(AI7/AI$10, 0)</f>
        <v/>
      </c>
      <c r="AJ15" s="164">
        <f>IFERROR(AJ7/AJ$10, 0)</f>
        <v/>
      </c>
      <c r="AK15" s="164">
        <f>IFERROR(AK7/AK$10, 0)</f>
        <v/>
      </c>
      <c r="AL15" s="164">
        <f>IFERROR(AL7/AL$10, 0)</f>
        <v/>
      </c>
      <c r="AM15" s="164">
        <f>IFERROR(AM7/AM$10, 0)</f>
        <v/>
      </c>
    </row>
    <row r="16" ht="20" customHeight="1" s="173">
      <c r="A16" s="161" t="inlineStr">
        <is>
          <t>Investment</t>
        </is>
      </c>
      <c r="C16" s="164">
        <f>IFERROR(C8/C$10, 0)</f>
        <v/>
      </c>
      <c r="D16" s="164">
        <f>IFERROR(D8/D$10, 0)</f>
        <v/>
      </c>
      <c r="E16" s="164">
        <f>IFERROR(E8/E$10, 0)</f>
        <v/>
      </c>
      <c r="F16" s="164">
        <f>IFERROR(F8/F$10, 0)</f>
        <v/>
      </c>
      <c r="G16" s="164">
        <f>IFERROR(G8/G$10, 0)</f>
        <v/>
      </c>
      <c r="H16" s="164">
        <f>IFERROR(H8/H$10, 0)</f>
        <v/>
      </c>
      <c r="I16" s="164">
        <f>IFERROR(I8/I$10, 0)</f>
        <v/>
      </c>
      <c r="J16" s="164">
        <f>IFERROR(J8/J$10, 0)</f>
        <v/>
      </c>
      <c r="K16" s="164">
        <f>IFERROR(K8/K$10, 0)</f>
        <v/>
      </c>
      <c r="L16" s="164">
        <f>IFERROR(L8/L$10, 0)</f>
        <v/>
      </c>
      <c r="M16" s="164">
        <f>IFERROR(M8/M$10, 0)</f>
        <v/>
      </c>
      <c r="N16" s="164">
        <f>IFERROR(N8/N$10, 0)</f>
        <v/>
      </c>
      <c r="O16" s="164">
        <f>IFERROR(O8/O$10, 0)</f>
        <v/>
      </c>
      <c r="P16" s="164">
        <f>IFERROR(P8/P$10, 0)</f>
        <v/>
      </c>
      <c r="Q16" s="164">
        <f>IFERROR(Q8/Q$10, 0)</f>
        <v/>
      </c>
      <c r="R16" s="164">
        <f>IFERROR(R8/R$10, 0)</f>
        <v/>
      </c>
      <c r="S16" s="164">
        <f>IFERROR(S8/S$10, 0)</f>
        <v/>
      </c>
      <c r="T16" s="164">
        <f>IFERROR(T8/T$10, 0)</f>
        <v/>
      </c>
      <c r="U16" s="164">
        <f>IFERROR(U8/U$10, 0)</f>
        <v/>
      </c>
      <c r="V16" s="164">
        <f>IFERROR(V8/V$10, 0)</f>
        <v/>
      </c>
      <c r="W16" s="164">
        <f>IFERROR(W8/W$10, 0)</f>
        <v/>
      </c>
      <c r="X16" s="164">
        <f>IFERROR(X8/X$10, 0)</f>
        <v/>
      </c>
      <c r="Y16" s="164">
        <f>IFERROR(Y8/Y$10, 0)</f>
        <v/>
      </c>
      <c r="Z16" s="164">
        <f>IFERROR(Z8/Z$10, 0)</f>
        <v/>
      </c>
      <c r="AA16" s="164">
        <f>IFERROR(AA8/AA$10, 0)</f>
        <v/>
      </c>
      <c r="AB16" s="164">
        <f>IFERROR(AB8/AB$10, 0)</f>
        <v/>
      </c>
      <c r="AC16" s="164">
        <f>IFERROR(AC8/AC$10, 0)</f>
        <v/>
      </c>
      <c r="AD16" s="164">
        <f>IFERROR(AD8/AD$10, 0)</f>
        <v/>
      </c>
      <c r="AE16" s="164">
        <f>IFERROR(AE8/AE$10, 0)</f>
        <v/>
      </c>
      <c r="AF16" s="164">
        <f>IFERROR(AF8/AF$10, 0)</f>
        <v/>
      </c>
      <c r="AG16" s="164">
        <f>IFERROR(AG8/AG$10, 0)</f>
        <v/>
      </c>
      <c r="AH16" s="164">
        <f>IFERROR(AH8/AH$10, 0)</f>
        <v/>
      </c>
      <c r="AI16" s="164">
        <f>IFERROR(AI8/AI$10, 0)</f>
        <v/>
      </c>
      <c r="AJ16" s="164">
        <f>IFERROR(AJ8/AJ$10, 0)</f>
        <v/>
      </c>
      <c r="AK16" s="164">
        <f>IFERROR(AK8/AK$10, 0)</f>
        <v/>
      </c>
      <c r="AL16" s="164">
        <f>IFERROR(AL8/AL$10, 0)</f>
        <v/>
      </c>
      <c r="AM16" s="164">
        <f>IFERROR(AM8/AM$10, 0)</f>
        <v/>
      </c>
    </row>
    <row r="17" ht="20" customHeight="1" s="173">
      <c r="A17" s="162" t="inlineStr">
        <is>
          <t>Others</t>
        </is>
      </c>
      <c r="C17" s="164">
        <f>IFERROR(C9/C$10, 0)</f>
        <v/>
      </c>
      <c r="D17" s="164">
        <f>IFERROR(D9/D$10, 0)</f>
        <v/>
      </c>
      <c r="E17" s="164">
        <f>IFERROR(E9/E$10, 0)</f>
        <v/>
      </c>
      <c r="F17" s="164">
        <f>IFERROR(F9/F$10, 0)</f>
        <v/>
      </c>
      <c r="G17" s="164">
        <f>IFERROR(G9/G$10, 0)</f>
        <v/>
      </c>
      <c r="H17" s="164">
        <f>IFERROR(H9/H$10, 0)</f>
        <v/>
      </c>
      <c r="I17" s="164">
        <f>IFERROR(I9/I$10, 0)</f>
        <v/>
      </c>
      <c r="J17" s="164">
        <f>IFERROR(J9/J$10, 0)</f>
        <v/>
      </c>
      <c r="K17" s="164">
        <f>IFERROR(K9/K$10, 0)</f>
        <v/>
      </c>
      <c r="L17" s="164">
        <f>IFERROR(L9/L$10, 0)</f>
        <v/>
      </c>
      <c r="M17" s="164">
        <f>IFERROR(M9/M$10, 0)</f>
        <v/>
      </c>
      <c r="N17" s="164">
        <f>IFERROR(N9/N$10, 0)</f>
        <v/>
      </c>
      <c r="O17" s="164">
        <f>IFERROR(O9/O$10, 0)</f>
        <v/>
      </c>
      <c r="P17" s="164">
        <f>IFERROR(P9/P$10, 0)</f>
        <v/>
      </c>
      <c r="Q17" s="164">
        <f>IFERROR(Q9/Q$10, 0)</f>
        <v/>
      </c>
      <c r="R17" s="164">
        <f>IFERROR(R9/R$10, 0)</f>
        <v/>
      </c>
      <c r="S17" s="164">
        <f>IFERROR(S9/S$10, 0)</f>
        <v/>
      </c>
      <c r="T17" s="164">
        <f>IFERROR(T9/T$10, 0)</f>
        <v/>
      </c>
      <c r="U17" s="164">
        <f>IFERROR(U9/U$10, 0)</f>
        <v/>
      </c>
      <c r="V17" s="164">
        <f>IFERROR(V9/V$10, 0)</f>
        <v/>
      </c>
      <c r="W17" s="164">
        <f>IFERROR(W9/W$10, 0)</f>
        <v/>
      </c>
      <c r="X17" s="164">
        <f>IFERROR(X9/X$10, 0)</f>
        <v/>
      </c>
      <c r="Y17" s="164">
        <f>IFERROR(Y9/Y$10, 0)</f>
        <v/>
      </c>
      <c r="Z17" s="164">
        <f>IFERROR(Z9/Z$10, 0)</f>
        <v/>
      </c>
      <c r="AA17" s="164">
        <f>IFERROR(AA9/AA$10, 0)</f>
        <v/>
      </c>
      <c r="AB17" s="164">
        <f>IFERROR(AB9/AB$10, 0)</f>
        <v/>
      </c>
      <c r="AC17" s="164">
        <f>IFERROR(AC9/AC$10, 0)</f>
        <v/>
      </c>
      <c r="AD17" s="164">
        <f>IFERROR(AD9/AD$10, 0)</f>
        <v/>
      </c>
      <c r="AE17" s="164">
        <f>IFERROR(AE9/AE$10, 0)</f>
        <v/>
      </c>
      <c r="AF17" s="164">
        <f>IFERROR(AF9/AF$10, 0)</f>
        <v/>
      </c>
      <c r="AG17" s="164">
        <f>IFERROR(AG9/AG$10, 0)</f>
        <v/>
      </c>
      <c r="AH17" s="164">
        <f>IFERROR(AH9/AH$10, 0)</f>
        <v/>
      </c>
      <c r="AI17" s="164">
        <f>IFERROR(AI9/AI$10, 0)</f>
        <v/>
      </c>
      <c r="AJ17" s="164">
        <f>IFERROR(AJ9/AJ$10, 0)</f>
        <v/>
      </c>
      <c r="AK17" s="164">
        <f>IFERROR(AK9/AK$10, 0)</f>
        <v/>
      </c>
      <c r="AL17" s="164">
        <f>IFERROR(AL9/AL$10, 0)</f>
        <v/>
      </c>
      <c r="AM17" s="164">
        <f>IFERROR(AM9/AM$10, 0)</f>
        <v/>
      </c>
    </row>
    <row r="18" ht="20" customHeight="1" s="173">
      <c r="A18" s="163" t="inlineStr">
        <is>
          <t>Total Percentage Sum</t>
        </is>
      </c>
      <c r="C18" s="164">
        <f>SUM(C13:C17)</f>
        <v/>
      </c>
      <c r="D18" s="164">
        <f>SUM(D13:D17)</f>
        <v/>
      </c>
      <c r="E18" s="164">
        <f>SUM(E13:E17)</f>
        <v/>
      </c>
      <c r="F18" s="164">
        <f>SUM(F13:F17)</f>
        <v/>
      </c>
      <c r="G18" s="164">
        <f>SUM(G13:G17)</f>
        <v/>
      </c>
      <c r="H18" s="164">
        <f>SUM(H13:H17)</f>
        <v/>
      </c>
      <c r="I18" s="164">
        <f>SUM(I13:I17)</f>
        <v/>
      </c>
      <c r="J18" s="164">
        <f>SUM(J13:J17)</f>
        <v/>
      </c>
      <c r="K18" s="164">
        <f>SUM(K13:K17)</f>
        <v/>
      </c>
      <c r="L18" s="164">
        <f>SUM(L13:L17)</f>
        <v/>
      </c>
      <c r="M18" s="164">
        <f>SUM(M13:M17)</f>
        <v/>
      </c>
      <c r="N18" s="164">
        <f>SUM(N13:N17)</f>
        <v/>
      </c>
      <c r="O18" s="164">
        <f>SUM(O13:O17)</f>
        <v/>
      </c>
      <c r="P18" s="164">
        <f>SUM(P13:P17)</f>
        <v/>
      </c>
      <c r="Q18" s="164">
        <f>SUM(Q13:Q17)</f>
        <v/>
      </c>
      <c r="R18" s="164">
        <f>SUM(R13:R17)</f>
        <v/>
      </c>
      <c r="S18" s="164">
        <f>SUM(S13:S17)</f>
        <v/>
      </c>
      <c r="T18" s="164">
        <f>SUM(T13:T17)</f>
        <v/>
      </c>
      <c r="U18" s="164">
        <f>SUM(U13:U17)</f>
        <v/>
      </c>
      <c r="V18" s="164">
        <f>SUM(V13:V17)</f>
        <v/>
      </c>
      <c r="W18" s="164">
        <f>SUM(W13:W17)</f>
        <v/>
      </c>
      <c r="X18" s="164">
        <f>SUM(X13:X17)</f>
        <v/>
      </c>
      <c r="Y18" s="164">
        <f>SUM(Y13:Y17)</f>
        <v/>
      </c>
      <c r="Z18" s="164">
        <f>SUM(Z13:Z17)</f>
        <v/>
      </c>
      <c r="AA18" s="164">
        <f>SUM(AA13:AA17)</f>
        <v/>
      </c>
      <c r="AB18" s="164">
        <f>SUM(AB13:AB17)</f>
        <v/>
      </c>
      <c r="AC18" s="164">
        <f>SUM(AC13:AC17)</f>
        <v/>
      </c>
      <c r="AD18" s="164">
        <f>SUM(AD13:AD17)</f>
        <v/>
      </c>
      <c r="AE18" s="164">
        <f>SUM(AE13:AE17)</f>
        <v/>
      </c>
      <c r="AF18" s="164">
        <f>SUM(AF13:AF17)</f>
        <v/>
      </c>
      <c r="AG18" s="164">
        <f>SUM(AG13:AG17)</f>
        <v/>
      </c>
      <c r="AH18" s="164">
        <f>SUM(AH13:AH17)</f>
        <v/>
      </c>
      <c r="AI18" s="164">
        <f>SUM(AI13:AI17)</f>
        <v/>
      </c>
      <c r="AJ18" s="164">
        <f>SUM(AJ13:AJ17)</f>
        <v/>
      </c>
      <c r="AK18" s="164">
        <f>SUM(AK13:AK17)</f>
        <v/>
      </c>
      <c r="AL18" s="164">
        <f>SUM(AL13:AL17)</f>
        <v/>
      </c>
      <c r="AM18" s="164">
        <f>SUM(AM13:AM17)</f>
        <v/>
      </c>
    </row>
  </sheetData>
  <mergeCells count="1">
    <mergeCell ref="A1:C1"/>
  </mergeCells>
  <pageMargins left="0.7" right="0.7" top="0.75" bottom="0.75" header="0.3" footer="0.3"/>
</worksheet>
</file>

<file path=xl/worksheets/sheet6.xml><?xml version="1.0" encoding="utf-8"?>
<worksheet xmlns="http://schemas.openxmlformats.org/spreadsheetml/2006/main">
  <sheetPr>
    <outlinePr summaryBelow="1" summaryRight="1"/>
    <pageSetUpPr/>
  </sheetPr>
  <dimension ref="A1:AL167"/>
  <sheetViews>
    <sheetView showGridLines="0" topLeftCell="A1" workbookViewId="0">
      <pane xSplit="2" ySplit="3" topLeftCell="C4" activePane="bottomRight" state="frozen"/>
      <selection pane="topRight"/>
      <selection pane="bottomLeft"/>
      <selection pane="bottomRight" activeCell="C151" sqref="C151"/>
    </sheetView>
  </sheetViews>
  <sheetFormatPr baseColWidth="10" defaultColWidth="9.3984375" defaultRowHeight="15"/>
  <cols>
    <col collapsed="1" width="42.59765625" bestFit="1" customWidth="1" style="50" min="1" max="1"/>
    <col width="26" customWidth="1" style="50" min="2" max="2"/>
    <col collapsed="1" width="21" customWidth="1" style="50" min="3" max="5"/>
    <col width="21" customWidth="1" style="50" min="6" max="6"/>
    <col collapsed="1" width="21" customWidth="1" style="50" min="7" max="38"/>
    <col collapsed="1" width="9.3984375" customWidth="1" style="50" min="39" max="16384"/>
  </cols>
  <sheetData>
    <row r="1" ht="25" customHeight="1" s="173">
      <c r="A1" s="167" t="inlineStr">
        <is>
          <t>Laporan laba rugi dan penghasilan komprehensif lain</t>
        </is>
      </c>
      <c r="D1" s="49" t="n"/>
    </row>
    <row r="2" ht="17" customHeight="1" s="173">
      <c r="A2" s="167" t="n"/>
      <c r="B2" s="167" t="n"/>
      <c r="C2" s="167" t="n"/>
      <c r="D2" s="49" t="n"/>
    </row>
    <row r="3" ht="17" customHeight="1" s="173">
      <c r="A3" s="31" t="inlineStr">
        <is>
          <t>Period</t>
        </is>
      </c>
      <c r="B3" s="31" t="n"/>
      <c r="C3" s="51" t="inlineStr">
        <is>
          <t>2018-12-31</t>
        </is>
      </c>
      <c r="D3" s="51" t="inlineStr">
        <is>
          <t>2019-12-31</t>
        </is>
      </c>
      <c r="E3" s="51" t="inlineStr">
        <is>
          <t>2020-12-31</t>
        </is>
      </c>
      <c r="F3" s="51" t="inlineStr">
        <is>
          <t>2021-12-31</t>
        </is>
      </c>
      <c r="G3" s="51" t="inlineStr">
        <is>
          <t>2022-12-31</t>
        </is>
      </c>
      <c r="H3" s="51" t="inlineStr">
        <is>
          <t>2023-12-31</t>
        </is>
      </c>
      <c r="I3" s="51" t="inlineStr">
        <is>
          <t>2024-12-31</t>
        </is>
      </c>
      <c r="J3" s="51" t="inlineStr">
        <is>
          <t>2025-12-31</t>
        </is>
      </c>
      <c r="K3" s="51" t="n"/>
      <c r="L3" s="51" t="n"/>
      <c r="M3" s="51" t="n"/>
      <c r="N3" s="51" t="n"/>
      <c r="O3" s="51" t="n"/>
      <c r="P3" s="51" t="n"/>
      <c r="Q3" s="51" t="n"/>
      <c r="R3" s="51" t="n"/>
      <c r="S3" s="51" t="n"/>
      <c r="T3" s="51" t="n"/>
      <c r="U3" s="51" t="n"/>
      <c r="V3" s="51" t="n"/>
      <c r="W3" s="51" t="n"/>
      <c r="X3" s="51" t="n"/>
      <c r="Y3" s="51" t="n"/>
      <c r="Z3" s="51" t="n"/>
      <c r="AA3" s="51" t="n"/>
      <c r="AB3" s="51" t="n"/>
      <c r="AC3" s="51" t="n"/>
      <c r="AD3" s="51" t="n"/>
      <c r="AE3" s="51" t="n"/>
      <c r="AF3" s="51" t="n"/>
      <c r="AG3" s="51" t="n"/>
      <c r="AH3" s="51" t="n"/>
      <c r="AI3" s="51" t="n"/>
      <c r="AJ3" s="51" t="n"/>
      <c r="AK3" s="51" t="n"/>
      <c r="AL3" s="51" t="n"/>
    </row>
    <row r="4" ht="35" customHeight="1" s="173" thickBot="1">
      <c r="A4" s="52" t="inlineStr">
        <is>
          <t>Laporan laba rugi dan penghasilan komprehensif lain</t>
        </is>
      </c>
      <c r="B4" s="52" t="n"/>
      <c r="C4" s="53" t="n"/>
      <c r="D4" s="53" t="n"/>
      <c r="E4" s="53" t="n"/>
      <c r="F4" s="53" t="n"/>
      <c r="G4" s="53" t="n"/>
      <c r="H4" s="53" t="n"/>
      <c r="I4" s="53" t="n"/>
      <c r="J4" s="53" t="n"/>
      <c r="K4" s="53" t="n"/>
      <c r="L4" s="53" t="n"/>
      <c r="M4" s="53" t="n"/>
      <c r="N4" s="53" t="n"/>
      <c r="O4" s="53" t="n"/>
      <c r="P4" s="53" t="n"/>
      <c r="Q4" s="53" t="n"/>
      <c r="R4" s="53" t="n"/>
      <c r="S4" s="53" t="n"/>
      <c r="T4" s="53" t="n"/>
      <c r="U4" s="53" t="n"/>
      <c r="V4" s="53" t="n"/>
      <c r="W4" s="53" t="n"/>
      <c r="X4" s="53" t="n"/>
      <c r="Y4" s="53" t="n"/>
      <c r="Z4" s="53" t="n"/>
      <c r="AA4" s="53" t="n"/>
      <c r="AB4" s="53" t="n"/>
      <c r="AC4" s="53" t="n"/>
      <c r="AD4" s="53" t="n"/>
      <c r="AE4" s="53" t="n"/>
      <c r="AF4" s="53" t="n"/>
      <c r="AG4" s="53" t="n"/>
      <c r="AH4" s="53" t="n"/>
      <c r="AI4" s="53" t="n"/>
      <c r="AJ4" s="53" t="n"/>
      <c r="AK4" s="53" t="n"/>
      <c r="AL4" s="53" t="n"/>
    </row>
    <row r="5" ht="52" customHeight="1" s="173" thickBot="1">
      <c r="A5" s="54" t="inlineStr">
        <is>
          <t>Gross Operating Revenue (without recoveries, change in fair value, &amp; one off)</t>
        </is>
      </c>
      <c r="B5" s="62" t="n"/>
      <c r="C5" s="149">
        <f>C11+C19+C20+C28+C29+C30+C22+C25+C27+C33+C34+C38+C47+C48+C49+C50+C61+C52+C53+C54+C55+C56+C57+C60+C63+C62+C64+C69</f>
        <v/>
      </c>
      <c r="D5" s="149">
        <f>D11+D19+D20+D28+D29+D30+D22+D25+D27+D33+D34+D38+D47+D48+D49+D50+D61+D52+D53+D54+D55+D56+D57+D60+D63+D62+D64+D69</f>
        <v/>
      </c>
      <c r="E5" s="149">
        <f>E11+E19+E20+E28+E29+E30+E22+E25+E27+E33+E34+E38+E47+E48+E49+E50+E61+E52+E53+E54+E55+E56+E57+E60+E63+E62+E64+E69</f>
        <v/>
      </c>
      <c r="F5" s="149">
        <f>F11+F19+F20+F28+F29+F30+F22+F25+F27+F33+F34+F38+F47+F48+F49+F50+F61+F52+F53+F54+F55+F56+F57+F60+F63+F62+F64+F69</f>
        <v/>
      </c>
      <c r="G5" s="149">
        <f>G11+G19+G20+G28+G29+G30+G22+G25+G27+G33+G34+G38+G47+G48+G49+G50+G61+G52+G53+G54+G55+G56+G57+G60+G63+G62+G64+G69</f>
        <v/>
      </c>
      <c r="H5" s="149">
        <f>H11+H19+H20+H28+H29+H30+H22+H25+H27+H33+H34+H38+H47+H48+H49+H50+H61+H52+H53+H54+H55+H56+H57+H60+H63+H62+H64+H69</f>
        <v/>
      </c>
      <c r="I5" s="149">
        <f>I11+I19+I20+I28+I29+I30+I22+I25+I27+I33+I34+I38+I47+I48+I49+I50+I61+I52+I53+I54+I55+I56+I57+I60+I63+I62+I64+I69</f>
        <v/>
      </c>
      <c r="J5" s="149">
        <f>J11+J19+J20+J28+J29+J30+J22+J25+J27+J33+J34+J38+J47+J48+J49+J50+J61+J52+J53+J54+J55+J56+J57+J60+J63+J62+J64+J69</f>
        <v/>
      </c>
      <c r="K5" s="149">
        <f>K11+K19+K20+K28+K29+K30+K22+K25+K27+K33+K34+K38+K47+K48+K49+K50+K61+K52+K53+K54+K55+K56+K57+K60+K63+K62+K64+K69</f>
        <v/>
      </c>
      <c r="L5" s="149">
        <f>L11+L19+L20+L28+L29+L30+L22+L25+L27+L33+L34+L38+L47+L48+L49+L50+L61+L52+L53+L54+L55+L56+L57+L60+L63+L62+L64+L69</f>
        <v/>
      </c>
      <c r="M5" s="149">
        <f>M11+M19+M20+M28+M29+M30+M22+M25+M27+M33+M34+M38+M47+M48+M49+M50+M61+M52+M53+M54+M55+M56+M57+M60+M63+M62+M64+M69</f>
        <v/>
      </c>
      <c r="N5" s="149">
        <f>N11+N19+N20+N28+N29+N30+N22+N25+N27+N33+N34+N38+N47+N48+N49+N50+N61+N52+N53+N54+N55+N56+N57+N60+N63+N62+N64+N69</f>
        <v/>
      </c>
      <c r="O5" s="149">
        <f>O11+O19+O20+O28+O29+O30+O22+O25+O27+O33+O34+O38+O47+O48+O49+O50+O61+O52+O53+O54+O55+O56+O57+O60+O63+O62+O64+O69</f>
        <v/>
      </c>
      <c r="P5" s="149">
        <f>P11+P19+P20+P28+P29+P30+P22+P25+P27+P33+P34+P38+P47+P48+P49+P50+P61+P52+P53+P54+P55+P56+P57+P60+P63+P62+P64+P69</f>
        <v/>
      </c>
      <c r="Q5" s="149">
        <f>Q11+Q19+Q20+Q28+Q29+Q30+Q22+Q25+Q27+Q33+Q34+Q38+Q47+Q48+Q49+Q50+Q61+Q52+Q53+Q54+Q55+Q56+Q57+Q60+Q63+Q62+Q64+Q69</f>
        <v/>
      </c>
      <c r="R5" s="149">
        <f>R11+R19+R20+R28+R29+R30+R22+R25+R27+R33+R34+R38+R47+R48+R49+R50+R61+R52+R53+R54+R55+R56+R57+R60+R63+R62+R64+R69</f>
        <v/>
      </c>
      <c r="S5" s="149">
        <f>S11+S19+S20+S28+S29+S30+S22+S25+S27+S33+S34+S38+S47+S48+S49+S50+S61+S52+S53+S54+S55+S56+S57+S60+S63+S62+S64+S69</f>
        <v/>
      </c>
      <c r="T5" s="149">
        <f>T11+T19+T20+T28+T29+T30+T22+T25+T27+T33+T34+T38+T47+T48+T49+T50+T61+T52+T53+T54+T55+T56+T57+T60+T63+T62+T64+T69</f>
        <v/>
      </c>
      <c r="U5" s="149">
        <f>U11+U19+U20+U28+U29+U30+U22+U25+U27+U33+U34+U38+U47+U48+U49+U50+U61+U52+U53+U54+U55+U56+U57+U60+U63+U62+U64+U69</f>
        <v/>
      </c>
      <c r="V5" s="149">
        <f>V11+V19+V20+V28+V29+V30+V22+V25+V27+V33+V34+V38+V47+V48+V49+V50+V61+V52+V53+V54+V55+V56+V57+V60+V63+V62+V64+V69</f>
        <v/>
      </c>
      <c r="W5" s="149">
        <f>W11+W19+W20+W28+W29+W30+W22+W25+W27+W33+W34+W38+W47+W48+W49+W50+W61+W52+W53+W54+W55+W56+W57+W60+W63+W62+W64+W69</f>
        <v/>
      </c>
      <c r="X5" s="149">
        <f>X11+X19+X20+X28+X29+X30+X22+X25+X27+X33+X34+X38+X47+X48+X49+X50+X61+X52+X53+X54+X55+X56+X57+X60+X63+X62+X64+X69</f>
        <v/>
      </c>
      <c r="Y5" s="149">
        <f>Y11+Y19+Y20+Y28+Y29+Y30+Y22+Y25+Y27+Y33+Y34+Y38+Y47+Y48+Y49+Y50+Y61+Y52+Y53+Y54+Y55+Y56+Y57+Y60+Y63+Y62+Y64+Y69</f>
        <v/>
      </c>
      <c r="Z5" s="149">
        <f>Z11+Z19+Z20+Z28+Z29+Z30+Z22+Z25+Z27+Z33+Z34+Z38+Z47+Z48+Z49+Z50+Z61+Z52+Z53+Z54+Z55+Z56+Z57+Z60+Z63+Z62+Z64+Z69</f>
        <v/>
      </c>
      <c r="AA5" s="149">
        <f>AA11+AA19+AA20+AA28+AA29+AA30+AA22+AA25+AA27+AA33+AA34+AA38+AA47+AA48+AA49+AA50+AA61+AA52+AA53+AA54+AA55+AA56+AA57+AA60+AA63+AA62+AA64+AA69</f>
        <v/>
      </c>
      <c r="AB5" s="149">
        <f>AB11+AB19+AB20+AB28+AB29+AB30+AB22+AB25+AB27+AB33+AB34+AB38+AB47+AB48+AB49+AB50+AB61+AB52+AB53+AB54+AB55+AB56+AB57+AB60+AB63+AB62+AB64+AB69</f>
        <v/>
      </c>
      <c r="AC5" s="149">
        <f>AC11+AC19+AC20+AC28+AC29+AC30+AC22+AC25+AC27+AC33+AC34+AC38+AC47+AC48+AC49+AC50+AC61+AC52+AC53+AC54+AC55+AC56+AC57+AC60+AC63+AC62+AC64+AC69</f>
        <v/>
      </c>
      <c r="AD5" s="149">
        <f>AD11+AD19+AD20+AD28+AD29+AD30+AD22+AD25+AD27+AD33+AD34+AD38+AD47+AD48+AD49+AD50+AD61+AD52+AD53+AD54+AD55+AD56+AD57+AD60+AD63+AD62+AD64+AD69</f>
        <v/>
      </c>
      <c r="AE5" s="149">
        <f>AE11+AE19+AE20+AE28+AE29+AE30+AE22+AE25+AE27+AE33+AE34+AE38+AE47+AE48+AE49+AE50+AE61+AE52+AE53+AE54+AE55+AE56+AE57+AE60+AE63+AE62+AE64+AE69</f>
        <v/>
      </c>
      <c r="AF5" s="149">
        <f>AF11+AF19+AF20+AF28+AF29+AF30+AF22+AF25+AF27+AF33+AF34+AF38+AF47+AF48+AF49+AF50+AF61+AF52+AF53+AF54+AF55+AF56+AF57+AF60+AF63+AF62+AF64+AF69</f>
        <v/>
      </c>
      <c r="AG5" s="149">
        <f>AG11+AG19+AG20+AG28+AG29+AG30+AG22+AG25+AG27+AG33+AG34+AG38+AG47+AG48+AG49+AG50+AG61+AG52+AG53+AG54+AG55+AG56+AG57+AG60+AG63+AG62+AG64+AG69</f>
        <v/>
      </c>
      <c r="AH5" s="149">
        <f>AH11+AH19+AH20+AH28+AH29+AH30+AH22+AH25+AH27+AH33+AH34+AH38+AH47+AH48+AH49+AH50+AH61+AH52+AH53+AH54+AH55+AH56+AH57+AH60+AH63+AH62+AH64+AH69</f>
        <v/>
      </c>
      <c r="AI5" s="149">
        <f>AI11+AI19+AI20+AI28+AI29+AI30+AI22+AI25+AI27+AI33+AI34+AI38+AI47+AI48+AI49+AI50+AI61+AI52+AI53+AI54+AI55+AI56+AI57+AI60+AI63+AI62+AI64+AI69</f>
        <v/>
      </c>
      <c r="AJ5" s="149">
        <f>AJ11+AJ19+AJ20+AJ28+AJ29+AJ30+AJ22+AJ25+AJ27+AJ33+AJ34+AJ38+AJ47+AJ48+AJ49+AJ50+AJ61+AJ52+AJ53+AJ54+AJ55+AJ56+AJ57+AJ60+AJ63+AJ62+AJ64+AJ69</f>
        <v/>
      </c>
      <c r="AK5" s="149">
        <f>AK11+AK19+AK20+AK28+AK29+AK30+AK22+AK25+AK27+AK33+AK34+AK38+AK47+AK48+AK49+AK50+AK61+AK52+AK53+AK54+AK55+AK56+AK57+AK60+AK63+AK62+AK64+AK69</f>
        <v/>
      </c>
      <c r="AL5" s="149">
        <f>AL11+AL19+AL20+AL28+AL29+AL30+AL22+AL25+AL27+AL33+AL34+AL38+AL47+AL48+AL49+AL50+AL61+AL52+AL53+AL54+AL55+AL56+AL57+AL60+AL63+AL62+AL64+AL69</f>
        <v/>
      </c>
    </row>
    <row r="6" ht="35" customHeight="1" s="173" thickBot="1">
      <c r="A6" s="151" t="inlineStr">
        <is>
          <t>Gross Operating Revenue Growth (%)</t>
        </is>
      </c>
      <c r="B6" s="62" t="n"/>
      <c r="C6" s="152">
        <f>IFERROR(IF(((C5-B5)/B5)=-1, "", (C5-B5)/B5), "")</f>
        <v/>
      </c>
      <c r="D6" s="152">
        <f>IFERROR(IF(((D5-C5)/C5)=-1, "", (D5-C5)/C5), "")</f>
        <v/>
      </c>
      <c r="E6" s="152">
        <f>IFERROR(IF(((E5-D5)/D5)=-1, "", (E5-D5)/D5), "")</f>
        <v/>
      </c>
      <c r="F6" s="152">
        <f>IFERROR(IF(((F5-E5)/E5)=-1, "", (F5-E5)/E5), "")</f>
        <v/>
      </c>
      <c r="G6" s="152">
        <f>IFERROR(IF(((G5-F5)/F5)=-1, "", (G5-F5)/F5), "")</f>
        <v/>
      </c>
      <c r="H6" s="152">
        <f>IFERROR(IF(((H5-G5)/G5)=-1, "", (H5-G5)/G5), "")</f>
        <v/>
      </c>
      <c r="I6" s="152">
        <f>IFERROR(IF(((I5-H5)/H5)=-1, "", (I5-H5)/H5), "")</f>
        <v/>
      </c>
      <c r="J6" s="152">
        <f>IFERROR(IF(((J5-I5)/I5)=-1, "", (J5-I5)/I5), "")</f>
        <v/>
      </c>
      <c r="K6" s="152">
        <f>IFERROR(IF(((K5-J5)/J5)=-1, "", (K5-J5)/J5), "")</f>
        <v/>
      </c>
      <c r="L6" s="152">
        <f>IFERROR(IF(((L5-K5)/K5)=-1, "", (L5-K5)/K5), "")</f>
        <v/>
      </c>
      <c r="M6" s="152">
        <f>IFERROR(IF(((M5-L5)/L5)=-1, "", (M5-L5)/L5), "")</f>
        <v/>
      </c>
      <c r="N6" s="152">
        <f>IFERROR(IF(((N5-M5)/M5)=-1, "", (N5-M5)/M5), "")</f>
        <v/>
      </c>
      <c r="O6" s="152">
        <f>IFERROR(IF(((O5-N5)/N5)=-1, "", (O5-N5)/N5), "")</f>
        <v/>
      </c>
      <c r="P6" s="152">
        <f>IFERROR(IF(((P5-O5)/O5)=-1, "", (P5-O5)/O5), "")</f>
        <v/>
      </c>
      <c r="Q6" s="152">
        <f>IFERROR(IF(((Q5-P5)/P5)=-1, "", (Q5-P5)/P5), "")</f>
        <v/>
      </c>
      <c r="R6" s="152">
        <f>IFERROR(IF(((R5-Q5)/Q5)=-1, "", (R5-Q5)/Q5), "")</f>
        <v/>
      </c>
      <c r="S6" s="152">
        <f>IFERROR(IF(((S5-R5)/R5)=-1, "", (S5-R5)/R5), "")</f>
        <v/>
      </c>
      <c r="T6" s="152">
        <f>IFERROR(IF(((T5-S5)/S5)=-1, "", (T5-S5)/S5), "")</f>
        <v/>
      </c>
      <c r="U6" s="152">
        <f>IFERROR(IF(((U5-T5)/T5)=-1, "", (U5-T5)/T5), "")</f>
        <v/>
      </c>
      <c r="V6" s="152">
        <f>IFERROR(IF(((V5-U5)/U5)=-1, "", (V5-U5)/U5), "")</f>
        <v/>
      </c>
      <c r="W6" s="152">
        <f>IFERROR(IF(((W5-V5)/V5)=-1, "", (W5-V5)/V5), "")</f>
        <v/>
      </c>
      <c r="X6" s="152">
        <f>IFERROR(IF(((X5-W5)/W5)=-1, "", (X5-W5)/W5), "")</f>
        <v/>
      </c>
      <c r="Y6" s="152">
        <f>IFERROR(IF(((Y5-X5)/X5)=-1, "", (Y5-X5)/X5), "")</f>
        <v/>
      </c>
      <c r="Z6" s="152">
        <f>IFERROR(IF(((Z5-Y5)/Y5)=-1, "", (Z5-Y5)/Y5), "")</f>
        <v/>
      </c>
      <c r="AA6" s="152">
        <f>IFERROR(IF(((AA5-Z5)/Z5)=-1, "", (AA5-Z5)/Z5), "")</f>
        <v/>
      </c>
      <c r="AB6" s="152">
        <f>IFERROR(IF(((AB5-AA5)/AA5)=-1, "", (AB5-AA5)/AA5), "")</f>
        <v/>
      </c>
      <c r="AC6" s="152">
        <f>IFERROR(IF(((AC5-AB5)/AB5)=-1, "", (AC5-AB5)/AB5), "")</f>
        <v/>
      </c>
      <c r="AD6" s="152">
        <f>IFERROR(IF(((AD5-AC5)/AC5)=-1, "", (AD5-AC5)/AC5), "")</f>
        <v/>
      </c>
      <c r="AE6" s="152">
        <f>IFERROR(IF(((AE5-AD5)/AD5)=-1, "", (AE5-AD5)/AD5), "")</f>
        <v/>
      </c>
      <c r="AF6" s="152">
        <f>IFERROR(IF(((AF5-AE5)/AE5)=-1, "", (AF5-AE5)/AE5), "")</f>
        <v/>
      </c>
      <c r="AG6" s="152">
        <f>IFERROR(IF(((AG5-AF5)/AF5)=-1, "", (AG5-AF5)/AF5), "")</f>
        <v/>
      </c>
      <c r="AH6" s="152">
        <f>IFERROR(IF(((AH5-AG5)/AG5)=-1, "", (AH5-AG5)/AG5), "")</f>
        <v/>
      </c>
      <c r="AI6" s="152">
        <f>IFERROR(IF(((AI5-AH5)/AH5)=-1, "", (AI5-AH5)/AH5), "")</f>
        <v/>
      </c>
      <c r="AJ6" s="152">
        <f>IFERROR(IF(((AJ5-AI5)/AI5)=-1, "", (AJ5-AI5)/AI5), "")</f>
        <v/>
      </c>
      <c r="AK6" s="152">
        <f>IFERROR(IF(((AK5-AJ5)/AJ5)=-1, "", (AK5-AJ5)/AJ5), "")</f>
        <v/>
      </c>
      <c r="AL6" s="152">
        <f>IFERROR(IF(((AL5-AK5)/AK5)=-1, "", (AL5-AK5)/AK5), "")</f>
        <v/>
      </c>
    </row>
    <row r="7" ht="52" customHeight="1" s="173" thickBot="1">
      <c r="A7" s="54" t="inlineStr">
        <is>
          <t>Net Operating Revenue (without recoveries, change in fair value, &amp; one off)</t>
        </is>
      </c>
      <c r="B7" s="62" t="n"/>
      <c r="C7" s="149">
        <f>C5 - (C14+C23+C24+C26+C32+C35+C36+C37+C39+C40+C41+C42+C43+C77)</f>
        <v/>
      </c>
      <c r="D7" s="149">
        <f>D5 - (D14+D23+D24+D26+D32+D35+D36+D37+D39+D40+D41+D42+D43+D77)</f>
        <v/>
      </c>
      <c r="E7" s="149">
        <f>E5 - (E14+E23+E24+E26+E32+E35+E36+E37+E39+E40+E41+E42+E43+E77)</f>
        <v/>
      </c>
      <c r="F7" s="149">
        <f>F5 - (F14+F23+F24+F26+F32+F35+F36+F37+F39+F40+F41+F42+F43+F77)</f>
        <v/>
      </c>
      <c r="G7" s="149">
        <f>G5 - (G14+G23+G24+G26+G32+G35+G36+G37+G39+G40+G41+G42+G43+G77)</f>
        <v/>
      </c>
      <c r="H7" s="149">
        <f>H5 - (H14+H23+H24+H26+H32+H35+H36+H37+H39+H40+H41+H42+H43+H77)</f>
        <v/>
      </c>
      <c r="I7" s="149">
        <f>I5 - (I14+I23+I24+I26+I32+I35+I36+I37+I39+I40+I41+I42+I43+I77)</f>
        <v/>
      </c>
      <c r="J7" s="149">
        <f>J5 - (J14+J23+J24+J26+J32+J35+J36+J37+J39+J40+J41+J42+J43+J77)</f>
        <v/>
      </c>
      <c r="K7" s="149">
        <f>K5 - (K14+K23+K24+K26+K32+K35+K36+K37+K39+K40+K41+K42+K43+K77)</f>
        <v/>
      </c>
      <c r="L7" s="149">
        <f>L5 - (L14+L23+L24+L26+L32+L35+L36+L37+L39+L40+L41+L42+L43+L77)</f>
        <v/>
      </c>
      <c r="M7" s="149">
        <f>M5 - (M14+M23+M24+M26+M32+M35+M36+M37+M39+M40+M41+M42+M43+M77)</f>
        <v/>
      </c>
      <c r="N7" s="149">
        <f>N5 - (N14+N23+N24+N26+N32+N35+N36+N37+N39+N40+N41+N42+N43+N77)</f>
        <v/>
      </c>
      <c r="O7" s="149">
        <f>O5 - (O14+O23+O24+O26+O32+O35+O36+O37+O39+O40+O41+O42+O43+O77)</f>
        <v/>
      </c>
      <c r="P7" s="149">
        <f>P5 - (P14+P23+P24+P26+P32+P35+P36+P37+P39+P40+P41+P42+P43+P77)</f>
        <v/>
      </c>
      <c r="Q7" s="149">
        <f>Q5 - (Q14+Q23+Q24+Q26+Q32+Q35+Q36+Q37+Q39+Q40+Q41+Q42+Q43+Q77)</f>
        <v/>
      </c>
      <c r="R7" s="149">
        <f>R5 - (R14+R23+R24+R26+R32+R35+R36+R37+R39+R40+R41+R42+R43+R77)</f>
        <v/>
      </c>
      <c r="S7" s="149">
        <f>S5 - (S14+S23+S24+S26+S32+S35+S36+S37+S39+S40+S41+S42+S43+S77)</f>
        <v/>
      </c>
      <c r="T7" s="149">
        <f>T5 - (T14+T23+T24+T26+T32+T35+T36+T37+T39+T40+T41+T42+T43+T77)</f>
        <v/>
      </c>
      <c r="U7" s="149">
        <f>U5 - (U14+U23+U24+U26+U32+U35+U36+U37+U39+U40+U41+U42+U43+U77)</f>
        <v/>
      </c>
      <c r="V7" s="149">
        <f>V5 - (V14+V23+V24+V26+V32+V35+V36+V37+V39+V40+V41+V42+V43+V77)</f>
        <v/>
      </c>
      <c r="W7" s="149">
        <f>W5 - (W14+W23+W24+W26+W32+W35+W36+W37+W39+W40+W41+W42+W43+W77)</f>
        <v/>
      </c>
      <c r="X7" s="149">
        <f>X5 - (X14+X23+X24+X26+X32+X35+X36+X37+X39+X40+X41+X42+X43+X77)</f>
        <v/>
      </c>
      <c r="Y7" s="149">
        <f>Y5 - (Y14+Y23+Y24+Y26+Y32+Y35+Y36+Y37+Y39+Y40+Y41+Y42+Y43+Y77)</f>
        <v/>
      </c>
      <c r="Z7" s="149">
        <f>Z5 - (Z14+Z23+Z24+Z26+Z32+Z35+Z36+Z37+Z39+Z40+Z41+Z42+Z43+Z77)</f>
        <v/>
      </c>
      <c r="AA7" s="149">
        <f>AA5 - (AA14+AA23+AA24+AA26+AA32+AA35+AA36+AA37+AA39+AA40+AA41+AA42+AA43+AA77)</f>
        <v/>
      </c>
      <c r="AB7" s="149">
        <f>AB5 - (AB14+AB23+AB24+AB26+AB32+AB35+AB36+AB37+AB39+AB40+AB41+AB42+AB43+AB77)</f>
        <v/>
      </c>
      <c r="AC7" s="149">
        <f>AC5 - (AC14+AC23+AC24+AC26+AC32+AC35+AC36+AC37+AC39+AC40+AC41+AC42+AC43+AC77)</f>
        <v/>
      </c>
      <c r="AD7" s="149">
        <f>AD5 - (AD14+AD23+AD24+AD26+AD32+AD35+AD36+AD37+AD39+AD40+AD41+AD42+AD43+AD77)</f>
        <v/>
      </c>
      <c r="AE7" s="149">
        <f>AE5 - (AE14+AE23+AE24+AE26+AE32+AE35+AE36+AE37+AE39+AE40+AE41+AE42+AE43+AE77)</f>
        <v/>
      </c>
      <c r="AF7" s="149">
        <f>AF5 - (AF14+AF23+AF24+AF26+AF32+AF35+AF36+AF37+AF39+AF40+AF41+AF42+AF43+AF77)</f>
        <v/>
      </c>
      <c r="AG7" s="149">
        <f>AG5 - (AG14+AG23+AG24+AG26+AG32+AG35+AG36+AG37+AG39+AG40+AG41+AG42+AG43+AG77)</f>
        <v/>
      </c>
      <c r="AH7" s="149">
        <f>AH5 - (AH14+AH23+AH24+AH26+AH32+AH35+AH36+AH37+AH39+AH40+AH41+AH42+AH43+AH77)</f>
        <v/>
      </c>
      <c r="AI7" s="149">
        <f>AI5 - (AI14+AI23+AI24+AI26+AI32+AI35+AI36+AI37+AI39+AI40+AI41+AI42+AI43+AI77)</f>
        <v/>
      </c>
      <c r="AJ7" s="149">
        <f>AJ5 - (AJ14+AJ23+AJ24+AJ26+AJ32+AJ35+AJ36+AJ37+AJ39+AJ40+AJ41+AJ42+AJ43+AJ77)</f>
        <v/>
      </c>
      <c r="AK7" s="149">
        <f>AK5 - (AK14+AK23+AK24+AK26+AK32+AK35+AK36+AK37+AK39+AK40+AK41+AK42+AK43+AK77)</f>
        <v/>
      </c>
      <c r="AL7" s="149">
        <f>AL5 - (AL14+AL23+AL24+AL26+AL32+AL35+AL36+AL37+AL39+AL40+AL41+AL42+AL43+AL77)</f>
        <v/>
      </c>
    </row>
    <row r="8" ht="35" customHeight="1" s="173" thickBot="1">
      <c r="A8" s="151" t="inlineStr">
        <is>
          <t>Net Operating Revenue Growth (%)</t>
        </is>
      </c>
      <c r="B8" s="62" t="n"/>
      <c r="C8" s="152">
        <f>IFERROR(IF(((C7-B7)/B7)=-1, "", (C7-B7)/B7), "")</f>
        <v/>
      </c>
      <c r="D8" s="152">
        <f>IFERROR(IF(((D7-C7)/C7)=-1, "", (D7-C7)/C7), "")</f>
        <v/>
      </c>
      <c r="E8" s="152">
        <f>IFERROR(IF(((E7-D7)/D7)=-1, "", (E7-D7)/D7), "")</f>
        <v/>
      </c>
      <c r="F8" s="152">
        <f>IFERROR(IF(((F7-E7)/E7)=-1, "", (F7-E7)/E7), "")</f>
        <v/>
      </c>
      <c r="G8" s="152">
        <f>IFERROR(IF(((G7-F7)/F7)=-1, "", (G7-F7)/F7), "")</f>
        <v/>
      </c>
      <c r="H8" s="152">
        <f>IFERROR(IF(((H7-G7)/G7)=-1, "", (H7-G7)/G7), "")</f>
        <v/>
      </c>
      <c r="I8" s="152">
        <f>IFERROR(IF(((I7-H7)/H7)=-1, "", (I7-H7)/H7), "")</f>
        <v/>
      </c>
      <c r="J8" s="152">
        <f>IFERROR(IF(((J7-I7)/I7)=-1, "", (J7-I7)/I7), "")</f>
        <v/>
      </c>
      <c r="K8" s="152">
        <f>IFERROR(IF(((K7-J7)/J7)=-1, "", (K7-J7)/J7), "")</f>
        <v/>
      </c>
      <c r="L8" s="152">
        <f>IFERROR(IF(((L7-K7)/K7)=-1, "", (L7-K7)/K7), "")</f>
        <v/>
      </c>
      <c r="M8" s="152">
        <f>IFERROR(IF(((M7-L7)/L7)=-1, "", (M7-L7)/L7), "")</f>
        <v/>
      </c>
      <c r="N8" s="152">
        <f>IFERROR(IF(((N7-M7)/M7)=-1, "", (N7-M7)/M7), "")</f>
        <v/>
      </c>
      <c r="O8" s="152">
        <f>IFERROR(IF(((O7-N7)/N7)=-1, "", (O7-N7)/N7), "")</f>
        <v/>
      </c>
      <c r="P8" s="152">
        <f>IFERROR(IF(((P7-O7)/O7)=-1, "", (P7-O7)/O7), "")</f>
        <v/>
      </c>
      <c r="Q8" s="152">
        <f>IFERROR(IF(((Q7-P7)/P7)=-1, "", (Q7-P7)/P7), "")</f>
        <v/>
      </c>
      <c r="R8" s="152">
        <f>IFERROR(IF(((R7-Q7)/Q7)=-1, "", (R7-Q7)/Q7), "")</f>
        <v/>
      </c>
      <c r="S8" s="152">
        <f>IFERROR(IF(((S7-R7)/R7)=-1, "", (S7-R7)/R7), "")</f>
        <v/>
      </c>
      <c r="T8" s="152">
        <f>IFERROR(IF(((T7-S7)/S7)=-1, "", (T7-S7)/S7), "")</f>
        <v/>
      </c>
      <c r="U8" s="152">
        <f>IFERROR(IF(((U7-T7)/T7)=-1, "", (U7-T7)/T7), "")</f>
        <v/>
      </c>
      <c r="V8" s="152">
        <f>IFERROR(IF(((V7-U7)/U7)=-1, "", (V7-U7)/U7), "")</f>
        <v/>
      </c>
      <c r="W8" s="152">
        <f>IFERROR(IF(((W7-V7)/V7)=-1, "", (W7-V7)/V7), "")</f>
        <v/>
      </c>
      <c r="X8" s="152">
        <f>IFERROR(IF(((X7-W7)/W7)=-1, "", (X7-W7)/W7), "")</f>
        <v/>
      </c>
      <c r="Y8" s="152">
        <f>IFERROR(IF(((Y7-X7)/X7)=-1, "", (Y7-X7)/X7), "")</f>
        <v/>
      </c>
      <c r="Z8" s="152">
        <f>IFERROR(IF(((Z7-Y7)/Y7)=-1, "", (Z7-Y7)/Y7), "")</f>
        <v/>
      </c>
      <c r="AA8" s="152">
        <f>IFERROR(IF(((AA7-Z7)/Z7)=-1, "", (AA7-Z7)/Z7), "")</f>
        <v/>
      </c>
      <c r="AB8" s="152">
        <f>IFERROR(IF(((AB7-AA7)/AA7)=-1, "", (AB7-AA7)/AA7), "")</f>
        <v/>
      </c>
      <c r="AC8" s="152">
        <f>IFERROR(IF(((AC7-AB7)/AB7)=-1, "", (AC7-AB7)/AB7), "")</f>
        <v/>
      </c>
      <c r="AD8" s="152">
        <f>IFERROR(IF(((AD7-AC7)/AC7)=-1, "", (AD7-AC7)/AC7), "")</f>
        <v/>
      </c>
      <c r="AE8" s="152">
        <f>IFERROR(IF(((AE7-AD7)/AD7)=-1, "", (AE7-AD7)/AD7), "")</f>
        <v/>
      </c>
      <c r="AF8" s="152">
        <f>IFERROR(IF(((AF7-AE7)/AE7)=-1, "", (AF7-AE7)/AE7), "")</f>
        <v/>
      </c>
      <c r="AG8" s="152">
        <f>IFERROR(IF(((AG7-AF7)/AF7)=-1, "", (AG7-AF7)/AF7), "")</f>
        <v/>
      </c>
      <c r="AH8" s="152">
        <f>IFERROR(IF(((AH7-AG7)/AG7)=-1, "", (AH7-AG7)/AG7), "")</f>
        <v/>
      </c>
      <c r="AI8" s="152">
        <f>IFERROR(IF(((AI7-AH7)/AH7)=-1, "", (AI7-AH7)/AH7), "")</f>
        <v/>
      </c>
      <c r="AJ8" s="152">
        <f>IFERROR(IF(((AJ7-AI7)/AI7)=-1, "", (AJ7-AI7)/AI7), "")</f>
        <v/>
      </c>
      <c r="AK8" s="152">
        <f>IFERROR(IF(((AK7-AJ7)/AJ7)=-1, "", (AK7-AJ7)/AJ7), "")</f>
        <v/>
      </c>
      <c r="AL8" s="152">
        <f>IFERROR(IF(((AL7-AK7)/AK7)=-1, "", (AL7-AK7)/AK7), "")</f>
        <v/>
      </c>
    </row>
    <row r="9" ht="35" customHeight="1" s="173" thickBot="1">
      <c r="A9" s="146" t="inlineStr">
        <is>
          <t>Total Asset Turnover Ratio (TATO) (%)</t>
        </is>
      </c>
      <c r="B9" s="62" t="n"/>
      <c r="C9" s="95">
        <f>IFERROR(C7/HLOOKUP(C3,'BALANCE SHEET'!$C$3:$AH$258, 123, FALSE), "")</f>
        <v/>
      </c>
      <c r="D9" s="95">
        <f>IFERROR(D7/HLOOKUP(D3,'BALANCE SHEET'!$C$3:$AH$258, 123, FALSE), "")</f>
        <v/>
      </c>
      <c r="E9" s="95">
        <f>IFERROR(E7/HLOOKUP(E3,'BALANCE SHEET'!$C$3:$AH$258, 123, FALSE), "")</f>
        <v/>
      </c>
      <c r="F9" s="95">
        <f>IFERROR(F7/HLOOKUP(F3,'BALANCE SHEET'!$C$3:$AH$258, 123, FALSE), "")</f>
        <v/>
      </c>
      <c r="G9" s="95">
        <f>IFERROR(G7/HLOOKUP(G3,'BALANCE SHEET'!$C$3:$AH$258, 123, FALSE), "")</f>
        <v/>
      </c>
      <c r="H9" s="95">
        <f>IFERROR(H7/HLOOKUP(H3,'BALANCE SHEET'!$C$3:$AH$258, 123, FALSE), "")</f>
        <v/>
      </c>
      <c r="I9" s="95">
        <f>IFERROR(I7/HLOOKUP(I3,'BALANCE SHEET'!$C$3:$AH$258, 123, FALSE), "")</f>
        <v/>
      </c>
      <c r="J9" s="95">
        <f>IFERROR(J7/HLOOKUP(J3,'BALANCE SHEET'!$C$3:$AH$258, 123, FALSE), "")</f>
        <v/>
      </c>
      <c r="K9" s="95">
        <f>IFERROR(K7/HLOOKUP(K3,'BALANCE SHEET'!$C$3:$AH$258, 123, FALSE), "")</f>
        <v/>
      </c>
      <c r="L9" s="95">
        <f>IFERROR(L7/HLOOKUP(L3,'BALANCE SHEET'!$C$3:$AH$258, 123, FALSE), "")</f>
        <v/>
      </c>
      <c r="M9" s="95">
        <f>IFERROR(M7/HLOOKUP(M3,'BALANCE SHEET'!$C$3:$AH$258, 123, FALSE), "")</f>
        <v/>
      </c>
      <c r="N9" s="95">
        <f>IFERROR(N7/HLOOKUP(N3,'BALANCE SHEET'!$C$3:$AH$258, 123, FALSE), "")</f>
        <v/>
      </c>
      <c r="O9" s="95">
        <f>IFERROR(O7/HLOOKUP(O3,'BALANCE SHEET'!$C$3:$AH$258, 123, FALSE), "")</f>
        <v/>
      </c>
      <c r="P9" s="95">
        <f>IFERROR(P7/HLOOKUP(P3,'BALANCE SHEET'!$C$3:$AH$258, 123, FALSE), "")</f>
        <v/>
      </c>
      <c r="Q9" s="95">
        <f>IFERROR(Q7/HLOOKUP(Q3,'BALANCE SHEET'!$C$3:$AH$258, 123, FALSE), "")</f>
        <v/>
      </c>
      <c r="R9" s="95">
        <f>IFERROR(R7/HLOOKUP(R3,'BALANCE SHEET'!$C$3:$AH$258, 123, FALSE), "")</f>
        <v/>
      </c>
      <c r="S9" s="95">
        <f>IFERROR(S7/HLOOKUP(S3,'BALANCE SHEET'!$C$3:$AH$258, 123, FALSE), "")</f>
        <v/>
      </c>
      <c r="T9" s="95">
        <f>IFERROR(T7/HLOOKUP(T3,'BALANCE SHEET'!$C$3:$AH$258, 123, FALSE), "")</f>
        <v/>
      </c>
      <c r="U9" s="95">
        <f>IFERROR(U7/HLOOKUP(U3,'BALANCE SHEET'!$C$3:$AH$258, 123, FALSE), "")</f>
        <v/>
      </c>
      <c r="V9" s="95">
        <f>IFERROR(V7/HLOOKUP(V3,'BALANCE SHEET'!$C$3:$AH$258, 123, FALSE), "")</f>
        <v/>
      </c>
      <c r="W9" s="95">
        <f>IFERROR(W7/HLOOKUP(W3,'BALANCE SHEET'!$C$3:$AH$258, 123, FALSE), "")</f>
        <v/>
      </c>
      <c r="X9" s="95">
        <f>IFERROR(X7/HLOOKUP(X3,'BALANCE SHEET'!$C$3:$AH$258, 123, FALSE), "")</f>
        <v/>
      </c>
      <c r="Y9" s="95">
        <f>IFERROR(Y7/HLOOKUP(Y3,'BALANCE SHEET'!$C$3:$AH$258, 123, FALSE), "")</f>
        <v/>
      </c>
      <c r="Z9" s="95">
        <f>IFERROR(Z7/HLOOKUP(Z3,'BALANCE SHEET'!$C$3:$AH$258, 123, FALSE), "")</f>
        <v/>
      </c>
      <c r="AA9" s="95">
        <f>IFERROR(AA7/HLOOKUP(AA3,'BALANCE SHEET'!$C$3:$AH$258, 123, FALSE), "")</f>
        <v/>
      </c>
      <c r="AB9" s="95">
        <f>IFERROR(AB7/HLOOKUP(AB3,'BALANCE SHEET'!$C$3:$AH$258, 123, FALSE), "")</f>
        <v/>
      </c>
      <c r="AC9" s="95">
        <f>IFERROR(AC7/HLOOKUP(AC3,'BALANCE SHEET'!$C$3:$AH$258, 123, FALSE), "")</f>
        <v/>
      </c>
      <c r="AD9" s="95">
        <f>IFERROR(AD7/HLOOKUP(AD3,'BALANCE SHEET'!$C$3:$AH$258, 123, FALSE), "")</f>
        <v/>
      </c>
      <c r="AE9" s="95">
        <f>IFERROR(AE7/HLOOKUP(AE3,'BALANCE SHEET'!$C$3:$AH$258, 123, FALSE), "")</f>
        <v/>
      </c>
      <c r="AF9" s="95">
        <f>IFERROR(AF7/HLOOKUP(AF3,'BALANCE SHEET'!$C$3:$AH$258, 123, FALSE), "")</f>
        <v/>
      </c>
      <c r="AG9" s="95">
        <f>IFERROR(AG7/HLOOKUP(AG3,'BALANCE SHEET'!$C$3:$AH$258, 123, FALSE), "")</f>
        <v/>
      </c>
      <c r="AH9" s="95">
        <f>IFERROR(AH7/HLOOKUP(AH3,'BALANCE SHEET'!$C$3:$AH$258, 123, FALSE), "")</f>
        <v/>
      </c>
      <c r="AI9" s="95">
        <f>IFERROR(AI7/HLOOKUP(AI3,'BALANCE SHEET'!$C$3:$AH$258, 123, FALSE), "")</f>
        <v/>
      </c>
      <c r="AJ9" s="95">
        <f>IFERROR(AJ7/HLOOKUP(AJ3,'BALANCE SHEET'!$C$3:$AH$258, 123, FALSE), "")</f>
        <v/>
      </c>
      <c r="AK9" s="95">
        <f>IFERROR(AK7/HLOOKUP(AK3,'BALANCE SHEET'!$C$3:$AH$258, 123, FALSE), "")</f>
        <v/>
      </c>
      <c r="AL9" s="95">
        <f>IFERROR(AL7/HLOOKUP(AL3,'BALANCE SHEET'!$C$3:$AH$258, 123, FALSE), "")</f>
        <v/>
      </c>
    </row>
    <row r="10" ht="35" customHeight="1" s="173" thickBot="1">
      <c r="A10" s="54" t="inlineStr">
        <is>
          <t>Pendapatan dan beban operasional</t>
        </is>
      </c>
      <c r="B10" s="54" t="n"/>
      <c r="C10" s="53" t="n"/>
      <c r="D10" s="53" t="n"/>
      <c r="E10" s="53" t="n"/>
      <c r="F10" s="53" t="n"/>
      <c r="G10" s="53" t="n"/>
      <c r="H10" s="53" t="n"/>
      <c r="I10" s="53" t="n"/>
      <c r="J10" s="53" t="n"/>
      <c r="K10" s="53" t="n"/>
      <c r="L10" s="53" t="n"/>
      <c r="M10" s="53" t="n"/>
      <c r="N10" s="53" t="n"/>
      <c r="O10" s="53" t="n"/>
      <c r="P10" s="53" t="n"/>
      <c r="Q10" s="53" t="n"/>
      <c r="R10" s="53" t="n"/>
      <c r="S10" s="53" t="n"/>
      <c r="T10" s="53" t="n"/>
      <c r="U10" s="53" t="n"/>
      <c r="V10" s="53" t="n"/>
      <c r="W10" s="53" t="n"/>
      <c r="X10" s="53" t="n"/>
      <c r="Y10" s="53" t="n"/>
      <c r="Z10" s="53" t="n"/>
      <c r="AA10" s="53" t="n"/>
      <c r="AB10" s="53" t="n"/>
      <c r="AC10" s="53" t="n"/>
      <c r="AD10" s="53" t="n"/>
      <c r="AE10" s="53" t="n"/>
      <c r="AF10" s="53" t="n"/>
      <c r="AG10" s="53" t="n"/>
      <c r="AH10" s="53" t="n"/>
      <c r="AI10" s="53" t="n"/>
      <c r="AJ10" s="53" t="n"/>
      <c r="AK10" s="53" t="n"/>
      <c r="AL10" s="53" t="n"/>
    </row>
    <row r="11" ht="18" customHeight="1" s="173" thickBot="1">
      <c r="A11" s="55" t="inlineStr">
        <is>
          <t>Pendapatan bunga</t>
        </is>
      </c>
      <c r="B11" s="55" t="n"/>
      <c r="C11" s="56" t="n">
        <v>20781.512</v>
      </c>
      <c r="D11" s="56" t="n">
        <v>23271.432</v>
      </c>
      <c r="E11" s="56" t="n">
        <v>22947.252</v>
      </c>
      <c r="F11" s="56" t="n">
        <v>23413.857</v>
      </c>
      <c r="G11" s="56" t="n">
        <v>23233.2</v>
      </c>
      <c r="H11" s="56" t="n">
        <v>24722.529</v>
      </c>
      <c r="I11" s="56" t="n">
        <v>25472.625</v>
      </c>
      <c r="J11" s="56" t="n">
        <v>31879.842</v>
      </c>
      <c r="K11" s="56" t="n"/>
      <c r="L11" s="56" t="n"/>
      <c r="M11" s="56" t="n"/>
      <c r="N11" s="56" t="n"/>
      <c r="O11" s="56" t="n"/>
      <c r="P11" s="56" t="n"/>
      <c r="Q11" s="56" t="n"/>
      <c r="R11" s="56" t="n"/>
      <c r="S11" s="56" t="n"/>
      <c r="T11" s="56" t="n"/>
      <c r="U11" s="56" t="n"/>
      <c r="V11" s="56" t="n"/>
      <c r="W11" s="56" t="n"/>
      <c r="X11" s="56" t="n"/>
      <c r="Y11" s="56" t="n"/>
      <c r="Z11" s="56" t="n"/>
      <c r="AA11" s="56" t="n"/>
      <c r="AB11" s="56" t="n"/>
      <c r="AC11" s="56" t="n"/>
      <c r="AD11" s="56" t="n"/>
      <c r="AE11" s="56" t="n"/>
      <c r="AF11" s="56" t="n"/>
      <c r="AG11" s="56" t="n"/>
      <c r="AH11" s="56" t="n"/>
      <c r="AI11" s="56" t="n"/>
      <c r="AJ11" s="56" t="n"/>
      <c r="AK11" s="56" t="n"/>
      <c r="AL11" s="56" t="n"/>
    </row>
    <row r="12" ht="35" customHeight="1" s="173" thickBot="1">
      <c r="A12" s="151" t="inlineStr">
        <is>
          <t>Gross Interest Income Growth (%)</t>
        </is>
      </c>
      <c r="B12" s="62" t="n"/>
      <c r="C12" s="152">
        <f>IFERROR(IF(((C11-B11)/B11)=-1, "", (C11-B11)/B11), "")</f>
        <v/>
      </c>
      <c r="D12" s="152">
        <f>IFERROR(IF(((D11-C11)/C11)=-1, "", (D11-C11)/C11), "")</f>
        <v/>
      </c>
      <c r="E12" s="152">
        <f>IFERROR(IF(((E11-D11)/D11)=-1, "", (E11-D11)/D11), "")</f>
        <v/>
      </c>
      <c r="F12" s="152">
        <f>IFERROR(IF(((F11-E11)/E11)=-1, "", (F11-E11)/E11), "")</f>
        <v/>
      </c>
      <c r="G12" s="152">
        <f>IFERROR(IF(((G11-F11)/F11)=-1, "", (G11-F11)/F11), "")</f>
        <v/>
      </c>
      <c r="H12" s="152">
        <f>IFERROR(IF(((H11-G11)/G11)=-1, "", (H11-G11)/G11), "")</f>
        <v/>
      </c>
      <c r="I12" s="152">
        <f>IFERROR(IF(((I11-H11)/H11)=-1, "", (I11-H11)/H11), "")</f>
        <v/>
      </c>
      <c r="J12" s="152">
        <f>IFERROR(IF(((J11-I11)/I11)=-1, "", (J11-I11)/I11), "")</f>
        <v/>
      </c>
      <c r="K12" s="152">
        <f>IFERROR(IF(((K11-J11)/J11)=-1, "", (K11-J11)/J11), "")</f>
        <v/>
      </c>
      <c r="L12" s="152">
        <f>IFERROR(IF(((L11-K11)/K11)=-1, "", (L11-K11)/K11), "")</f>
        <v/>
      </c>
      <c r="M12" s="152">
        <f>IFERROR(IF(((M11-L11)/L11)=-1, "", (M11-L11)/L11), "")</f>
        <v/>
      </c>
      <c r="N12" s="152">
        <f>IFERROR(IF(((N11-M11)/M11)=-1, "", (N11-M11)/M11), "")</f>
        <v/>
      </c>
      <c r="O12" s="152">
        <f>IFERROR(IF(((O11-N11)/N11)=-1, "", (O11-N11)/N11), "")</f>
        <v/>
      </c>
      <c r="P12" s="152">
        <f>IFERROR(IF(((P11-O11)/O11)=-1, "", (P11-O11)/O11), "")</f>
        <v/>
      </c>
      <c r="Q12" s="152">
        <f>IFERROR(IF(((Q11-P11)/P11)=-1, "", (Q11-P11)/P11), "")</f>
        <v/>
      </c>
      <c r="R12" s="152">
        <f>IFERROR(IF(((R11-Q11)/Q11)=-1, "", (R11-Q11)/Q11), "")</f>
        <v/>
      </c>
      <c r="S12" s="152">
        <f>IFERROR(IF(((S11-R11)/R11)=-1, "", (S11-R11)/R11), "")</f>
        <v/>
      </c>
      <c r="T12" s="152">
        <f>IFERROR(IF(((T11-S11)/S11)=-1, "", (T11-S11)/S11), "")</f>
        <v/>
      </c>
      <c r="U12" s="152">
        <f>IFERROR(IF(((U11-T11)/T11)=-1, "", (U11-T11)/T11), "")</f>
        <v/>
      </c>
      <c r="V12" s="152">
        <f>IFERROR(IF(((V11-U11)/U11)=-1, "", (V11-U11)/U11), "")</f>
        <v/>
      </c>
      <c r="W12" s="152">
        <f>IFERROR(IF(((W11-V11)/V11)=-1, "", (W11-V11)/V11), "")</f>
        <v/>
      </c>
      <c r="X12" s="152">
        <f>IFERROR(IF(((X11-W11)/W11)=-1, "", (X11-W11)/W11), "")</f>
        <v/>
      </c>
      <c r="Y12" s="152">
        <f>IFERROR(IF(((Y11-X11)/X11)=-1, "", (Y11-X11)/X11), "")</f>
        <v/>
      </c>
      <c r="Z12" s="152">
        <f>IFERROR(IF(((Z11-Y11)/Y11)=-1, "", (Z11-Y11)/Y11), "")</f>
        <v/>
      </c>
      <c r="AA12" s="152">
        <f>IFERROR(IF(((AA11-Z11)/Z11)=-1, "", (AA11-Z11)/Z11), "")</f>
        <v/>
      </c>
      <c r="AB12" s="152">
        <f>IFERROR(IF(((AB11-AA11)/AA11)=-1, "", (AB11-AA11)/AA11), "")</f>
        <v/>
      </c>
      <c r="AC12" s="152">
        <f>IFERROR(IF(((AC11-AB11)/AB11)=-1, "", (AC11-AB11)/AB11), "")</f>
        <v/>
      </c>
      <c r="AD12" s="152">
        <f>IFERROR(IF(((AD11-AC11)/AC11)=-1, "", (AD11-AC11)/AC11), "")</f>
        <v/>
      </c>
      <c r="AE12" s="152">
        <f>IFERROR(IF(((AE11-AD11)/AD11)=-1, "", (AE11-AD11)/AD11), "")</f>
        <v/>
      </c>
      <c r="AF12" s="152">
        <f>IFERROR(IF(((AF11-AE11)/AE11)=-1, "", (AF11-AE11)/AE11), "")</f>
        <v/>
      </c>
      <c r="AG12" s="152">
        <f>IFERROR(IF(((AG11-AF11)/AF11)=-1, "", (AG11-AF11)/AF11), "")</f>
        <v/>
      </c>
      <c r="AH12" s="152">
        <f>IFERROR(IF(((AH11-AG11)/AG11)=-1, "", (AH11-AG11)/AG11), "")</f>
        <v/>
      </c>
      <c r="AI12" s="152">
        <f>IFERROR(IF(((AI11-AH11)/AH11)=-1, "", (AI11-AH11)/AH11), "")</f>
        <v/>
      </c>
      <c r="AJ12" s="152">
        <f>IFERROR(IF(((AJ11-AI11)/AI11)=-1, "", (AJ11-AI11)/AI11), "")</f>
        <v/>
      </c>
      <c r="AK12" s="152">
        <f>IFERROR(IF(((AK11-AJ11)/AJ11)=-1, "", (AK11-AJ11)/AJ11), "")</f>
        <v/>
      </c>
      <c r="AL12" s="152">
        <f>IFERROR(IF(((AL11-AK11)/AK11)=-1, "", (AL11-AK11)/AK11), "")</f>
        <v/>
      </c>
    </row>
    <row r="13" ht="35" customHeight="1" s="173" thickBot="1">
      <c r="A13" s="143" t="inlineStr">
        <is>
          <t>Gross Interest Margin (GIM) (%)</t>
        </is>
      </c>
      <c r="B13" s="62" t="n"/>
      <c r="C13" s="95">
        <f>IFERROR(C11/HLOOKUP(C3,'BALANCE SHEET'!$C$3:$AH$258, 125, FALSE), "")</f>
        <v/>
      </c>
      <c r="D13" s="95">
        <f>IFERROR(D11/HLOOKUP(D3,'BALANCE SHEET'!$C$3:$AH$258, 125, FALSE), "")</f>
        <v/>
      </c>
      <c r="E13" s="95">
        <f>IFERROR(E11/HLOOKUP(E3,'BALANCE SHEET'!$C$3:$AH$258, 125, FALSE), "")</f>
        <v/>
      </c>
      <c r="F13" s="95">
        <f>IFERROR(F11/HLOOKUP(F3,'BALANCE SHEET'!$C$3:$AH$258, 125, FALSE), "")</f>
        <v/>
      </c>
      <c r="G13" s="95">
        <f>IFERROR(G11/HLOOKUP(G3,'BALANCE SHEET'!$C$3:$AH$258, 125, FALSE), "")</f>
        <v/>
      </c>
      <c r="H13" s="95">
        <f>IFERROR(H11/HLOOKUP(H3,'BALANCE SHEET'!$C$3:$AH$258, 125, FALSE), "")</f>
        <v/>
      </c>
      <c r="I13" s="95">
        <f>IFERROR(I11/HLOOKUP(I3,'BALANCE SHEET'!$C$3:$AH$258, 125, FALSE), "")</f>
        <v/>
      </c>
      <c r="J13" s="95">
        <f>IFERROR(J11/HLOOKUP(J3,'BALANCE SHEET'!$C$3:$AH$258, 125, FALSE), "")</f>
        <v/>
      </c>
      <c r="K13" s="95">
        <f>IFERROR(K11/HLOOKUP(K3,'BALANCE SHEET'!$C$3:$AH$258, 125, FALSE), "")</f>
        <v/>
      </c>
      <c r="L13" s="95">
        <f>IFERROR(L11/HLOOKUP(L3,'BALANCE SHEET'!$C$3:$AH$258, 125, FALSE), "")</f>
        <v/>
      </c>
      <c r="M13" s="95">
        <f>IFERROR(M11/HLOOKUP(M3,'BALANCE SHEET'!$C$3:$AH$258, 125, FALSE), "")</f>
        <v/>
      </c>
      <c r="N13" s="95">
        <f>IFERROR(N11/HLOOKUP(N3,'BALANCE SHEET'!$C$3:$AH$258, 125, FALSE), "")</f>
        <v/>
      </c>
      <c r="O13" s="95">
        <f>IFERROR(O11/HLOOKUP(O3,'BALANCE SHEET'!$C$3:$AH$258, 125, FALSE), "")</f>
        <v/>
      </c>
      <c r="P13" s="95">
        <f>IFERROR(P11/HLOOKUP(P3,'BALANCE SHEET'!$C$3:$AH$258, 125, FALSE), "")</f>
        <v/>
      </c>
      <c r="Q13" s="95">
        <f>IFERROR(Q11/HLOOKUP(Q3,'BALANCE SHEET'!$C$3:$AH$258, 125, FALSE), "")</f>
        <v/>
      </c>
      <c r="R13" s="95">
        <f>IFERROR(R11/HLOOKUP(R3,'BALANCE SHEET'!$C$3:$AH$258, 125, FALSE), "")</f>
        <v/>
      </c>
      <c r="S13" s="95">
        <f>IFERROR(S11/HLOOKUP(S3,'BALANCE SHEET'!$C$3:$AH$258, 125, FALSE), "")</f>
        <v/>
      </c>
      <c r="T13" s="95">
        <f>IFERROR(T11/HLOOKUP(T3,'BALANCE SHEET'!$C$3:$AH$258, 125, FALSE), "")</f>
        <v/>
      </c>
      <c r="U13" s="95">
        <f>IFERROR(U11/HLOOKUP(U3,'BALANCE SHEET'!$C$3:$AH$258, 125, FALSE), "")</f>
        <v/>
      </c>
      <c r="V13" s="95">
        <f>IFERROR(V11/HLOOKUP(V3,'BALANCE SHEET'!$C$3:$AH$258, 125, FALSE), "")</f>
        <v/>
      </c>
      <c r="W13" s="95">
        <f>IFERROR(W11/HLOOKUP(W3,'BALANCE SHEET'!$C$3:$AH$258, 125, FALSE), "")</f>
        <v/>
      </c>
      <c r="X13" s="95">
        <f>IFERROR(X11/HLOOKUP(X3,'BALANCE SHEET'!$C$3:$AH$258, 125, FALSE), "")</f>
        <v/>
      </c>
      <c r="Y13" s="95">
        <f>IFERROR(Y11/HLOOKUP(Y3,'BALANCE SHEET'!$C$3:$AH$258, 125, FALSE), "")</f>
        <v/>
      </c>
      <c r="Z13" s="95">
        <f>IFERROR(Z11/HLOOKUP(Z3,'BALANCE SHEET'!$C$3:$AH$258, 125, FALSE), "")</f>
        <v/>
      </c>
      <c r="AA13" s="95">
        <f>IFERROR(AA11/HLOOKUP(AA3,'BALANCE SHEET'!$C$3:$AH$258, 125, FALSE), "")</f>
        <v/>
      </c>
      <c r="AB13" s="95">
        <f>IFERROR(AB11/HLOOKUP(AB3,'BALANCE SHEET'!$C$3:$AH$258, 125, FALSE), "")</f>
        <v/>
      </c>
      <c r="AC13" s="95">
        <f>IFERROR(AC11/HLOOKUP(AC3,'BALANCE SHEET'!$C$3:$AH$258, 125, FALSE), "")</f>
        <v/>
      </c>
      <c r="AD13" s="95">
        <f>IFERROR(AD11/HLOOKUP(AD3,'BALANCE SHEET'!$C$3:$AH$258, 125, FALSE), "")</f>
        <v/>
      </c>
      <c r="AE13" s="95">
        <f>IFERROR(AE11/HLOOKUP(AE3,'BALANCE SHEET'!$C$3:$AH$258, 125, FALSE), "")</f>
        <v/>
      </c>
      <c r="AF13" s="95">
        <f>IFERROR(AF11/HLOOKUP(AF3,'BALANCE SHEET'!$C$3:$AH$258, 125, FALSE), "")</f>
        <v/>
      </c>
      <c r="AG13" s="95">
        <f>IFERROR(AG11/HLOOKUP(AG3,'BALANCE SHEET'!$C$3:$AH$258, 125, FALSE), "")</f>
        <v/>
      </c>
      <c r="AH13" s="95">
        <f>IFERROR(AH11/HLOOKUP(AH3,'BALANCE SHEET'!$C$3:$AH$258, 125, FALSE), "")</f>
        <v/>
      </c>
      <c r="AI13" s="95">
        <f>IFERROR(AI11/HLOOKUP(AI3,'BALANCE SHEET'!$C$3:$AH$258, 125, FALSE), "")</f>
        <v/>
      </c>
      <c r="AJ13" s="95">
        <f>IFERROR(AJ11/HLOOKUP(AJ3,'BALANCE SHEET'!$C$3:$AH$258, 125, FALSE), "")</f>
        <v/>
      </c>
      <c r="AK13" s="95">
        <f>IFERROR(AK11/HLOOKUP(AK3,'BALANCE SHEET'!$C$3:$AH$258, 125, FALSE), "")</f>
        <v/>
      </c>
      <c r="AL13" s="95">
        <f>IFERROR(AL11/HLOOKUP(AL3,'BALANCE SHEET'!$C$3:$AH$258, 125, FALSE), "")</f>
        <v/>
      </c>
    </row>
    <row r="14" ht="18" customHeight="1" s="173" thickBot="1">
      <c r="A14" s="55" t="inlineStr">
        <is>
          <t>Beban bunga</t>
        </is>
      </c>
      <c r="B14" s="55" t="n"/>
      <c r="C14" s="57" t="n">
        <v>11768.816</v>
      </c>
      <c r="D14" s="57" t="n">
        <v>15340.643</v>
      </c>
      <c r="E14" s="57" t="n">
        <v>14856.42</v>
      </c>
      <c r="F14" s="57" t="n">
        <v>11880.488</v>
      </c>
      <c r="G14" s="57" t="n">
        <v>10094.281</v>
      </c>
      <c r="H14" s="57" t="n">
        <v>13478.046</v>
      </c>
      <c r="I14" s="57" t="n">
        <v>16267.381</v>
      </c>
      <c r="J14" s="57" t="n">
        <v>16174.363</v>
      </c>
      <c r="K14" s="57" t="n"/>
      <c r="L14" s="57" t="n"/>
      <c r="M14" s="57" t="n"/>
      <c r="N14" s="57" t="n"/>
      <c r="O14" s="57" t="n"/>
      <c r="P14" s="57" t="n"/>
      <c r="Q14" s="57" t="n"/>
      <c r="R14" s="57" t="n"/>
      <c r="S14" s="57" t="n"/>
      <c r="T14" s="57" t="n"/>
      <c r="U14" s="57" t="n"/>
      <c r="V14" s="57" t="n"/>
      <c r="W14" s="57" t="n"/>
      <c r="X14" s="57" t="n"/>
      <c r="Y14" s="57" t="n"/>
      <c r="Z14" s="57" t="n"/>
      <c r="AA14" s="57" t="n"/>
      <c r="AB14" s="57" t="n"/>
      <c r="AC14" s="57" t="n"/>
      <c r="AD14" s="57" t="n"/>
      <c r="AE14" s="57" t="n"/>
      <c r="AF14" s="57" t="n"/>
      <c r="AG14" s="57" t="n"/>
      <c r="AH14" s="57" t="n"/>
      <c r="AI14" s="57" t="n"/>
      <c r="AJ14" s="57" t="n"/>
      <c r="AK14" s="57" t="n"/>
      <c r="AL14" s="57" t="n"/>
    </row>
    <row r="15" ht="18" customHeight="1" s="173" thickBot="1">
      <c r="A15" s="143" t="inlineStr">
        <is>
          <t>Cost of Fund (COF) (%)</t>
        </is>
      </c>
      <c r="B15" s="62" t="n"/>
      <c r="C15" s="62">
        <f>IFERROR(C$14/HLOOKUP(C$3,'BALANCE SHEET'!$C$3:$AH$258, 203, FALSE), "")</f>
        <v/>
      </c>
      <c r="D15" s="62">
        <f>IFERROR(D$14/HLOOKUP(D$3,'BALANCE SHEET'!$C$3:$AH$258, 203, FALSE), "")</f>
        <v/>
      </c>
      <c r="E15" s="62">
        <f>IFERROR(E$14/HLOOKUP(E$3,'BALANCE SHEET'!$C$3:$AH$258, 203, FALSE), "")</f>
        <v/>
      </c>
      <c r="F15" s="62">
        <f>IFERROR(F$14/HLOOKUP(F$3,'BALANCE SHEET'!$C$3:$AH$258, 203, FALSE), "")</f>
        <v/>
      </c>
      <c r="G15" s="62">
        <f>IFERROR(G$14/HLOOKUP(G$3,'BALANCE SHEET'!$C$3:$AH$258, 203, FALSE), "")</f>
        <v/>
      </c>
      <c r="H15" s="62">
        <f>IFERROR(H$14/HLOOKUP(H$3,'BALANCE SHEET'!$C$3:$AH$258, 203, FALSE), "")</f>
        <v/>
      </c>
      <c r="I15" s="62">
        <f>IFERROR(I$14/HLOOKUP(I$3,'BALANCE SHEET'!$C$3:$AH$258, 203, FALSE), "")</f>
        <v/>
      </c>
      <c r="J15" s="62">
        <f>IFERROR(J$14/HLOOKUP(J$3,'BALANCE SHEET'!$C$3:$AH$258, 203, FALSE), "")</f>
        <v/>
      </c>
      <c r="K15" s="62">
        <f>IFERROR(K$14/HLOOKUP(K$3,'BALANCE SHEET'!$C$3:$AH$258, 203, FALSE), "")</f>
        <v/>
      </c>
      <c r="L15" s="62">
        <f>IFERROR(L$14/HLOOKUP(L$3,'BALANCE SHEET'!$C$3:$AH$258, 203, FALSE), "")</f>
        <v/>
      </c>
      <c r="M15" s="62">
        <f>IFERROR(M$14/HLOOKUP(M$3,'BALANCE SHEET'!$C$3:$AH$258, 203, FALSE), "")</f>
        <v/>
      </c>
      <c r="N15" s="62">
        <f>IFERROR(N$14/HLOOKUP(N$3,'BALANCE SHEET'!$C$3:$AH$258, 203, FALSE), "")</f>
        <v/>
      </c>
      <c r="O15" s="62">
        <f>IFERROR(O$14/HLOOKUP(O$3,'BALANCE SHEET'!$C$3:$AH$258, 203, FALSE), "")</f>
        <v/>
      </c>
      <c r="P15" s="62">
        <f>IFERROR(P$14/HLOOKUP(P$3,'BALANCE SHEET'!$C$3:$AH$258, 203, FALSE), "")</f>
        <v/>
      </c>
      <c r="Q15" s="62">
        <f>IFERROR(Q$14/HLOOKUP(Q$3,'BALANCE SHEET'!$C$3:$AH$258, 203, FALSE), "")</f>
        <v/>
      </c>
      <c r="R15" s="62">
        <f>IFERROR(R$14/HLOOKUP(R$3,'BALANCE SHEET'!$C$3:$AH$258, 203, FALSE), "")</f>
        <v/>
      </c>
      <c r="S15" s="62">
        <f>IFERROR(S$14/HLOOKUP(S$3,'BALANCE SHEET'!$C$3:$AH$258, 203, FALSE), "")</f>
        <v/>
      </c>
      <c r="T15" s="62">
        <f>IFERROR(T$14/HLOOKUP(T$3,'BALANCE SHEET'!$C$3:$AH$258, 203, FALSE), "")</f>
        <v/>
      </c>
      <c r="U15" s="62">
        <f>IFERROR(U$14/HLOOKUP(U$3,'BALANCE SHEET'!$C$3:$AH$258, 203, FALSE), "")</f>
        <v/>
      </c>
      <c r="V15" s="62">
        <f>IFERROR(V$14/HLOOKUP(V$3,'BALANCE SHEET'!$C$3:$AH$258, 203, FALSE), "")</f>
        <v/>
      </c>
      <c r="W15" s="62">
        <f>IFERROR(W$14/HLOOKUP(W$3,'BALANCE SHEET'!$C$3:$AH$258, 203, FALSE), "")</f>
        <v/>
      </c>
      <c r="X15" s="62">
        <f>IFERROR(X$14/HLOOKUP(X$3,'BALANCE SHEET'!$C$3:$AH$258, 203, FALSE), "")</f>
        <v/>
      </c>
      <c r="Y15" s="62">
        <f>IFERROR(Y$14/HLOOKUP(Y$3,'BALANCE SHEET'!$C$3:$AH$258, 203, FALSE), "")</f>
        <v/>
      </c>
      <c r="Z15" s="62">
        <f>IFERROR(Z$14/HLOOKUP(Z$3,'BALANCE SHEET'!$C$3:$AH$258, 203, FALSE), "")</f>
        <v/>
      </c>
      <c r="AA15" s="62">
        <f>IFERROR(AA$14/HLOOKUP(AA$3,'BALANCE SHEET'!$C$3:$AH$258, 203, FALSE), "")</f>
        <v/>
      </c>
      <c r="AB15" s="62">
        <f>IFERROR(AB$14/HLOOKUP(AB$3,'BALANCE SHEET'!$C$3:$AH$258, 203, FALSE), "")</f>
        <v/>
      </c>
      <c r="AC15" s="62">
        <f>IFERROR(AC$14/HLOOKUP(AC$3,'BALANCE SHEET'!$C$3:$AH$258, 203, FALSE), "")</f>
        <v/>
      </c>
      <c r="AD15" s="62">
        <f>IFERROR(AD$14/HLOOKUP(AD$3,'BALANCE SHEET'!$C$3:$AH$258, 203, FALSE), "")</f>
        <v/>
      </c>
      <c r="AE15" s="62">
        <f>IFERROR(AE$14/HLOOKUP(AE$3,'BALANCE SHEET'!$C$3:$AH$258, 203, FALSE), "")</f>
        <v/>
      </c>
      <c r="AF15" s="62">
        <f>IFERROR(AF$14/HLOOKUP(AF$3,'BALANCE SHEET'!$C$3:$AH$258, 203, FALSE), "")</f>
        <v/>
      </c>
      <c r="AG15" s="62">
        <f>IFERROR(AG$14/HLOOKUP(AG$3,'BALANCE SHEET'!$C$3:$AH$258, 203, FALSE), "")</f>
        <v/>
      </c>
      <c r="AH15" s="62">
        <f>IFERROR(AH$14/HLOOKUP(AH$3,'BALANCE SHEET'!$C$3:$AH$258, 203, FALSE), "")</f>
        <v/>
      </c>
      <c r="AI15" s="62">
        <f>IFERROR(AI$14/HLOOKUP(AI$3,'BALANCE SHEET'!$C$3:$AH$258, 203, FALSE), "")</f>
        <v/>
      </c>
      <c r="AJ15" s="62">
        <f>IFERROR(AJ$14/HLOOKUP(AJ$3,'BALANCE SHEET'!$C$3:$AH$258, 203, FALSE), "")</f>
        <v/>
      </c>
      <c r="AK15" s="62">
        <f>IFERROR(AK$14/HLOOKUP(AK$3,'BALANCE SHEET'!$C$3:$AH$258, 203, FALSE), "")</f>
        <v/>
      </c>
      <c r="AL15" s="62">
        <f>IFERROR(AL$14/HLOOKUP(AL$3,'BALANCE SHEET'!$C$3:$AH$258, 203, FALSE), "")</f>
        <v/>
      </c>
    </row>
    <row r="16" ht="18" customHeight="1" s="173" thickBot="1">
      <c r="A16" s="58" t="inlineStr">
        <is>
          <t>Pendapatan bunga bersih</t>
        </is>
      </c>
      <c r="B16" s="62" t="n"/>
      <c r="C16" s="149">
        <f>C11-C14</f>
        <v/>
      </c>
      <c r="D16" s="149">
        <f>D11-D14</f>
        <v/>
      </c>
      <c r="E16" s="149">
        <f>E11-E14</f>
        <v/>
      </c>
      <c r="F16" s="149">
        <f>F11-F14</f>
        <v/>
      </c>
      <c r="G16" s="149">
        <f>G11-G14</f>
        <v/>
      </c>
      <c r="H16" s="149">
        <f>H11-H14</f>
        <v/>
      </c>
      <c r="I16" s="149">
        <f>I11-I14</f>
        <v/>
      </c>
      <c r="J16" s="149">
        <f>J11-J14</f>
        <v/>
      </c>
      <c r="K16" s="149">
        <f>K11-K14</f>
        <v/>
      </c>
      <c r="L16" s="149">
        <f>L11-L14</f>
        <v/>
      </c>
      <c r="M16" s="149">
        <f>M11-M14</f>
        <v/>
      </c>
      <c r="N16" s="149">
        <f>N11-N14</f>
        <v/>
      </c>
      <c r="O16" s="149">
        <f>O11-O14</f>
        <v/>
      </c>
      <c r="P16" s="149">
        <f>P11-P14</f>
        <v/>
      </c>
      <c r="Q16" s="149">
        <f>Q11-Q14</f>
        <v/>
      </c>
      <c r="R16" s="149">
        <f>R11-R14</f>
        <v/>
      </c>
      <c r="S16" s="149">
        <f>S11-S14</f>
        <v/>
      </c>
      <c r="T16" s="149">
        <f>T11-T14</f>
        <v/>
      </c>
      <c r="U16" s="149">
        <f>U11-U14</f>
        <v/>
      </c>
      <c r="V16" s="149">
        <f>V11-V14</f>
        <v/>
      </c>
      <c r="W16" s="149">
        <f>W11-W14</f>
        <v/>
      </c>
      <c r="X16" s="149">
        <f>X11-X14</f>
        <v/>
      </c>
      <c r="Y16" s="149">
        <f>Y11-Y14</f>
        <v/>
      </c>
      <c r="Z16" s="149">
        <f>Z11-Z14</f>
        <v/>
      </c>
      <c r="AA16" s="149">
        <f>AA11-AA14</f>
        <v/>
      </c>
      <c r="AB16" s="149">
        <f>AB11-AB14</f>
        <v/>
      </c>
      <c r="AC16" s="149">
        <f>AC11-AC14</f>
        <v/>
      </c>
      <c r="AD16" s="149">
        <f>AD11-AD14</f>
        <v/>
      </c>
      <c r="AE16" s="149">
        <f>AE11-AE14</f>
        <v/>
      </c>
      <c r="AF16" s="149">
        <f>AF11-AF14</f>
        <v/>
      </c>
      <c r="AG16" s="149">
        <f>AG11-AG14</f>
        <v/>
      </c>
      <c r="AH16" s="149">
        <f>AH11-AH14</f>
        <v/>
      </c>
      <c r="AI16" s="149">
        <f>AI11-AI14</f>
        <v/>
      </c>
      <c r="AJ16" s="149">
        <f>AJ11-AJ14</f>
        <v/>
      </c>
      <c r="AK16" s="149">
        <f>AK11-AK14</f>
        <v/>
      </c>
      <c r="AL16" s="149">
        <f>AL11-AL14</f>
        <v/>
      </c>
    </row>
    <row r="17" ht="35" customHeight="1" s="173" thickBot="1">
      <c r="A17" s="151" t="inlineStr">
        <is>
          <t>Net Interest Income Growth (%)</t>
        </is>
      </c>
      <c r="B17" s="62" t="n"/>
      <c r="C17" s="152">
        <f>IFERROR(IF(((C16-B16)/B16)=-1, "", (C16-B16)/B16), "")</f>
        <v/>
      </c>
      <c r="D17" s="152">
        <f>IFERROR(IF(((D16-C16)/C16)=-1, "", (D16-C16)/C16), "")</f>
        <v/>
      </c>
      <c r="E17" s="152">
        <f>IFERROR(IF(((E16-D16)/D16)=-1, "", (E16-D16)/D16), "")</f>
        <v/>
      </c>
      <c r="F17" s="152">
        <f>IFERROR(IF(((F16-E16)/E16)=-1, "", (F16-E16)/E16), "")</f>
        <v/>
      </c>
      <c r="G17" s="152">
        <f>IFERROR(IF(((G16-F16)/F16)=-1, "", (G16-F16)/F16), "")</f>
        <v/>
      </c>
      <c r="H17" s="152">
        <f>IFERROR(IF(((H16-G16)/G16)=-1, "", (H16-G16)/G16), "")</f>
        <v/>
      </c>
      <c r="I17" s="152">
        <f>IFERROR(IF(((I16-H16)/H16)=-1, "", (I16-H16)/H16), "")</f>
        <v/>
      </c>
      <c r="J17" s="152">
        <f>IFERROR(IF(((J16-I16)/I16)=-1, "", (J16-I16)/I16), "")</f>
        <v/>
      </c>
      <c r="K17" s="152">
        <f>IFERROR(IF(((K16-J16)/J16)=-1, "", (K16-J16)/J16), "")</f>
        <v/>
      </c>
      <c r="L17" s="152">
        <f>IFERROR(IF(((L16-K16)/K16)=-1, "", (L16-K16)/K16), "")</f>
        <v/>
      </c>
      <c r="M17" s="152">
        <f>IFERROR(IF(((M16-L16)/L16)=-1, "", (M16-L16)/L16), "")</f>
        <v/>
      </c>
      <c r="N17" s="152">
        <f>IFERROR(IF(((N16-M16)/M16)=-1, "", (N16-M16)/M16), "")</f>
        <v/>
      </c>
      <c r="O17" s="152">
        <f>IFERROR(IF(((O16-N16)/N16)=-1, "", (O16-N16)/N16), "")</f>
        <v/>
      </c>
      <c r="P17" s="152">
        <f>IFERROR(IF(((P16-O16)/O16)=-1, "", (P16-O16)/O16), "")</f>
        <v/>
      </c>
      <c r="Q17" s="152">
        <f>IFERROR(IF(((Q16-P16)/P16)=-1, "", (Q16-P16)/P16), "")</f>
        <v/>
      </c>
      <c r="R17" s="152">
        <f>IFERROR(IF(((R16-Q16)/Q16)=-1, "", (R16-Q16)/Q16), "")</f>
        <v/>
      </c>
      <c r="S17" s="152">
        <f>IFERROR(IF(((S16-R16)/R16)=-1, "", (S16-R16)/R16), "")</f>
        <v/>
      </c>
      <c r="T17" s="152">
        <f>IFERROR(IF(((T16-S16)/S16)=-1, "", (T16-S16)/S16), "")</f>
        <v/>
      </c>
      <c r="U17" s="152">
        <f>IFERROR(IF(((U16-T16)/T16)=-1, "", (U16-T16)/T16), "")</f>
        <v/>
      </c>
      <c r="V17" s="152">
        <f>IFERROR(IF(((V16-U16)/U16)=-1, "", (V16-U16)/U16), "")</f>
        <v/>
      </c>
      <c r="W17" s="152">
        <f>IFERROR(IF(((W16-V16)/V16)=-1, "", (W16-V16)/V16), "")</f>
        <v/>
      </c>
      <c r="X17" s="152">
        <f>IFERROR(IF(((X16-W16)/W16)=-1, "", (X16-W16)/W16), "")</f>
        <v/>
      </c>
      <c r="Y17" s="152">
        <f>IFERROR(IF(((Y16-X16)/X16)=-1, "", (Y16-X16)/X16), "")</f>
        <v/>
      </c>
      <c r="Z17" s="152">
        <f>IFERROR(IF(((Z16-Y16)/Y16)=-1, "", (Z16-Y16)/Y16), "")</f>
        <v/>
      </c>
      <c r="AA17" s="152">
        <f>IFERROR(IF(((AA16-Z16)/Z16)=-1, "", (AA16-Z16)/Z16), "")</f>
        <v/>
      </c>
      <c r="AB17" s="152">
        <f>IFERROR(IF(((AB16-AA16)/AA16)=-1, "", (AB16-AA16)/AA16), "")</f>
        <v/>
      </c>
      <c r="AC17" s="152">
        <f>IFERROR(IF(((AC16-AB16)/AB16)=-1, "", (AC16-AB16)/AB16), "")</f>
        <v/>
      </c>
      <c r="AD17" s="152">
        <f>IFERROR(IF(((AD16-AC16)/AC16)=-1, "", (AD16-AC16)/AC16), "")</f>
        <v/>
      </c>
      <c r="AE17" s="152">
        <f>IFERROR(IF(((AE16-AD16)/AD16)=-1, "", (AE16-AD16)/AD16), "")</f>
        <v/>
      </c>
      <c r="AF17" s="152">
        <f>IFERROR(IF(((AF16-AE16)/AE16)=-1, "", (AF16-AE16)/AE16), "")</f>
        <v/>
      </c>
      <c r="AG17" s="152">
        <f>IFERROR(IF(((AG16-AF16)/AF16)=-1, "", (AG16-AF16)/AF16), "")</f>
        <v/>
      </c>
      <c r="AH17" s="152">
        <f>IFERROR(IF(((AH16-AG16)/AG16)=-1, "", (AH16-AG16)/AG16), "")</f>
        <v/>
      </c>
      <c r="AI17" s="152">
        <f>IFERROR(IF(((AI16-AH16)/AH16)=-1, "", (AI16-AH16)/AH16), "")</f>
        <v/>
      </c>
      <c r="AJ17" s="152">
        <f>IFERROR(IF(((AJ16-AI16)/AI16)=-1, "", (AJ16-AI16)/AI16), "")</f>
        <v/>
      </c>
      <c r="AK17" s="152">
        <f>IFERROR(IF(((AK16-AJ16)/AJ16)=-1, "", (AK16-AJ16)/AJ16), "")</f>
        <v/>
      </c>
      <c r="AL17" s="152">
        <f>IFERROR(IF(((AL16-AK16)/AK16)=-1, "", (AL16-AK16)/AK16), "")</f>
        <v/>
      </c>
    </row>
    <row r="18" ht="18" customHeight="1" s="173" thickBot="1">
      <c r="A18" s="143" t="inlineStr">
        <is>
          <t>Net Interest Margin (NIM) (%)</t>
        </is>
      </c>
      <c r="B18" s="62" t="n"/>
      <c r="C18" s="95">
        <f>IFERROR(C16/HLOOKUP(C3,'BALANCE SHEET'!$C$3:$AH$258, 125, FALSE), "")</f>
        <v/>
      </c>
      <c r="D18" s="95">
        <f>IFERROR(D16/HLOOKUP(D3,'BALANCE SHEET'!$C$3:$AH$258, 125, FALSE), "")</f>
        <v/>
      </c>
      <c r="E18" s="95">
        <f>IFERROR(E16/HLOOKUP(E3,'BALANCE SHEET'!$C$3:$AH$258, 125, FALSE), "")</f>
        <v/>
      </c>
      <c r="F18" s="95">
        <f>IFERROR(F16/HLOOKUP(F3,'BALANCE SHEET'!$C$3:$AH$258, 125, FALSE), "")</f>
        <v/>
      </c>
      <c r="G18" s="95">
        <f>IFERROR(G16/HLOOKUP(G3,'BALANCE SHEET'!$C$3:$AH$258, 125, FALSE), "")</f>
        <v/>
      </c>
      <c r="H18" s="95">
        <f>IFERROR(H16/HLOOKUP(H3,'BALANCE SHEET'!$C$3:$AH$258, 125, FALSE), "")</f>
        <v/>
      </c>
      <c r="I18" s="95">
        <f>IFERROR(I16/HLOOKUP(I3,'BALANCE SHEET'!$C$3:$AH$258, 125, FALSE), "")</f>
        <v/>
      </c>
      <c r="J18" s="95">
        <f>IFERROR(J16/HLOOKUP(J3,'BALANCE SHEET'!$C$3:$AH$258, 125, FALSE), "")</f>
        <v/>
      </c>
      <c r="K18" s="95">
        <f>IFERROR(K16/HLOOKUP(K3,'BALANCE SHEET'!$C$3:$AH$258, 125, FALSE), "")</f>
        <v/>
      </c>
      <c r="L18" s="95">
        <f>IFERROR(L16/HLOOKUP(L3,'BALANCE SHEET'!$C$3:$AH$258, 125, FALSE), "")</f>
        <v/>
      </c>
      <c r="M18" s="95">
        <f>IFERROR(M16/HLOOKUP(M3,'BALANCE SHEET'!$C$3:$AH$258, 125, FALSE), "")</f>
        <v/>
      </c>
      <c r="N18" s="95">
        <f>IFERROR(N16/HLOOKUP(N3,'BALANCE SHEET'!$C$3:$AH$258, 125, FALSE), "")</f>
        <v/>
      </c>
      <c r="O18" s="95">
        <f>IFERROR(O16/HLOOKUP(O3,'BALANCE SHEET'!$C$3:$AH$258, 125, FALSE), "")</f>
        <v/>
      </c>
      <c r="P18" s="95">
        <f>IFERROR(P16/HLOOKUP(P3,'BALANCE SHEET'!$C$3:$AH$258, 125, FALSE), "")</f>
        <v/>
      </c>
      <c r="Q18" s="95">
        <f>IFERROR(Q16/HLOOKUP(Q3,'BALANCE SHEET'!$C$3:$AH$258, 125, FALSE), "")</f>
        <v/>
      </c>
      <c r="R18" s="95">
        <f>IFERROR(R16/HLOOKUP(R3,'BALANCE SHEET'!$C$3:$AH$258, 125, FALSE), "")</f>
        <v/>
      </c>
      <c r="S18" s="95">
        <f>IFERROR(S16/HLOOKUP(S3,'BALANCE SHEET'!$C$3:$AH$258, 125, FALSE), "")</f>
        <v/>
      </c>
      <c r="T18" s="95">
        <f>IFERROR(T16/HLOOKUP(T3,'BALANCE SHEET'!$C$3:$AH$258, 125, FALSE), "")</f>
        <v/>
      </c>
      <c r="U18" s="95">
        <f>IFERROR(U16/HLOOKUP(U3,'BALANCE SHEET'!$C$3:$AH$258, 125, FALSE), "")</f>
        <v/>
      </c>
      <c r="V18" s="95">
        <f>IFERROR(V16/HLOOKUP(V3,'BALANCE SHEET'!$C$3:$AH$258, 125, FALSE), "")</f>
        <v/>
      </c>
      <c r="W18" s="95">
        <f>IFERROR(W16/HLOOKUP(W3,'BALANCE SHEET'!$C$3:$AH$258, 125, FALSE), "")</f>
        <v/>
      </c>
      <c r="X18" s="95">
        <f>IFERROR(X16/HLOOKUP(X3,'BALANCE SHEET'!$C$3:$AH$258, 125, FALSE), "")</f>
        <v/>
      </c>
      <c r="Y18" s="95">
        <f>IFERROR(Y16/HLOOKUP(Y3,'BALANCE SHEET'!$C$3:$AH$258, 125, FALSE), "")</f>
        <v/>
      </c>
      <c r="Z18" s="95">
        <f>IFERROR(Z16/HLOOKUP(Z3,'BALANCE SHEET'!$C$3:$AH$258, 125, FALSE), "")</f>
        <v/>
      </c>
      <c r="AA18" s="95">
        <f>IFERROR(AA16/HLOOKUP(AA3,'BALANCE SHEET'!$C$3:$AH$258, 125, FALSE), "")</f>
        <v/>
      </c>
      <c r="AB18" s="95">
        <f>IFERROR(AB16/HLOOKUP(AB3,'BALANCE SHEET'!$C$3:$AH$258, 125, FALSE), "")</f>
        <v/>
      </c>
      <c r="AC18" s="95">
        <f>IFERROR(AC16/HLOOKUP(AC3,'BALANCE SHEET'!$C$3:$AH$258, 125, FALSE), "")</f>
        <v/>
      </c>
      <c r="AD18" s="95">
        <f>IFERROR(AD16/HLOOKUP(AD3,'BALANCE SHEET'!$C$3:$AH$258, 125, FALSE), "")</f>
        <v/>
      </c>
      <c r="AE18" s="95">
        <f>IFERROR(AE16/HLOOKUP(AE3,'BALANCE SHEET'!$C$3:$AH$258, 125, FALSE), "")</f>
        <v/>
      </c>
      <c r="AF18" s="95">
        <f>IFERROR(AF16/HLOOKUP(AF3,'BALANCE SHEET'!$C$3:$AH$258, 125, FALSE), "")</f>
        <v/>
      </c>
      <c r="AG18" s="95">
        <f>IFERROR(AG16/HLOOKUP(AG3,'BALANCE SHEET'!$C$3:$AH$258, 125, FALSE), "")</f>
        <v/>
      </c>
      <c r="AH18" s="95">
        <f>IFERROR(AH16/HLOOKUP(AH3,'BALANCE SHEET'!$C$3:$AH$258, 125, FALSE), "")</f>
        <v/>
      </c>
      <c r="AI18" s="95">
        <f>IFERROR(AI16/HLOOKUP(AI3,'BALANCE SHEET'!$C$3:$AH$258, 125, FALSE), "")</f>
        <v/>
      </c>
      <c r="AJ18" s="95">
        <f>IFERROR(AJ16/HLOOKUP(AJ3,'BALANCE SHEET'!$C$3:$AH$258, 125, FALSE), "")</f>
        <v/>
      </c>
      <c r="AK18" s="95">
        <f>IFERROR(AK16/HLOOKUP(AK3,'BALANCE SHEET'!$C$3:$AH$258, 125, FALSE), "")</f>
        <v/>
      </c>
      <c r="AL18" s="95">
        <f>IFERROR(AL16/HLOOKUP(AL3,'BALANCE SHEET'!$C$3:$AH$258, 125, FALSE), "")</f>
        <v/>
      </c>
    </row>
    <row r="19" ht="35" customHeight="1" s="173" thickBot="1">
      <c r="A19" s="55" t="inlineStr">
        <is>
          <t>Pendapatan pengelolaan dana oleh bank sebagai mudharib</t>
        </is>
      </c>
      <c r="B19" s="55" t="n"/>
      <c r="C19" s="56" t="n">
        <v>2070.246</v>
      </c>
      <c r="D19" s="56" t="n">
        <v>2448.442</v>
      </c>
      <c r="E19" s="56" t="n">
        <v>2169.236</v>
      </c>
      <c r="F19" s="56" t="n">
        <v>2381.101</v>
      </c>
      <c r="G19" s="56" t="n">
        <v>2674.168</v>
      </c>
      <c r="H19" s="56" t="n">
        <v>3558.723</v>
      </c>
      <c r="I19" s="56" t="n">
        <v>4068.967</v>
      </c>
      <c r="J19" s="56" t="n">
        <v>4461.026</v>
      </c>
      <c r="K19" s="56" t="n"/>
      <c r="L19" s="56" t="n"/>
      <c r="M19" s="56" t="n"/>
      <c r="N19" s="56" t="n"/>
      <c r="O19" s="56" t="n"/>
      <c r="P19" s="56" t="n"/>
      <c r="Q19" s="56" t="n"/>
      <c r="R19" s="56" t="n"/>
      <c r="S19" s="56" t="n"/>
      <c r="T19" s="56" t="n"/>
      <c r="U19" s="56" t="n"/>
      <c r="V19" s="56" t="n"/>
      <c r="W19" s="56" t="n"/>
      <c r="X19" s="56" t="n"/>
      <c r="Y19" s="56" t="n"/>
      <c r="Z19" s="56" t="n"/>
      <c r="AA19" s="56" t="n"/>
      <c r="AB19" s="56" t="n"/>
      <c r="AC19" s="56" t="n"/>
      <c r="AD19" s="56" t="n"/>
      <c r="AE19" s="56" t="n"/>
      <c r="AF19" s="56" t="n"/>
      <c r="AG19" s="56" t="n"/>
      <c r="AH19" s="56" t="n"/>
      <c r="AI19" s="56" t="n"/>
      <c r="AJ19" s="56" t="n"/>
      <c r="AK19" s="56" t="n"/>
      <c r="AL19" s="56" t="n"/>
    </row>
    <row r="20" ht="35" customHeight="1" s="173" thickBot="1">
      <c r="A20" s="55" t="inlineStr">
        <is>
          <t>Hak pihak ketiga atas bagi hasil dana syirkah temporer</t>
        </is>
      </c>
      <c r="B20" s="55" t="n"/>
      <c r="C20" s="56" t="n">
        <v>-993.765</v>
      </c>
      <c r="D20" s="56" t="n">
        <v>-1417.43</v>
      </c>
      <c r="E20" s="56" t="n">
        <v>-1335.517</v>
      </c>
      <c r="F20" s="56" t="n">
        <v>-923.167</v>
      </c>
      <c r="G20" s="56" t="n">
        <v>-815.803</v>
      </c>
      <c r="H20" s="56" t="n">
        <v>-1372.916</v>
      </c>
      <c r="I20" s="56" t="n">
        <v>-1781.559</v>
      </c>
      <c r="J20" s="56" t="n">
        <v>-1947.956</v>
      </c>
      <c r="K20" s="56" t="n"/>
      <c r="L20" s="56" t="n"/>
      <c r="M20" s="56" t="n"/>
      <c r="N20" s="56" t="n"/>
      <c r="O20" s="56" t="n"/>
      <c r="P20" s="56" t="n"/>
      <c r="Q20" s="56" t="n"/>
      <c r="R20" s="56" t="n"/>
      <c r="S20" s="56" t="n"/>
      <c r="T20" s="56" t="n"/>
      <c r="U20" s="56" t="n"/>
      <c r="V20" s="56" t="n"/>
      <c r="W20" s="56" t="n"/>
      <c r="X20" s="56" t="n"/>
      <c r="Y20" s="56" t="n"/>
      <c r="Z20" s="56" t="n"/>
      <c r="AA20" s="56" t="n"/>
      <c r="AB20" s="56" t="n"/>
      <c r="AC20" s="56" t="n"/>
      <c r="AD20" s="56" t="n"/>
      <c r="AE20" s="56" t="n"/>
      <c r="AF20" s="56" t="n"/>
      <c r="AG20" s="56" t="n"/>
      <c r="AH20" s="56" t="n"/>
      <c r="AI20" s="56" t="n"/>
      <c r="AJ20" s="56" t="n"/>
      <c r="AK20" s="56" t="n"/>
      <c r="AL20" s="56" t="n"/>
    </row>
    <row r="21" ht="18" customHeight="1" s="173" thickBot="1">
      <c r="A21" s="58" t="inlineStr">
        <is>
          <t>Pendapatan asuransi</t>
        </is>
      </c>
      <c r="B21" s="58" t="n"/>
      <c r="C21" s="53" t="n"/>
      <c r="D21" s="53" t="n"/>
      <c r="E21" s="53" t="n"/>
      <c r="F21" s="53" t="n"/>
      <c r="G21" s="53" t="n"/>
      <c r="H21" s="53" t="n"/>
      <c r="I21" s="53" t="n"/>
      <c r="J21" s="53" t="n"/>
      <c r="K21" s="53" t="n"/>
      <c r="L21" s="53" t="n"/>
      <c r="M21" s="53" t="n"/>
      <c r="N21" s="53" t="n"/>
      <c r="O21" s="53" t="n"/>
      <c r="P21" s="53" t="n"/>
      <c r="Q21" s="53" t="n"/>
      <c r="R21" s="53" t="n"/>
      <c r="S21" s="53" t="n"/>
      <c r="T21" s="53" t="n"/>
      <c r="U21" s="53" t="n"/>
      <c r="V21" s="53" t="n"/>
      <c r="W21" s="53" t="n"/>
      <c r="X21" s="53" t="n"/>
      <c r="Y21" s="53" t="n"/>
      <c r="Z21" s="53" t="n"/>
      <c r="AA21" s="53" t="n"/>
      <c r="AB21" s="53" t="n"/>
      <c r="AC21" s="53" t="n"/>
      <c r="AD21" s="53" t="n"/>
      <c r="AE21" s="53" t="n"/>
      <c r="AF21" s="53" t="n"/>
      <c r="AG21" s="53" t="n"/>
      <c r="AH21" s="53" t="n"/>
      <c r="AI21" s="53" t="n"/>
      <c r="AJ21" s="53" t="n"/>
      <c r="AK21" s="53" t="n"/>
      <c r="AL21" s="53" t="n"/>
    </row>
    <row r="22" hidden="1" ht="18" customHeight="1" s="173" thickBot="1">
      <c r="A22" s="59" t="inlineStr">
        <is>
          <t>Pendapatan dari premi asuransi</t>
        </is>
      </c>
      <c r="B22" s="59" t="n"/>
      <c r="C22" s="56" t="inlineStr"/>
      <c r="D22" s="56" t="inlineStr"/>
      <c r="E22" s="56" t="inlineStr"/>
      <c r="F22" s="56" t="inlineStr"/>
      <c r="G22" s="56" t="inlineStr"/>
      <c r="H22" s="56" t="inlineStr"/>
      <c r="I22" s="56" t="inlineStr"/>
      <c r="J22" s="56" t="inlineStr"/>
      <c r="K22" s="56" t="n"/>
      <c r="L22" s="56" t="n"/>
      <c r="M22" s="56" t="n"/>
      <c r="N22" s="56" t="n"/>
      <c r="O22" s="56" t="n"/>
      <c r="P22" s="56" t="n"/>
      <c r="Q22" s="56" t="n"/>
      <c r="R22" s="56" t="n"/>
      <c r="S22" s="56" t="n"/>
      <c r="T22" s="56" t="n"/>
      <c r="U22" s="56" t="n"/>
      <c r="V22" s="56" t="n"/>
      <c r="W22" s="56" t="n"/>
      <c r="X22" s="56" t="n"/>
      <c r="Y22" s="56" t="n"/>
      <c r="Z22" s="56" t="n"/>
      <c r="AA22" s="56" t="n"/>
      <c r="AB22" s="56" t="n"/>
      <c r="AC22" s="56" t="n"/>
      <c r="AD22" s="56" t="n"/>
      <c r="AE22" s="56" t="n"/>
      <c r="AF22" s="56" t="n"/>
      <c r="AG22" s="56" t="n"/>
      <c r="AH22" s="56" t="n"/>
      <c r="AI22" s="56" t="n"/>
      <c r="AJ22" s="56" t="n"/>
      <c r="AK22" s="56" t="n"/>
      <c r="AL22" s="56" t="n"/>
    </row>
    <row r="23" hidden="1" ht="18" customHeight="1" s="173" thickBot="1">
      <c r="A23" s="59" t="inlineStr">
        <is>
          <t>Premi reasuransi</t>
        </is>
      </c>
      <c r="B23" s="59" t="n"/>
      <c r="C23" s="57" t="inlineStr"/>
      <c r="D23" s="57" t="inlineStr"/>
      <c r="E23" s="57" t="inlineStr"/>
      <c r="F23" s="57" t="inlineStr"/>
      <c r="G23" s="57" t="inlineStr"/>
      <c r="H23" s="57" t="inlineStr"/>
      <c r="I23" s="57" t="inlineStr"/>
      <c r="J23" s="57" t="inlineStr"/>
      <c r="K23" s="57" t="n"/>
      <c r="L23" s="57" t="n"/>
      <c r="M23" s="57" t="n"/>
      <c r="N23" s="57" t="n"/>
      <c r="O23" s="57" t="n"/>
      <c r="P23" s="57" t="n"/>
      <c r="Q23" s="57" t="n"/>
      <c r="R23" s="57" t="n"/>
      <c r="S23" s="57" t="n"/>
      <c r="T23" s="57" t="n"/>
      <c r="U23" s="57" t="n"/>
      <c r="V23" s="57" t="n"/>
      <c r="W23" s="57" t="n"/>
      <c r="X23" s="57" t="n"/>
      <c r="Y23" s="57" t="n"/>
      <c r="Z23" s="57" t="n"/>
      <c r="AA23" s="57" t="n"/>
      <c r="AB23" s="57" t="n"/>
      <c r="AC23" s="57" t="n"/>
      <c r="AD23" s="57" t="n"/>
      <c r="AE23" s="57" t="n"/>
      <c r="AF23" s="57" t="n"/>
      <c r="AG23" s="57" t="n"/>
      <c r="AH23" s="57" t="n"/>
      <c r="AI23" s="57" t="n"/>
      <c r="AJ23" s="57" t="n"/>
      <c r="AK23" s="57" t="n"/>
      <c r="AL23" s="57" t="n"/>
    </row>
    <row r="24" hidden="1" ht="18" customHeight="1" s="173" thickBot="1">
      <c r="A24" s="59" t="inlineStr">
        <is>
          <t>Premi retrosesi</t>
        </is>
      </c>
      <c r="B24" s="59" t="n"/>
      <c r="C24" s="57" t="inlineStr"/>
      <c r="D24" s="57" t="inlineStr"/>
      <c r="E24" s="57" t="inlineStr"/>
      <c r="F24" s="57" t="inlineStr"/>
      <c r="G24" s="57" t="inlineStr"/>
      <c r="H24" s="57" t="inlineStr"/>
      <c r="I24" s="57" t="inlineStr"/>
      <c r="J24" s="57" t="inlineStr"/>
      <c r="K24" s="57" t="n"/>
      <c r="L24" s="57" t="n"/>
      <c r="M24" s="57" t="n"/>
      <c r="N24" s="57" t="n"/>
      <c r="O24" s="57" t="n"/>
      <c r="P24" s="57" t="n"/>
      <c r="Q24" s="57" t="n"/>
      <c r="R24" s="57" t="n"/>
      <c r="S24" s="57" t="n"/>
      <c r="T24" s="57" t="n"/>
      <c r="U24" s="57" t="n"/>
      <c r="V24" s="57" t="n"/>
      <c r="W24" s="57" t="n"/>
      <c r="X24" s="57" t="n"/>
      <c r="Y24" s="57" t="n"/>
      <c r="Z24" s="57" t="n"/>
      <c r="AA24" s="57" t="n"/>
      <c r="AB24" s="57" t="n"/>
      <c r="AC24" s="57" t="n"/>
      <c r="AD24" s="57" t="n"/>
      <c r="AE24" s="57" t="n"/>
      <c r="AF24" s="57" t="n"/>
      <c r="AG24" s="57" t="n"/>
      <c r="AH24" s="57" t="n"/>
      <c r="AI24" s="57" t="n"/>
      <c r="AJ24" s="57" t="n"/>
      <c r="AK24" s="57" t="n"/>
      <c r="AL24" s="57" t="n"/>
    </row>
    <row r="25" hidden="1" ht="52" customHeight="1" s="173" thickBot="1">
      <c r="A25" s="59" t="inlineStr">
        <is>
          <t>Penurunan (kenaikan) premi yang belum merupakan pendapatan</t>
        </is>
      </c>
      <c r="B25" s="59" t="n"/>
      <c r="C25" s="56" t="inlineStr"/>
      <c r="D25" s="56" t="inlineStr"/>
      <c r="E25" s="56" t="inlineStr"/>
      <c r="F25" s="56" t="inlineStr"/>
      <c r="G25" s="56" t="inlineStr"/>
      <c r="H25" s="56" t="inlineStr"/>
      <c r="I25" s="56" t="inlineStr"/>
      <c r="J25" s="56" t="inlineStr"/>
      <c r="K25" s="56" t="n"/>
      <c r="L25" s="56" t="n"/>
      <c r="M25" s="56" t="n"/>
      <c r="N25" s="56" t="n"/>
      <c r="O25" s="56" t="n"/>
      <c r="P25" s="56" t="n"/>
      <c r="Q25" s="56" t="n"/>
      <c r="R25" s="56" t="n"/>
      <c r="S25" s="56" t="n"/>
      <c r="T25" s="56" t="n"/>
      <c r="U25" s="56" t="n"/>
      <c r="V25" s="56" t="n"/>
      <c r="W25" s="56" t="n"/>
      <c r="X25" s="56" t="n"/>
      <c r="Y25" s="56" t="n"/>
      <c r="Z25" s="56" t="n"/>
      <c r="AA25" s="56" t="n"/>
      <c r="AB25" s="56" t="n"/>
      <c r="AC25" s="56" t="n"/>
      <c r="AD25" s="56" t="n"/>
      <c r="AE25" s="56" t="n"/>
      <c r="AF25" s="56" t="n"/>
      <c r="AG25" s="56" t="n"/>
      <c r="AH25" s="56" t="n"/>
      <c r="AI25" s="56" t="n"/>
      <c r="AJ25" s="56" t="n"/>
      <c r="AK25" s="56" t="n"/>
      <c r="AL25" s="56" t="n"/>
    </row>
    <row r="26" hidden="1" ht="52" customHeight="1" s="173" thickBot="1">
      <c r="A26" s="59" t="inlineStr">
        <is>
          <t>Penurunan (kenaikan) pendapatan premi disesikan kepada reasuradur</t>
        </is>
      </c>
      <c r="B26" s="59" t="n"/>
      <c r="C26" s="57" t="inlineStr"/>
      <c r="D26" s="57" t="inlineStr"/>
      <c r="E26" s="57" t="inlineStr"/>
      <c r="F26" s="57" t="inlineStr"/>
      <c r="G26" s="57" t="inlineStr"/>
      <c r="H26" s="57" t="inlineStr"/>
      <c r="I26" s="57" t="inlineStr"/>
      <c r="J26" s="57" t="inlineStr"/>
      <c r="K26" s="57" t="n"/>
      <c r="L26" s="57" t="n"/>
      <c r="M26" s="57" t="n"/>
      <c r="N26" s="57" t="n"/>
      <c r="O26" s="57" t="n"/>
      <c r="P26" s="57" t="n"/>
      <c r="Q26" s="57" t="n"/>
      <c r="R26" s="57" t="n"/>
      <c r="S26" s="57" t="n"/>
      <c r="T26" s="57" t="n"/>
      <c r="U26" s="57" t="n"/>
      <c r="V26" s="57" t="n"/>
      <c r="W26" s="57" t="n"/>
      <c r="X26" s="57" t="n"/>
      <c r="Y26" s="57" t="n"/>
      <c r="Z26" s="57" t="n"/>
      <c r="AA26" s="57" t="n"/>
      <c r="AB26" s="57" t="n"/>
      <c r="AC26" s="57" t="n"/>
      <c r="AD26" s="57" t="n"/>
      <c r="AE26" s="57" t="n"/>
      <c r="AF26" s="57" t="n"/>
      <c r="AG26" s="57" t="n"/>
      <c r="AH26" s="57" t="n"/>
      <c r="AI26" s="57" t="n"/>
      <c r="AJ26" s="57" t="n"/>
      <c r="AK26" s="57" t="n"/>
      <c r="AL26" s="57" t="n"/>
    </row>
    <row r="27" hidden="1" ht="18" customHeight="1" s="173" thickBot="1">
      <c r="A27" s="59" t="inlineStr">
        <is>
          <t>Pendapatan komisi asuransi</t>
        </is>
      </c>
      <c r="B27" s="59" t="n"/>
      <c r="C27" s="56" t="inlineStr"/>
      <c r="D27" s="56" t="inlineStr"/>
      <c r="E27" s="56" t="inlineStr"/>
      <c r="F27" s="56" t="inlineStr"/>
      <c r="G27" s="56" t="inlineStr"/>
      <c r="H27" s="56" t="inlineStr"/>
      <c r="I27" s="56" t="inlineStr"/>
      <c r="J27" s="56" t="inlineStr"/>
      <c r="K27" s="56" t="n"/>
      <c r="L27" s="56" t="n"/>
      <c r="M27" s="56" t="n"/>
      <c r="N27" s="56" t="n"/>
      <c r="O27" s="56" t="n"/>
      <c r="P27" s="56" t="n"/>
      <c r="Q27" s="56" t="n"/>
      <c r="R27" s="56" t="n"/>
      <c r="S27" s="56" t="n"/>
      <c r="T27" s="56" t="n"/>
      <c r="U27" s="56" t="n"/>
      <c r="V27" s="56" t="n"/>
      <c r="W27" s="56" t="n"/>
      <c r="X27" s="56" t="n"/>
      <c r="Y27" s="56" t="n"/>
      <c r="Z27" s="56" t="n"/>
      <c r="AA27" s="56" t="n"/>
      <c r="AB27" s="56" t="n"/>
      <c r="AC27" s="56" t="n"/>
      <c r="AD27" s="56" t="n"/>
      <c r="AE27" s="56" t="n"/>
      <c r="AF27" s="56" t="n"/>
      <c r="AG27" s="56" t="n"/>
      <c r="AH27" s="56" t="n"/>
      <c r="AI27" s="56" t="n"/>
      <c r="AJ27" s="56" t="n"/>
      <c r="AK27" s="56" t="n"/>
      <c r="AL27" s="56" t="n"/>
    </row>
    <row r="28" hidden="1" ht="18" customHeight="1" s="173" thickBot="1">
      <c r="A28" s="59" t="inlineStr">
        <is>
          <t>Pendapatan bersih investasi</t>
        </is>
      </c>
      <c r="B28" s="59" t="n"/>
      <c r="C28" s="56" t="inlineStr"/>
      <c r="D28" s="56" t="inlineStr"/>
      <c r="E28" s="56" t="inlineStr"/>
      <c r="F28" s="56" t="inlineStr"/>
      <c r="G28" s="56" t="inlineStr"/>
      <c r="H28" s="56" t="inlineStr"/>
      <c r="I28" s="56" t="inlineStr"/>
      <c r="J28" s="56" t="inlineStr"/>
      <c r="K28" s="56" t="n"/>
      <c r="L28" s="56" t="n"/>
      <c r="M28" s="56" t="n"/>
      <c r="N28" s="56" t="n"/>
      <c r="O28" s="56" t="n"/>
      <c r="P28" s="56" t="n"/>
      <c r="Q28" s="56" t="n"/>
      <c r="R28" s="56" t="n"/>
      <c r="S28" s="56" t="n"/>
      <c r="T28" s="56" t="n"/>
      <c r="U28" s="56" t="n"/>
      <c r="V28" s="56" t="n"/>
      <c r="W28" s="56" t="n"/>
      <c r="X28" s="56" t="n"/>
      <c r="Y28" s="56" t="n"/>
      <c r="Z28" s="56" t="n"/>
      <c r="AA28" s="56" t="n"/>
      <c r="AB28" s="56" t="n"/>
      <c r="AC28" s="56" t="n"/>
      <c r="AD28" s="56" t="n"/>
      <c r="AE28" s="56" t="n"/>
      <c r="AF28" s="56" t="n"/>
      <c r="AG28" s="56" t="n"/>
      <c r="AH28" s="56" t="n"/>
      <c r="AI28" s="56" t="n"/>
      <c r="AJ28" s="56" t="n"/>
      <c r="AK28" s="56" t="n"/>
      <c r="AL28" s="56" t="n"/>
    </row>
    <row r="29" hidden="1" ht="18" customHeight="1" s="173" thickBot="1">
      <c r="A29" s="59" t="inlineStr">
        <is>
          <t>Penerimaan ujrah</t>
        </is>
      </c>
      <c r="B29" s="59" t="n"/>
      <c r="C29" s="56" t="inlineStr"/>
      <c r="D29" s="56" t="inlineStr"/>
      <c r="E29" s="56" t="inlineStr"/>
      <c r="F29" s="56" t="inlineStr"/>
      <c r="G29" s="56" t="inlineStr"/>
      <c r="H29" s="56" t="inlineStr"/>
      <c r="I29" s="56" t="inlineStr"/>
      <c r="J29" s="56" t="inlineStr"/>
      <c r="K29" s="56" t="n"/>
      <c r="L29" s="56" t="n"/>
      <c r="M29" s="56" t="n"/>
      <c r="N29" s="56" t="n"/>
      <c r="O29" s="56" t="n"/>
      <c r="P29" s="56" t="n"/>
      <c r="Q29" s="56" t="n"/>
      <c r="R29" s="56" t="n"/>
      <c r="S29" s="56" t="n"/>
      <c r="T29" s="56" t="n"/>
      <c r="U29" s="56" t="n"/>
      <c r="V29" s="56" t="n"/>
      <c r="W29" s="56" t="n"/>
      <c r="X29" s="56" t="n"/>
      <c r="Y29" s="56" t="n"/>
      <c r="Z29" s="56" t="n"/>
      <c r="AA29" s="56" t="n"/>
      <c r="AB29" s="56" t="n"/>
      <c r="AC29" s="56" t="n"/>
      <c r="AD29" s="56" t="n"/>
      <c r="AE29" s="56" t="n"/>
      <c r="AF29" s="56" t="n"/>
      <c r="AG29" s="56" t="n"/>
      <c r="AH29" s="56" t="n"/>
      <c r="AI29" s="56" t="n"/>
      <c r="AJ29" s="56" t="n"/>
      <c r="AK29" s="56" t="n"/>
      <c r="AL29" s="56" t="n"/>
    </row>
    <row r="30" hidden="1" ht="18" customHeight="1" s="173" thickBot="1">
      <c r="A30" s="59" t="inlineStr">
        <is>
          <t>Pendapatan asuransi lainnya</t>
        </is>
      </c>
      <c r="B30" s="59" t="n"/>
      <c r="C30" s="56" t="inlineStr"/>
      <c r="D30" s="56" t="inlineStr"/>
      <c r="E30" s="56" t="inlineStr"/>
      <c r="F30" s="56" t="inlineStr"/>
      <c r="G30" s="56" t="inlineStr"/>
      <c r="H30" s="56" t="inlineStr"/>
      <c r="I30" s="56" t="inlineStr"/>
      <c r="J30" s="56" t="inlineStr"/>
      <c r="K30" s="56" t="n"/>
      <c r="L30" s="56" t="n"/>
      <c r="M30" s="56" t="n"/>
      <c r="N30" s="56" t="n"/>
      <c r="O30" s="56" t="n"/>
      <c r="P30" s="56" t="n"/>
      <c r="Q30" s="56" t="n"/>
      <c r="R30" s="56" t="n"/>
      <c r="S30" s="56" t="n"/>
      <c r="T30" s="56" t="n"/>
      <c r="U30" s="56" t="n"/>
      <c r="V30" s="56" t="n"/>
      <c r="W30" s="56" t="n"/>
      <c r="X30" s="56" t="n"/>
      <c r="Y30" s="56" t="n"/>
      <c r="Z30" s="56" t="n"/>
      <c r="AA30" s="56" t="n"/>
      <c r="AB30" s="56" t="n"/>
      <c r="AC30" s="56" t="n"/>
      <c r="AD30" s="56" t="n"/>
      <c r="AE30" s="56" t="n"/>
      <c r="AF30" s="56" t="n"/>
      <c r="AG30" s="56" t="n"/>
      <c r="AH30" s="56" t="n"/>
      <c r="AI30" s="56" t="n"/>
      <c r="AJ30" s="56" t="n"/>
      <c r="AK30" s="56" t="n"/>
      <c r="AL30" s="56" t="n"/>
    </row>
    <row r="31" ht="18" customHeight="1" s="173" thickBot="1">
      <c r="A31" s="58" t="inlineStr">
        <is>
          <t>Beban asuransi</t>
        </is>
      </c>
      <c r="B31" s="58" t="n"/>
      <c r="C31" s="53" t="n"/>
      <c r="D31" s="53" t="n"/>
      <c r="E31" s="53" t="n"/>
      <c r="F31" s="53" t="n"/>
      <c r="G31" s="53" t="n"/>
      <c r="H31" s="53" t="n"/>
      <c r="I31" s="53" t="n"/>
      <c r="J31" s="53" t="n"/>
      <c r="K31" s="53" t="n"/>
      <c r="L31" s="53" t="n"/>
      <c r="M31" s="53" t="n"/>
      <c r="N31" s="53" t="n"/>
      <c r="O31" s="53" t="n"/>
      <c r="P31" s="53" t="n"/>
      <c r="Q31" s="53" t="n"/>
      <c r="R31" s="53" t="n"/>
      <c r="S31" s="53" t="n"/>
      <c r="T31" s="53" t="n"/>
      <c r="U31" s="53" t="n"/>
      <c r="V31" s="53" t="n"/>
      <c r="W31" s="53" t="n"/>
      <c r="X31" s="53" t="n"/>
      <c r="Y31" s="53" t="n"/>
      <c r="Z31" s="53" t="n"/>
      <c r="AA31" s="53" t="n"/>
      <c r="AB31" s="53" t="n"/>
      <c r="AC31" s="53" t="n"/>
      <c r="AD31" s="53" t="n"/>
      <c r="AE31" s="53" t="n"/>
      <c r="AF31" s="53" t="n"/>
      <c r="AG31" s="53" t="n"/>
      <c r="AH31" s="53" t="n"/>
      <c r="AI31" s="53" t="n"/>
      <c r="AJ31" s="53" t="n"/>
      <c r="AK31" s="53" t="n"/>
      <c r="AL31" s="53" t="n"/>
    </row>
    <row r="32" hidden="1" ht="18" customHeight="1" s="173" thickBot="1">
      <c r="A32" s="59" t="inlineStr">
        <is>
          <t>Beban klaim</t>
        </is>
      </c>
      <c r="B32" s="59" t="n"/>
      <c r="C32" s="57" t="inlineStr"/>
      <c r="D32" s="57" t="inlineStr"/>
      <c r="E32" s="57" t="inlineStr"/>
      <c r="F32" s="57" t="inlineStr"/>
      <c r="G32" s="57" t="inlineStr"/>
      <c r="H32" s="57" t="inlineStr"/>
      <c r="I32" s="57" t="inlineStr"/>
      <c r="J32" s="57" t="inlineStr"/>
      <c r="K32" s="57" t="n"/>
      <c r="L32" s="57" t="n"/>
      <c r="M32" s="57" t="n"/>
      <c r="N32" s="57" t="n"/>
      <c r="O32" s="57" t="n"/>
      <c r="P32" s="57" t="n"/>
      <c r="Q32" s="57" t="n"/>
      <c r="R32" s="57" t="n"/>
      <c r="S32" s="57" t="n"/>
      <c r="T32" s="57" t="n"/>
      <c r="U32" s="57" t="n"/>
      <c r="V32" s="57" t="n"/>
      <c r="W32" s="57" t="n"/>
      <c r="X32" s="57" t="n"/>
      <c r="Y32" s="57" t="n"/>
      <c r="Z32" s="57" t="n"/>
      <c r="AA32" s="57" t="n"/>
      <c r="AB32" s="57" t="n"/>
      <c r="AC32" s="57" t="n"/>
      <c r="AD32" s="57" t="n"/>
      <c r="AE32" s="57" t="n"/>
      <c r="AF32" s="57" t="n"/>
      <c r="AG32" s="57" t="n"/>
      <c r="AH32" s="57" t="n"/>
      <c r="AI32" s="57" t="n"/>
      <c r="AJ32" s="57" t="n"/>
      <c r="AK32" s="57" t="n"/>
      <c r="AL32" s="57" t="n"/>
    </row>
    <row r="33" hidden="1" ht="18" customHeight="1" s="173" thickBot="1">
      <c r="A33" s="59" t="inlineStr">
        <is>
          <t>Klaim reasuransi</t>
        </is>
      </c>
      <c r="B33" s="59" t="n"/>
      <c r="C33" s="56" t="inlineStr"/>
      <c r="D33" s="56" t="inlineStr"/>
      <c r="E33" s="56" t="inlineStr"/>
      <c r="F33" s="56" t="inlineStr"/>
      <c r="G33" s="56" t="inlineStr"/>
      <c r="H33" s="56" t="inlineStr"/>
      <c r="I33" s="56" t="inlineStr"/>
      <c r="J33" s="56" t="inlineStr"/>
      <c r="K33" s="56" t="n"/>
      <c r="L33" s="56" t="n"/>
      <c r="M33" s="56" t="n"/>
      <c r="N33" s="56" t="n"/>
      <c r="O33" s="56" t="n"/>
      <c r="P33" s="56" t="n"/>
      <c r="Q33" s="56" t="n"/>
      <c r="R33" s="56" t="n"/>
      <c r="S33" s="56" t="n"/>
      <c r="T33" s="56" t="n"/>
      <c r="U33" s="56" t="n"/>
      <c r="V33" s="56" t="n"/>
      <c r="W33" s="56" t="n"/>
      <c r="X33" s="56" t="n"/>
      <c r="Y33" s="56" t="n"/>
      <c r="Z33" s="56" t="n"/>
      <c r="AA33" s="56" t="n"/>
      <c r="AB33" s="56" t="n"/>
      <c r="AC33" s="56" t="n"/>
      <c r="AD33" s="56" t="n"/>
      <c r="AE33" s="56" t="n"/>
      <c r="AF33" s="56" t="n"/>
      <c r="AG33" s="56" t="n"/>
      <c r="AH33" s="56" t="n"/>
      <c r="AI33" s="56" t="n"/>
      <c r="AJ33" s="56" t="n"/>
      <c r="AK33" s="56" t="n"/>
      <c r="AL33" s="56" t="n"/>
    </row>
    <row r="34" hidden="1" ht="18" customHeight="1" s="173" thickBot="1">
      <c r="A34" s="59" t="inlineStr">
        <is>
          <t>Klaim retrosesi</t>
        </is>
      </c>
      <c r="B34" s="59" t="n"/>
      <c r="C34" s="56" t="inlineStr"/>
      <c r="D34" s="56" t="inlineStr"/>
      <c r="E34" s="56" t="inlineStr"/>
      <c r="F34" s="56" t="inlineStr"/>
      <c r="G34" s="56" t="inlineStr"/>
      <c r="H34" s="56" t="inlineStr"/>
      <c r="I34" s="56" t="inlineStr"/>
      <c r="J34" s="56" t="inlineStr"/>
      <c r="K34" s="56" t="n"/>
      <c r="L34" s="56" t="n"/>
      <c r="M34" s="56" t="n"/>
      <c r="N34" s="56" t="n"/>
      <c r="O34" s="56" t="n"/>
      <c r="P34" s="56" t="n"/>
      <c r="Q34" s="56" t="n"/>
      <c r="R34" s="56" t="n"/>
      <c r="S34" s="56" t="n"/>
      <c r="T34" s="56" t="n"/>
      <c r="U34" s="56" t="n"/>
      <c r="V34" s="56" t="n"/>
      <c r="W34" s="56" t="n"/>
      <c r="X34" s="56" t="n"/>
      <c r="Y34" s="56" t="n"/>
      <c r="Z34" s="56" t="n"/>
      <c r="AA34" s="56" t="n"/>
      <c r="AB34" s="56" t="n"/>
      <c r="AC34" s="56" t="n"/>
      <c r="AD34" s="56" t="n"/>
      <c r="AE34" s="56" t="n"/>
      <c r="AF34" s="56" t="n"/>
      <c r="AG34" s="56" t="n"/>
      <c r="AH34" s="56" t="n"/>
      <c r="AI34" s="56" t="n"/>
      <c r="AJ34" s="56" t="n"/>
      <c r="AK34" s="56" t="n"/>
      <c r="AL34" s="56" t="n"/>
    </row>
    <row r="35" hidden="1" ht="35" customHeight="1" s="173" thickBot="1">
      <c r="A35" s="59" t="inlineStr">
        <is>
          <t>Kenaikan (penurunan) estimasi liabilitas klaim</t>
        </is>
      </c>
      <c r="B35" s="59" t="n"/>
      <c r="C35" s="57" t="inlineStr"/>
      <c r="D35" s="57" t="inlineStr"/>
      <c r="E35" s="57" t="inlineStr"/>
      <c r="F35" s="57" t="inlineStr"/>
      <c r="G35" s="57" t="inlineStr"/>
      <c r="H35" s="57" t="inlineStr"/>
      <c r="I35" s="57" t="inlineStr"/>
      <c r="J35" s="57" t="inlineStr"/>
      <c r="K35" s="57" t="n"/>
      <c r="L35" s="57" t="n"/>
      <c r="M35" s="57" t="n"/>
      <c r="N35" s="57" t="n"/>
      <c r="O35" s="57" t="n"/>
      <c r="P35" s="57" t="n"/>
      <c r="Q35" s="57" t="n"/>
      <c r="R35" s="57" t="n"/>
      <c r="S35" s="57" t="n"/>
      <c r="T35" s="57" t="n"/>
      <c r="U35" s="57" t="n"/>
      <c r="V35" s="57" t="n"/>
      <c r="W35" s="57" t="n"/>
      <c r="X35" s="57" t="n"/>
      <c r="Y35" s="57" t="n"/>
      <c r="Z35" s="57" t="n"/>
      <c r="AA35" s="57" t="n"/>
      <c r="AB35" s="57" t="n"/>
      <c r="AC35" s="57" t="n"/>
      <c r="AD35" s="57" t="n"/>
      <c r="AE35" s="57" t="n"/>
      <c r="AF35" s="57" t="n"/>
      <c r="AG35" s="57" t="n"/>
      <c r="AH35" s="57" t="n"/>
      <c r="AI35" s="57" t="n"/>
      <c r="AJ35" s="57" t="n"/>
      <c r="AK35" s="57" t="n"/>
      <c r="AL35" s="57" t="n"/>
    </row>
    <row r="36" hidden="1" ht="35" customHeight="1" s="173" thickBot="1">
      <c r="A36" s="59" t="inlineStr">
        <is>
          <t>Kenaikan (penurunan) liabilitas manfaat polis masa depan</t>
        </is>
      </c>
      <c r="B36" s="59" t="n"/>
      <c r="C36" s="57" t="inlineStr"/>
      <c r="D36" s="57" t="inlineStr"/>
      <c r="E36" s="57" t="inlineStr"/>
      <c r="F36" s="57" t="inlineStr"/>
      <c r="G36" s="57" t="inlineStr"/>
      <c r="H36" s="57" t="inlineStr"/>
      <c r="I36" s="57" t="inlineStr"/>
      <c r="J36" s="57" t="inlineStr"/>
      <c r="K36" s="57" t="n"/>
      <c r="L36" s="57" t="n"/>
      <c r="M36" s="57" t="n"/>
      <c r="N36" s="57" t="n"/>
      <c r="O36" s="57" t="n"/>
      <c r="P36" s="57" t="n"/>
      <c r="Q36" s="57" t="n"/>
      <c r="R36" s="57" t="n"/>
      <c r="S36" s="57" t="n"/>
      <c r="T36" s="57" t="n"/>
      <c r="U36" s="57" t="n"/>
      <c r="V36" s="57" t="n"/>
      <c r="W36" s="57" t="n"/>
      <c r="X36" s="57" t="n"/>
      <c r="Y36" s="57" t="n"/>
      <c r="Z36" s="57" t="n"/>
      <c r="AA36" s="57" t="n"/>
      <c r="AB36" s="57" t="n"/>
      <c r="AC36" s="57" t="n"/>
      <c r="AD36" s="57" t="n"/>
      <c r="AE36" s="57" t="n"/>
      <c r="AF36" s="57" t="n"/>
      <c r="AG36" s="57" t="n"/>
      <c r="AH36" s="57" t="n"/>
      <c r="AI36" s="57" t="n"/>
      <c r="AJ36" s="57" t="n"/>
      <c r="AK36" s="57" t="n"/>
      <c r="AL36" s="57" t="n"/>
    </row>
    <row r="37" hidden="1" ht="52" customHeight="1" s="173" thickBot="1">
      <c r="A37" s="59" t="inlineStr">
        <is>
          <t>Kenaikan (penurunan) provisi yang timbul dari tes kecukupan liabilitas</t>
        </is>
      </c>
      <c r="B37" s="59" t="n"/>
      <c r="C37" s="57" t="inlineStr"/>
      <c r="D37" s="57" t="inlineStr"/>
      <c r="E37" s="57" t="inlineStr"/>
      <c r="F37" s="57" t="inlineStr"/>
      <c r="G37" s="57" t="inlineStr"/>
      <c r="H37" s="57" t="inlineStr"/>
      <c r="I37" s="57" t="inlineStr"/>
      <c r="J37" s="57" t="inlineStr"/>
      <c r="K37" s="57" t="n"/>
      <c r="L37" s="57" t="n"/>
      <c r="M37" s="57" t="n"/>
      <c r="N37" s="57" t="n"/>
      <c r="O37" s="57" t="n"/>
      <c r="P37" s="57" t="n"/>
      <c r="Q37" s="57" t="n"/>
      <c r="R37" s="57" t="n"/>
      <c r="S37" s="57" t="n"/>
      <c r="T37" s="57" t="n"/>
      <c r="U37" s="57" t="n"/>
      <c r="V37" s="57" t="n"/>
      <c r="W37" s="57" t="n"/>
      <c r="X37" s="57" t="n"/>
      <c r="Y37" s="57" t="n"/>
      <c r="Z37" s="57" t="n"/>
      <c r="AA37" s="57" t="n"/>
      <c r="AB37" s="57" t="n"/>
      <c r="AC37" s="57" t="n"/>
      <c r="AD37" s="57" t="n"/>
      <c r="AE37" s="57" t="n"/>
      <c r="AF37" s="57" t="n"/>
      <c r="AG37" s="57" t="n"/>
      <c r="AH37" s="57" t="n"/>
      <c r="AI37" s="57" t="n"/>
      <c r="AJ37" s="57" t="n"/>
      <c r="AK37" s="57" t="n"/>
      <c r="AL37" s="57" t="n"/>
    </row>
    <row r="38" hidden="1" ht="52" customHeight="1" s="173" thickBot="1">
      <c r="A38" s="59" t="inlineStr">
        <is>
          <t>Kenaikan (penurunan) liabilitas asuransi yang disesikan kepada reasuradur</t>
        </is>
      </c>
      <c r="B38" s="59" t="n"/>
      <c r="C38" s="56" t="inlineStr"/>
      <c r="D38" s="56" t="inlineStr"/>
      <c r="E38" s="56" t="inlineStr"/>
      <c r="F38" s="56" t="inlineStr"/>
      <c r="G38" s="56" t="inlineStr"/>
      <c r="H38" s="56" t="inlineStr"/>
      <c r="I38" s="56" t="inlineStr"/>
      <c r="J38" s="56" t="inlineStr"/>
      <c r="K38" s="56" t="n"/>
      <c r="L38" s="56" t="n"/>
      <c r="M38" s="56" t="n"/>
      <c r="N38" s="56" t="n"/>
      <c r="O38" s="56" t="n"/>
      <c r="P38" s="56" t="n"/>
      <c r="Q38" s="56" t="n"/>
      <c r="R38" s="56" t="n"/>
      <c r="S38" s="56" t="n"/>
      <c r="T38" s="56" t="n"/>
      <c r="U38" s="56" t="n"/>
      <c r="V38" s="56" t="n"/>
      <c r="W38" s="56" t="n"/>
      <c r="X38" s="56" t="n"/>
      <c r="Y38" s="56" t="n"/>
      <c r="Z38" s="56" t="n"/>
      <c r="AA38" s="56" t="n"/>
      <c r="AB38" s="56" t="n"/>
      <c r="AC38" s="56" t="n"/>
      <c r="AD38" s="56" t="n"/>
      <c r="AE38" s="56" t="n"/>
      <c r="AF38" s="56" t="n"/>
      <c r="AG38" s="56" t="n"/>
      <c r="AH38" s="56" t="n"/>
      <c r="AI38" s="56" t="n"/>
      <c r="AJ38" s="56" t="n"/>
      <c r="AK38" s="56" t="n"/>
      <c r="AL38" s="56" t="n"/>
    </row>
    <row r="39" hidden="1" ht="52" customHeight="1" s="173" thickBot="1">
      <c r="A39" s="59" t="inlineStr">
        <is>
          <t>Kenaikan (penurunan) liabilitas pemegang polis pada kontrak unit-linked</t>
        </is>
      </c>
      <c r="B39" s="59" t="n"/>
      <c r="C39" s="57" t="inlineStr"/>
      <c r="D39" s="57" t="inlineStr"/>
      <c r="E39" s="57" t="inlineStr"/>
      <c r="F39" s="57" t="inlineStr"/>
      <c r="G39" s="57" t="inlineStr"/>
      <c r="H39" s="57" t="inlineStr"/>
      <c r="I39" s="57" t="inlineStr"/>
      <c r="J39" s="57" t="inlineStr"/>
      <c r="K39" s="57" t="n"/>
      <c r="L39" s="57" t="n"/>
      <c r="M39" s="57" t="n"/>
      <c r="N39" s="57" t="n"/>
      <c r="O39" s="57" t="n"/>
      <c r="P39" s="57" t="n"/>
      <c r="Q39" s="57" t="n"/>
      <c r="R39" s="57" t="n"/>
      <c r="S39" s="57" t="n"/>
      <c r="T39" s="57" t="n"/>
      <c r="U39" s="57" t="n"/>
      <c r="V39" s="57" t="n"/>
      <c r="W39" s="57" t="n"/>
      <c r="X39" s="57" t="n"/>
      <c r="Y39" s="57" t="n"/>
      <c r="Z39" s="57" t="n"/>
      <c r="AA39" s="57" t="n"/>
      <c r="AB39" s="57" t="n"/>
      <c r="AC39" s="57" t="n"/>
      <c r="AD39" s="57" t="n"/>
      <c r="AE39" s="57" t="n"/>
      <c r="AF39" s="57" t="n"/>
      <c r="AG39" s="57" t="n"/>
      <c r="AH39" s="57" t="n"/>
      <c r="AI39" s="57" t="n"/>
      <c r="AJ39" s="57" t="n"/>
      <c r="AK39" s="57" t="n"/>
      <c r="AL39" s="57" t="n"/>
    </row>
    <row r="40" hidden="1" ht="18" customHeight="1" s="173" thickBot="1">
      <c r="A40" s="59" t="inlineStr">
        <is>
          <t>Beban komisi asuransi</t>
        </is>
      </c>
      <c r="B40" s="59" t="n"/>
      <c r="C40" s="57" t="inlineStr"/>
      <c r="D40" s="57" t="inlineStr"/>
      <c r="E40" s="57" t="inlineStr"/>
      <c r="F40" s="57" t="inlineStr"/>
      <c r="G40" s="57" t="inlineStr"/>
      <c r="H40" s="57" t="inlineStr"/>
      <c r="I40" s="57" t="inlineStr"/>
      <c r="J40" s="57" t="inlineStr"/>
      <c r="K40" s="57" t="n"/>
      <c r="L40" s="57" t="n"/>
      <c r="M40" s="57" t="n"/>
      <c r="N40" s="57" t="n"/>
      <c r="O40" s="57" t="n"/>
      <c r="P40" s="57" t="n"/>
      <c r="Q40" s="57" t="n"/>
      <c r="R40" s="57" t="n"/>
      <c r="S40" s="57" t="n"/>
      <c r="T40" s="57" t="n"/>
      <c r="U40" s="57" t="n"/>
      <c r="V40" s="57" t="n"/>
      <c r="W40" s="57" t="n"/>
      <c r="X40" s="57" t="n"/>
      <c r="Y40" s="57" t="n"/>
      <c r="Z40" s="57" t="n"/>
      <c r="AA40" s="57" t="n"/>
      <c r="AB40" s="57" t="n"/>
      <c r="AC40" s="57" t="n"/>
      <c r="AD40" s="57" t="n"/>
      <c r="AE40" s="57" t="n"/>
      <c r="AF40" s="57" t="n"/>
      <c r="AG40" s="57" t="n"/>
      <c r="AH40" s="57" t="n"/>
      <c r="AI40" s="57" t="n"/>
      <c r="AJ40" s="57" t="n"/>
      <c r="AK40" s="57" t="n"/>
      <c r="AL40" s="57" t="n"/>
    </row>
    <row r="41" hidden="1" ht="18" customHeight="1" s="173" thickBot="1">
      <c r="A41" s="59" t="inlineStr">
        <is>
          <t>Ujrah dibayar</t>
        </is>
      </c>
      <c r="B41" s="59" t="n"/>
      <c r="C41" s="57" t="inlineStr"/>
      <c r="D41" s="57" t="inlineStr"/>
      <c r="E41" s="57" t="inlineStr"/>
      <c r="F41" s="57" t="inlineStr"/>
      <c r="G41" s="57" t="inlineStr"/>
      <c r="H41" s="57" t="inlineStr"/>
      <c r="I41" s="57" t="inlineStr"/>
      <c r="J41" s="57" t="inlineStr"/>
      <c r="K41" s="57" t="n"/>
      <c r="L41" s="57" t="n"/>
      <c r="M41" s="57" t="n"/>
      <c r="N41" s="57" t="n"/>
      <c r="O41" s="57" t="n"/>
      <c r="P41" s="57" t="n"/>
      <c r="Q41" s="57" t="n"/>
      <c r="R41" s="57" t="n"/>
      <c r="S41" s="57" t="n"/>
      <c r="T41" s="57" t="n"/>
      <c r="U41" s="57" t="n"/>
      <c r="V41" s="57" t="n"/>
      <c r="W41" s="57" t="n"/>
      <c r="X41" s="57" t="n"/>
      <c r="Y41" s="57" t="n"/>
      <c r="Z41" s="57" t="n"/>
      <c r="AA41" s="57" t="n"/>
      <c r="AB41" s="57" t="n"/>
      <c r="AC41" s="57" t="n"/>
      <c r="AD41" s="57" t="n"/>
      <c r="AE41" s="57" t="n"/>
      <c r="AF41" s="57" t="n"/>
      <c r="AG41" s="57" t="n"/>
      <c r="AH41" s="57" t="n"/>
      <c r="AI41" s="57" t="n"/>
      <c r="AJ41" s="57" t="n"/>
      <c r="AK41" s="57" t="n"/>
      <c r="AL41" s="57" t="n"/>
    </row>
    <row r="42" hidden="1" ht="35" customHeight="1" s="173" thickBot="1">
      <c r="A42" s="59" t="inlineStr">
        <is>
          <t>Beban akuisisi dari kontrak asuransi</t>
        </is>
      </c>
      <c r="B42" s="59" t="n"/>
      <c r="C42" s="57" t="inlineStr"/>
      <c r="D42" s="57" t="inlineStr"/>
      <c r="E42" s="57" t="inlineStr"/>
      <c r="F42" s="57" t="inlineStr"/>
      <c r="G42" s="57" t="inlineStr"/>
      <c r="H42" s="57" t="inlineStr"/>
      <c r="I42" s="57" t="inlineStr"/>
      <c r="J42" s="57" t="inlineStr"/>
      <c r="K42" s="57" t="n"/>
      <c r="L42" s="57" t="n"/>
      <c r="M42" s="57" t="n"/>
      <c r="N42" s="57" t="n"/>
      <c r="O42" s="57" t="n"/>
      <c r="P42" s="57" t="n"/>
      <c r="Q42" s="57" t="n"/>
      <c r="R42" s="57" t="n"/>
      <c r="S42" s="57" t="n"/>
      <c r="T42" s="57" t="n"/>
      <c r="U42" s="57" t="n"/>
      <c r="V42" s="57" t="n"/>
      <c r="W42" s="57" t="n"/>
      <c r="X42" s="57" t="n"/>
      <c r="Y42" s="57" t="n"/>
      <c r="Z42" s="57" t="n"/>
      <c r="AA42" s="57" t="n"/>
      <c r="AB42" s="57" t="n"/>
      <c r="AC42" s="57" t="n"/>
      <c r="AD42" s="57" t="n"/>
      <c r="AE42" s="57" t="n"/>
      <c r="AF42" s="57" t="n"/>
      <c r="AG42" s="57" t="n"/>
      <c r="AH42" s="57" t="n"/>
      <c r="AI42" s="57" t="n"/>
      <c r="AJ42" s="57" t="n"/>
      <c r="AK42" s="57" t="n"/>
      <c r="AL42" s="57" t="n"/>
    </row>
    <row r="43" hidden="1" ht="18" customHeight="1" s="173" thickBot="1">
      <c r="A43" s="59" t="inlineStr">
        <is>
          <t>Beban asuransi lainnya</t>
        </is>
      </c>
      <c r="B43" s="59" t="n"/>
      <c r="C43" s="57" t="inlineStr"/>
      <c r="D43" s="57" t="inlineStr"/>
      <c r="E43" s="57" t="inlineStr"/>
      <c r="F43" s="57" t="inlineStr"/>
      <c r="G43" s="57" t="inlineStr"/>
      <c r="H43" s="57" t="inlineStr"/>
      <c r="I43" s="57" t="inlineStr"/>
      <c r="J43" s="57" t="inlineStr"/>
      <c r="K43" s="57" t="n"/>
      <c r="L43" s="57" t="n"/>
      <c r="M43" s="57" t="n"/>
      <c r="N43" s="57" t="n"/>
      <c r="O43" s="57" t="n"/>
      <c r="P43" s="57" t="n"/>
      <c r="Q43" s="57" t="n"/>
      <c r="R43" s="57" t="n"/>
      <c r="S43" s="57" t="n"/>
      <c r="T43" s="57" t="n"/>
      <c r="U43" s="57" t="n"/>
      <c r="V43" s="57" t="n"/>
      <c r="W43" s="57" t="n"/>
      <c r="X43" s="57" t="n"/>
      <c r="Y43" s="57" t="n"/>
      <c r="Z43" s="57" t="n"/>
      <c r="AA43" s="57" t="n"/>
      <c r="AB43" s="57" t="n"/>
      <c r="AC43" s="57" t="n"/>
      <c r="AD43" s="57" t="n"/>
      <c r="AE43" s="57" t="n"/>
      <c r="AF43" s="57" t="n"/>
      <c r="AG43" s="57" t="n"/>
      <c r="AH43" s="57" t="n"/>
      <c r="AI43" s="57" t="n"/>
      <c r="AJ43" s="57" t="n"/>
      <c r="AK43" s="57" t="n"/>
      <c r="AL43" s="57" t="n"/>
    </row>
    <row r="44" ht="35" customHeight="1" s="173" thickBot="1">
      <c r="A44" s="54" t="inlineStr">
        <is>
          <t>Net Operating Revenue before Provisions</t>
        </is>
      </c>
      <c r="B44" s="62" t="n"/>
      <c r="C44" s="149">
        <f>C5 - (C14+C23+C24+C26+C32+C35+C36+C37+C39+C40+C41+C42+C43)</f>
        <v/>
      </c>
      <c r="D44" s="149">
        <f>D5-D14-D32</f>
        <v/>
      </c>
      <c r="E44" s="149">
        <f>E5-E14-E32</f>
        <v/>
      </c>
      <c r="F44" s="149">
        <f>F5-F14-F32</f>
        <v/>
      </c>
      <c r="G44" s="149">
        <f>G5-G14-G32</f>
        <v/>
      </c>
      <c r="H44" s="149">
        <f>H5-H14-H32</f>
        <v/>
      </c>
      <c r="I44" s="149">
        <f>I5-I14-I32</f>
        <v/>
      </c>
      <c r="J44" s="149">
        <f>J5-J14-J32</f>
        <v/>
      </c>
      <c r="K44" s="149">
        <f>K5-K14-K32</f>
        <v/>
      </c>
      <c r="L44" s="149">
        <f>L5-L14-L32</f>
        <v/>
      </c>
      <c r="M44" s="149">
        <f>M5-M14-M32</f>
        <v/>
      </c>
      <c r="N44" s="149">
        <f>N5-N14-N32</f>
        <v/>
      </c>
      <c r="O44" s="149">
        <f>O5-O14-O32</f>
        <v/>
      </c>
      <c r="P44" s="149">
        <f>P5-P14-P32</f>
        <v/>
      </c>
      <c r="Q44" s="149">
        <f>Q5-Q14-Q32</f>
        <v/>
      </c>
      <c r="R44" s="149">
        <f>R5-R14-R32</f>
        <v/>
      </c>
      <c r="S44" s="149">
        <f>S5-S14-S32</f>
        <v/>
      </c>
      <c r="T44" s="149">
        <f>T5-T14-T32</f>
        <v/>
      </c>
      <c r="U44" s="149">
        <f>U5-U14-U32</f>
        <v/>
      </c>
      <c r="V44" s="149">
        <f>V5-V14-V32</f>
        <v/>
      </c>
      <c r="W44" s="149">
        <f>W5-W14-W32</f>
        <v/>
      </c>
      <c r="X44" s="149">
        <f>X5-X14-X32</f>
        <v/>
      </c>
      <c r="Y44" s="149">
        <f>Y5-Y14-Y32</f>
        <v/>
      </c>
      <c r="Z44" s="149">
        <f>Z5-Z14-Z32</f>
        <v/>
      </c>
      <c r="AA44" s="149">
        <f>AA5-AA14-AA32</f>
        <v/>
      </c>
      <c r="AB44" s="149">
        <f>AB5-AB14-AB32</f>
        <v/>
      </c>
      <c r="AC44" s="149">
        <f>AC5-AC14-AC32</f>
        <v/>
      </c>
      <c r="AD44" s="149">
        <f>AD5-AD14-AD32</f>
        <v/>
      </c>
      <c r="AE44" s="149">
        <f>AE5-AE14-AE32</f>
        <v/>
      </c>
      <c r="AF44" s="149">
        <f>AF5-AF14-AF32</f>
        <v/>
      </c>
      <c r="AG44" s="149">
        <f>AG5-AG14-AG32</f>
        <v/>
      </c>
      <c r="AH44" s="149">
        <f>AH5-AH14-AH32</f>
        <v/>
      </c>
      <c r="AI44" s="149">
        <f>AI5-AI14-AI32</f>
        <v/>
      </c>
      <c r="AJ44" s="149">
        <f>AJ5-AJ14-AJ32</f>
        <v/>
      </c>
      <c r="AK44" s="149">
        <f>AK5-AK14-AK32</f>
        <v/>
      </c>
      <c r="AL44" s="149">
        <f>AL5-AL14-AL32</f>
        <v/>
      </c>
    </row>
    <row r="45" ht="18" customHeight="1" s="173" thickBot="1">
      <c r="A45" s="145" t="inlineStr">
        <is>
          <t>GPM (%)</t>
        </is>
      </c>
      <c r="B45" s="54" t="n"/>
      <c r="C45" s="95">
        <f>IFERROR(C44/C5, "")</f>
        <v/>
      </c>
      <c r="D45" s="95">
        <f>IFERROR(D44/D5, "")</f>
        <v/>
      </c>
      <c r="E45" s="95">
        <f>IFERROR(E44/E5, "")</f>
        <v/>
      </c>
      <c r="F45" s="95">
        <f>IFERROR(F44/F5, "")</f>
        <v/>
      </c>
      <c r="G45" s="95">
        <f>IFERROR(G44/G5, "")</f>
        <v/>
      </c>
      <c r="H45" s="95">
        <f>IFERROR(H44/H5, "")</f>
        <v/>
      </c>
      <c r="I45" s="95">
        <f>IFERROR(I44/I5, "")</f>
        <v/>
      </c>
      <c r="J45" s="95">
        <f>IFERROR(J44/J5, "")</f>
        <v/>
      </c>
      <c r="K45" s="95">
        <f>IFERROR(K44/K5, "")</f>
        <v/>
      </c>
      <c r="L45" s="95">
        <f>IFERROR(L44/L5, "")</f>
        <v/>
      </c>
      <c r="M45" s="95">
        <f>IFERROR(M44/M5, "")</f>
        <v/>
      </c>
      <c r="N45" s="95">
        <f>IFERROR(N44/N5, "")</f>
        <v/>
      </c>
      <c r="O45" s="95">
        <f>IFERROR(O44/O5, "")</f>
        <v/>
      </c>
      <c r="P45" s="95">
        <f>IFERROR(P44/P5, "")</f>
        <v/>
      </c>
      <c r="Q45" s="95">
        <f>IFERROR(Q44/Q5, "")</f>
        <v/>
      </c>
      <c r="R45" s="95">
        <f>IFERROR(R44/R5, "")</f>
        <v/>
      </c>
      <c r="S45" s="95">
        <f>IFERROR(S44/S5, "")</f>
        <v/>
      </c>
      <c r="T45" s="95">
        <f>IFERROR(T44/T5, "")</f>
        <v/>
      </c>
      <c r="U45" s="95">
        <f>IFERROR(U44/U5, "")</f>
        <v/>
      </c>
      <c r="V45" s="95">
        <f>IFERROR(V44/V5, "")</f>
        <v/>
      </c>
      <c r="W45" s="95">
        <f>IFERROR(W44/W5, "")</f>
        <v/>
      </c>
      <c r="X45" s="95">
        <f>IFERROR(X44/X5, "")</f>
        <v/>
      </c>
      <c r="Y45" s="95">
        <f>IFERROR(Y44/Y5, "")</f>
        <v/>
      </c>
      <c r="Z45" s="95">
        <f>IFERROR(Z44/Z5, "")</f>
        <v/>
      </c>
      <c r="AA45" s="95">
        <f>IFERROR(AA44/AA5, "")</f>
        <v/>
      </c>
      <c r="AB45" s="95">
        <f>IFERROR(AB44/AB5, "")</f>
        <v/>
      </c>
      <c r="AC45" s="95">
        <f>IFERROR(AC44/AC5, "")</f>
        <v/>
      </c>
      <c r="AD45" s="95">
        <f>IFERROR(AD44/AD5, "")</f>
        <v/>
      </c>
      <c r="AE45" s="95">
        <f>IFERROR(AE44/AE5, "")</f>
        <v/>
      </c>
      <c r="AF45" s="95">
        <f>IFERROR(AF44/AF5, "")</f>
        <v/>
      </c>
      <c r="AG45" s="95">
        <f>IFERROR(AG44/AG5, "")</f>
        <v/>
      </c>
      <c r="AH45" s="95">
        <f>IFERROR(AH44/AH5, "")</f>
        <v/>
      </c>
      <c r="AI45" s="95">
        <f>IFERROR(AI44/AI5, "")</f>
        <v/>
      </c>
      <c r="AJ45" s="95">
        <f>IFERROR(AJ44/AJ5, "")</f>
        <v/>
      </c>
      <c r="AK45" s="95">
        <f>IFERROR(AK44/AK5, "")</f>
        <v/>
      </c>
      <c r="AL45" s="95">
        <f>IFERROR(AL44/AL5, "")</f>
        <v/>
      </c>
    </row>
    <row r="46" ht="18" customHeight="1" s="173" thickBot="1">
      <c r="A46" s="58" t="inlineStr">
        <is>
          <t>Pendapatan dari pembiayaan</t>
        </is>
      </c>
      <c r="B46" s="58" t="n"/>
      <c r="C46" s="53" t="n"/>
      <c r="D46" s="53" t="n"/>
      <c r="E46" s="53" t="n"/>
      <c r="F46" s="53" t="n"/>
      <c r="G46" s="53" t="n"/>
      <c r="H46" s="53" t="n"/>
      <c r="I46" s="53" t="n"/>
      <c r="J46" s="53" t="n"/>
      <c r="K46" s="53" t="n"/>
      <c r="L46" s="53" t="n"/>
      <c r="M46" s="53" t="n"/>
      <c r="N46" s="53" t="n"/>
      <c r="O46" s="53" t="n"/>
      <c r="P46" s="53" t="n"/>
      <c r="Q46" s="53" t="n"/>
      <c r="R46" s="53" t="n"/>
      <c r="S46" s="53" t="n"/>
      <c r="T46" s="53" t="n"/>
      <c r="U46" s="53" t="n"/>
      <c r="V46" s="53" t="n"/>
      <c r="W46" s="53" t="n"/>
      <c r="X46" s="53" t="n"/>
      <c r="Y46" s="53" t="n"/>
      <c r="Z46" s="53" t="n"/>
      <c r="AA46" s="53" t="n"/>
      <c r="AB46" s="53" t="n"/>
      <c r="AC46" s="53" t="n"/>
      <c r="AD46" s="53" t="n"/>
      <c r="AE46" s="53" t="n"/>
      <c r="AF46" s="53" t="n"/>
      <c r="AG46" s="53" t="n"/>
      <c r="AH46" s="53" t="n"/>
      <c r="AI46" s="53" t="n"/>
      <c r="AJ46" s="53" t="n"/>
      <c r="AK46" s="53" t="n"/>
      <c r="AL46" s="53" t="n"/>
    </row>
    <row r="47" hidden="1" ht="35" customHeight="1" s="173" thickBot="1">
      <c r="A47" s="59" t="inlineStr">
        <is>
          <t>Pendapatan dari pembiayaan konsumen</t>
        </is>
      </c>
      <c r="B47" s="59" t="n"/>
      <c r="C47" s="56" t="inlineStr"/>
      <c r="D47" s="56" t="inlineStr"/>
      <c r="E47" s="56" t="inlineStr"/>
      <c r="F47" s="56" t="inlineStr"/>
      <c r="G47" s="56" t="inlineStr"/>
      <c r="H47" s="56" t="inlineStr"/>
      <c r="I47" s="56" t="inlineStr"/>
      <c r="J47" s="56" t="inlineStr"/>
      <c r="K47" s="56" t="n"/>
      <c r="L47" s="56" t="n"/>
      <c r="M47" s="56" t="n"/>
      <c r="N47" s="56" t="n"/>
      <c r="O47" s="56" t="n"/>
      <c r="P47" s="56" t="n"/>
      <c r="Q47" s="56" t="n"/>
      <c r="R47" s="56" t="n"/>
      <c r="S47" s="56" t="n"/>
      <c r="T47" s="56" t="n"/>
      <c r="U47" s="56" t="n"/>
      <c r="V47" s="56" t="n"/>
      <c r="W47" s="56" t="n"/>
      <c r="X47" s="56" t="n"/>
      <c r="Y47" s="56" t="n"/>
      <c r="Z47" s="56" t="n"/>
      <c r="AA47" s="56" t="n"/>
      <c r="AB47" s="56" t="n"/>
      <c r="AC47" s="56" t="n"/>
      <c r="AD47" s="56" t="n"/>
      <c r="AE47" s="56" t="n"/>
      <c r="AF47" s="56" t="n"/>
      <c r="AG47" s="56" t="n"/>
      <c r="AH47" s="56" t="n"/>
      <c r="AI47" s="56" t="n"/>
      <c r="AJ47" s="56" t="n"/>
      <c r="AK47" s="56" t="n"/>
      <c r="AL47" s="56" t="n"/>
    </row>
    <row r="48" hidden="1" ht="35" customHeight="1" s="173" thickBot="1">
      <c r="A48" s="59" t="inlineStr">
        <is>
          <t>Pendapatan dari sewa pembiayaan</t>
        </is>
      </c>
      <c r="B48" s="59" t="n"/>
      <c r="C48" s="56" t="inlineStr"/>
      <c r="D48" s="56" t="inlineStr"/>
      <c r="E48" s="56" t="inlineStr"/>
      <c r="F48" s="56" t="inlineStr"/>
      <c r="G48" s="56" t="inlineStr"/>
      <c r="H48" s="56" t="inlineStr"/>
      <c r="I48" s="56" t="inlineStr"/>
      <c r="J48" s="56" t="inlineStr"/>
      <c r="K48" s="56" t="n"/>
      <c r="L48" s="56" t="n"/>
      <c r="M48" s="56" t="n"/>
      <c r="N48" s="56" t="n"/>
      <c r="O48" s="56" t="n"/>
      <c r="P48" s="56" t="n"/>
      <c r="Q48" s="56" t="n"/>
      <c r="R48" s="56" t="n"/>
      <c r="S48" s="56" t="n"/>
      <c r="T48" s="56" t="n"/>
      <c r="U48" s="56" t="n"/>
      <c r="V48" s="56" t="n"/>
      <c r="W48" s="56" t="n"/>
      <c r="X48" s="56" t="n"/>
      <c r="Y48" s="56" t="n"/>
      <c r="Z48" s="56" t="n"/>
      <c r="AA48" s="56" t="n"/>
      <c r="AB48" s="56" t="n"/>
      <c r="AC48" s="56" t="n"/>
      <c r="AD48" s="56" t="n"/>
      <c r="AE48" s="56" t="n"/>
      <c r="AF48" s="56" t="n"/>
      <c r="AG48" s="56" t="n"/>
      <c r="AH48" s="56" t="n"/>
      <c r="AI48" s="56" t="n"/>
      <c r="AJ48" s="56" t="n"/>
      <c r="AK48" s="56" t="n"/>
      <c r="AL48" s="56" t="n"/>
    </row>
    <row r="49" hidden="1" ht="18" customHeight="1" s="173" thickBot="1">
      <c r="A49" s="59" t="inlineStr">
        <is>
          <t>Pendapatan dari sewa operasi</t>
        </is>
      </c>
      <c r="B49" s="59" t="n"/>
      <c r="C49" s="56" t="inlineStr"/>
      <c r="D49" s="56" t="inlineStr"/>
      <c r="E49" s="56" t="inlineStr"/>
      <c r="F49" s="56" t="inlineStr"/>
      <c r="G49" s="56" t="inlineStr"/>
      <c r="H49" s="56" t="inlineStr"/>
      <c r="I49" s="56" t="inlineStr"/>
      <c r="J49" s="56" t="inlineStr"/>
      <c r="K49" s="56" t="n"/>
      <c r="L49" s="56" t="n"/>
      <c r="M49" s="56" t="n"/>
      <c r="N49" s="56" t="n"/>
      <c r="O49" s="56" t="n"/>
      <c r="P49" s="56" t="n"/>
      <c r="Q49" s="56" t="n"/>
      <c r="R49" s="56" t="n"/>
      <c r="S49" s="56" t="n"/>
      <c r="T49" s="56" t="n"/>
      <c r="U49" s="56" t="n"/>
      <c r="V49" s="56" t="n"/>
      <c r="W49" s="56" t="n"/>
      <c r="X49" s="56" t="n"/>
      <c r="Y49" s="56" t="n"/>
      <c r="Z49" s="56" t="n"/>
      <c r="AA49" s="56" t="n"/>
      <c r="AB49" s="56" t="n"/>
      <c r="AC49" s="56" t="n"/>
      <c r="AD49" s="56" t="n"/>
      <c r="AE49" s="56" t="n"/>
      <c r="AF49" s="56" t="n"/>
      <c r="AG49" s="56" t="n"/>
      <c r="AH49" s="56" t="n"/>
      <c r="AI49" s="56" t="n"/>
      <c r="AJ49" s="56" t="n"/>
      <c r="AK49" s="56" t="n"/>
      <c r="AL49" s="56" t="n"/>
    </row>
    <row r="50" hidden="1" ht="18" customHeight="1" s="173" thickBot="1">
      <c r="A50" s="59" t="inlineStr">
        <is>
          <t>Pendapatan dari anjak piutang</t>
        </is>
      </c>
      <c r="B50" s="59" t="n"/>
      <c r="C50" s="56" t="inlineStr"/>
      <c r="D50" s="56" t="inlineStr"/>
      <c r="E50" s="56" t="inlineStr"/>
      <c r="F50" s="56" t="inlineStr"/>
      <c r="G50" s="56" t="inlineStr"/>
      <c r="H50" s="56" t="inlineStr"/>
      <c r="I50" s="56" t="inlineStr"/>
      <c r="J50" s="56" t="inlineStr"/>
      <c r="K50" s="56" t="n"/>
      <c r="L50" s="56" t="n"/>
      <c r="M50" s="56" t="n"/>
      <c r="N50" s="56" t="n"/>
      <c r="O50" s="56" t="n"/>
      <c r="P50" s="56" t="n"/>
      <c r="Q50" s="56" t="n"/>
      <c r="R50" s="56" t="n"/>
      <c r="S50" s="56" t="n"/>
      <c r="T50" s="56" t="n"/>
      <c r="U50" s="56" t="n"/>
      <c r="V50" s="56" t="n"/>
      <c r="W50" s="56" t="n"/>
      <c r="X50" s="56" t="n"/>
      <c r="Y50" s="56" t="n"/>
      <c r="Z50" s="56" t="n"/>
      <c r="AA50" s="56" t="n"/>
      <c r="AB50" s="56" t="n"/>
      <c r="AC50" s="56" t="n"/>
      <c r="AD50" s="56" t="n"/>
      <c r="AE50" s="56" t="n"/>
      <c r="AF50" s="56" t="n"/>
      <c r="AG50" s="56" t="n"/>
      <c r="AH50" s="56" t="n"/>
      <c r="AI50" s="56" t="n"/>
      <c r="AJ50" s="56" t="n"/>
      <c r="AK50" s="56" t="n"/>
      <c r="AL50" s="56" t="n"/>
    </row>
    <row r="51" ht="18" customHeight="1" s="173" thickBot="1">
      <c r="A51" s="58" t="inlineStr">
        <is>
          <t>Pendapatan sekuritas</t>
        </is>
      </c>
      <c r="B51" s="58" t="n"/>
      <c r="C51" s="53" t="n"/>
      <c r="D51" s="53" t="n"/>
      <c r="E51" s="53" t="n"/>
      <c r="F51" s="53" t="n"/>
      <c r="G51" s="53" t="n"/>
      <c r="H51" s="53" t="n"/>
      <c r="I51" s="53" t="n"/>
      <c r="J51" s="53" t="n"/>
      <c r="K51" s="53" t="n"/>
      <c r="L51" s="53" t="n"/>
      <c r="M51" s="53" t="n"/>
      <c r="N51" s="53" t="n"/>
      <c r="O51" s="53" t="n"/>
      <c r="P51" s="53" t="n"/>
      <c r="Q51" s="53" t="n"/>
      <c r="R51" s="53" t="n"/>
      <c r="S51" s="53" t="n"/>
      <c r="T51" s="53" t="n"/>
      <c r="U51" s="53" t="n"/>
      <c r="V51" s="53" t="n"/>
      <c r="W51" s="53" t="n"/>
      <c r="X51" s="53" t="n"/>
      <c r="Y51" s="53" t="n"/>
      <c r="Z51" s="53" t="n"/>
      <c r="AA51" s="53" t="n"/>
      <c r="AB51" s="53" t="n"/>
      <c r="AC51" s="53" t="n"/>
      <c r="AD51" s="53" t="n"/>
      <c r="AE51" s="53" t="n"/>
      <c r="AF51" s="53" t="n"/>
      <c r="AG51" s="53" t="n"/>
      <c r="AH51" s="53" t="n"/>
      <c r="AI51" s="53" t="n"/>
      <c r="AJ51" s="53" t="n"/>
      <c r="AK51" s="53" t="n"/>
      <c r="AL51" s="53" t="n"/>
    </row>
    <row r="52" hidden="1" ht="35" customHeight="1" s="173" thickBot="1">
      <c r="A52" s="59" t="inlineStr">
        <is>
          <t>Pendapatan kegiatan penjamin emisi dan penjualan efek</t>
        </is>
      </c>
      <c r="B52" s="59" t="n"/>
      <c r="C52" s="56" t="inlineStr"/>
      <c r="D52" s="56" t="inlineStr"/>
      <c r="E52" s="56" t="inlineStr"/>
      <c r="F52" s="56" t="inlineStr"/>
      <c r="G52" s="56" t="inlineStr"/>
      <c r="H52" s="56" t="inlineStr"/>
      <c r="I52" s="56" t="inlineStr"/>
      <c r="J52" s="56" t="inlineStr"/>
      <c r="K52" s="56" t="n"/>
      <c r="L52" s="56" t="n"/>
      <c r="M52" s="56" t="n"/>
      <c r="N52" s="56" t="n"/>
      <c r="O52" s="56" t="n"/>
      <c r="P52" s="56" t="n"/>
      <c r="Q52" s="56" t="n"/>
      <c r="R52" s="56" t="n"/>
      <c r="S52" s="56" t="n"/>
      <c r="T52" s="56" t="n"/>
      <c r="U52" s="56" t="n"/>
      <c r="V52" s="56" t="n"/>
      <c r="W52" s="56" t="n"/>
      <c r="X52" s="56" t="n"/>
      <c r="Y52" s="56" t="n"/>
      <c r="Z52" s="56" t="n"/>
      <c r="AA52" s="56" t="n"/>
      <c r="AB52" s="56" t="n"/>
      <c r="AC52" s="56" t="n"/>
      <c r="AD52" s="56" t="n"/>
      <c r="AE52" s="56" t="n"/>
      <c r="AF52" s="56" t="n"/>
      <c r="AG52" s="56" t="n"/>
      <c r="AH52" s="56" t="n"/>
      <c r="AI52" s="56" t="n"/>
      <c r="AJ52" s="56" t="n"/>
      <c r="AK52" s="56" t="n"/>
      <c r="AL52" s="56" t="n"/>
    </row>
    <row r="53" hidden="1" ht="35" customHeight="1" s="173" thickBot="1">
      <c r="A53" s="59" t="inlineStr">
        <is>
          <t>Pendapatan pembiayaan transaksi nasabah</t>
        </is>
      </c>
      <c r="B53" s="59" t="n"/>
      <c r="C53" s="56" t="inlineStr"/>
      <c r="D53" s="56" t="inlineStr"/>
      <c r="E53" s="56" t="inlineStr"/>
      <c r="F53" s="56" t="inlineStr"/>
      <c r="G53" s="56" t="inlineStr"/>
      <c r="H53" s="56" t="inlineStr"/>
      <c r="I53" s="56" t="inlineStr"/>
      <c r="J53" s="56" t="inlineStr"/>
      <c r="K53" s="56" t="n"/>
      <c r="L53" s="56" t="n"/>
      <c r="M53" s="56" t="n"/>
      <c r="N53" s="56" t="n"/>
      <c r="O53" s="56" t="n"/>
      <c r="P53" s="56" t="n"/>
      <c r="Q53" s="56" t="n"/>
      <c r="R53" s="56" t="n"/>
      <c r="S53" s="56" t="n"/>
      <c r="T53" s="56" t="n"/>
      <c r="U53" s="56" t="n"/>
      <c r="V53" s="56" t="n"/>
      <c r="W53" s="56" t="n"/>
      <c r="X53" s="56" t="n"/>
      <c r="Y53" s="56" t="n"/>
      <c r="Z53" s="56" t="n"/>
      <c r="AA53" s="56" t="n"/>
      <c r="AB53" s="56" t="n"/>
      <c r="AC53" s="56" t="n"/>
      <c r="AD53" s="56" t="n"/>
      <c r="AE53" s="56" t="n"/>
      <c r="AF53" s="56" t="n"/>
      <c r="AG53" s="56" t="n"/>
      <c r="AH53" s="56" t="n"/>
      <c r="AI53" s="56" t="n"/>
      <c r="AJ53" s="56" t="n"/>
      <c r="AK53" s="56" t="n"/>
      <c r="AL53" s="56" t="n"/>
    </row>
    <row r="54" hidden="1" ht="35" customHeight="1" s="173" thickBot="1">
      <c r="A54" s="59" t="inlineStr">
        <is>
          <t>Pendapatan jasa biro administrasi efek</t>
        </is>
      </c>
      <c r="B54" s="59" t="n"/>
      <c r="C54" s="56" t="inlineStr"/>
      <c r="D54" s="56" t="inlineStr"/>
      <c r="E54" s="56" t="inlineStr"/>
      <c r="F54" s="56" t="inlineStr"/>
      <c r="G54" s="56" t="inlineStr"/>
      <c r="H54" s="56" t="inlineStr"/>
      <c r="I54" s="56" t="inlineStr"/>
      <c r="J54" s="56" t="inlineStr"/>
      <c r="K54" s="56" t="n"/>
      <c r="L54" s="56" t="n"/>
      <c r="M54" s="56" t="n"/>
      <c r="N54" s="56" t="n"/>
      <c r="O54" s="56" t="n"/>
      <c r="P54" s="56" t="n"/>
      <c r="Q54" s="56" t="n"/>
      <c r="R54" s="56" t="n"/>
      <c r="S54" s="56" t="n"/>
      <c r="T54" s="56" t="n"/>
      <c r="U54" s="56" t="n"/>
      <c r="V54" s="56" t="n"/>
      <c r="W54" s="56" t="n"/>
      <c r="X54" s="56" t="n"/>
      <c r="Y54" s="56" t="n"/>
      <c r="Z54" s="56" t="n"/>
      <c r="AA54" s="56" t="n"/>
      <c r="AB54" s="56" t="n"/>
      <c r="AC54" s="56" t="n"/>
      <c r="AD54" s="56" t="n"/>
      <c r="AE54" s="56" t="n"/>
      <c r="AF54" s="56" t="n"/>
      <c r="AG54" s="56" t="n"/>
      <c r="AH54" s="56" t="n"/>
      <c r="AI54" s="56" t="n"/>
      <c r="AJ54" s="56" t="n"/>
      <c r="AK54" s="56" t="n"/>
      <c r="AL54" s="56" t="n"/>
    </row>
    <row r="55" hidden="1" ht="35" customHeight="1" s="173" thickBot="1">
      <c r="A55" s="59" t="inlineStr">
        <is>
          <t>Pendapatan kegiatan jasa manajer investasi</t>
        </is>
      </c>
      <c r="B55" s="59" t="n"/>
      <c r="C55" s="56" t="inlineStr"/>
      <c r="D55" s="56" t="inlineStr"/>
      <c r="E55" s="56" t="inlineStr"/>
      <c r="F55" s="56" t="inlineStr"/>
      <c r="G55" s="56" t="inlineStr"/>
      <c r="H55" s="56" t="inlineStr"/>
      <c r="I55" s="56" t="inlineStr"/>
      <c r="J55" s="56" t="inlineStr"/>
      <c r="K55" s="56" t="n"/>
      <c r="L55" s="56" t="n"/>
      <c r="M55" s="56" t="n"/>
      <c r="N55" s="56" t="n"/>
      <c r="O55" s="56" t="n"/>
      <c r="P55" s="56" t="n"/>
      <c r="Q55" s="56" t="n"/>
      <c r="R55" s="56" t="n"/>
      <c r="S55" s="56" t="n"/>
      <c r="T55" s="56" t="n"/>
      <c r="U55" s="56" t="n"/>
      <c r="V55" s="56" t="n"/>
      <c r="W55" s="56" t="n"/>
      <c r="X55" s="56" t="n"/>
      <c r="Y55" s="56" t="n"/>
      <c r="Z55" s="56" t="n"/>
      <c r="AA55" s="56" t="n"/>
      <c r="AB55" s="56" t="n"/>
      <c r="AC55" s="56" t="n"/>
      <c r="AD55" s="56" t="n"/>
      <c r="AE55" s="56" t="n"/>
      <c r="AF55" s="56" t="n"/>
      <c r="AG55" s="56" t="n"/>
      <c r="AH55" s="56" t="n"/>
      <c r="AI55" s="56" t="n"/>
      <c r="AJ55" s="56" t="n"/>
      <c r="AK55" s="56" t="n"/>
      <c r="AL55" s="56" t="n"/>
    </row>
    <row r="56" hidden="1" ht="35" customHeight="1" s="173" thickBot="1">
      <c r="A56" s="59" t="inlineStr">
        <is>
          <t>Pendapatan kegiatan jasa penasehat keuangan</t>
        </is>
      </c>
      <c r="B56" s="59" t="n"/>
      <c r="C56" s="56" t="inlineStr"/>
      <c r="D56" s="56" t="inlineStr"/>
      <c r="E56" s="56" t="inlineStr"/>
      <c r="F56" s="56" t="inlineStr"/>
      <c r="G56" s="56" t="inlineStr"/>
      <c r="H56" s="56" t="inlineStr"/>
      <c r="I56" s="56" t="inlineStr"/>
      <c r="J56" s="56" t="inlineStr"/>
      <c r="K56" s="56" t="n"/>
      <c r="L56" s="56" t="n"/>
      <c r="M56" s="56" t="n"/>
      <c r="N56" s="56" t="n"/>
      <c r="O56" s="56" t="n"/>
      <c r="P56" s="56" t="n"/>
      <c r="Q56" s="56" t="n"/>
      <c r="R56" s="56" t="n"/>
      <c r="S56" s="56" t="n"/>
      <c r="T56" s="56" t="n"/>
      <c r="U56" s="56" t="n"/>
      <c r="V56" s="56" t="n"/>
      <c r="W56" s="56" t="n"/>
      <c r="X56" s="56" t="n"/>
      <c r="Y56" s="56" t="n"/>
      <c r="Z56" s="56" t="n"/>
      <c r="AA56" s="56" t="n"/>
      <c r="AB56" s="56" t="n"/>
      <c r="AC56" s="56" t="n"/>
      <c r="AD56" s="56" t="n"/>
      <c r="AE56" s="56" t="n"/>
      <c r="AF56" s="56" t="n"/>
      <c r="AG56" s="56" t="n"/>
      <c r="AH56" s="56" t="n"/>
      <c r="AI56" s="56" t="n"/>
      <c r="AJ56" s="56" t="n"/>
      <c r="AK56" s="56" t="n"/>
      <c r="AL56" s="56" t="n"/>
    </row>
    <row r="57" ht="52" customHeight="1" s="173" thickBot="1">
      <c r="A57" s="59" t="inlineStr">
        <is>
          <t>Keuntungan (kerugian) dari transaksi perdagangan efek yang telah direalisasi</t>
        </is>
      </c>
      <c r="B57" s="59" t="n"/>
      <c r="C57" s="56" t="n">
        <v>446.139</v>
      </c>
      <c r="D57" s="56" t="n">
        <v>622.8920000000001</v>
      </c>
      <c r="E57" s="56" t="n">
        <v>664.519</v>
      </c>
      <c r="F57" s="56" t="n">
        <v>895.413</v>
      </c>
      <c r="G57" s="56" t="n">
        <v>0</v>
      </c>
      <c r="H57" s="56" t="n">
        <v>548.061</v>
      </c>
      <c r="I57" s="56" t="n">
        <v>981.949</v>
      </c>
      <c r="J57" s="56" t="n">
        <v>1297.216</v>
      </c>
      <c r="K57" s="56" t="n"/>
      <c r="L57" s="56" t="n"/>
      <c r="M57" s="56" t="n"/>
      <c r="N57" s="56" t="n"/>
      <c r="O57" s="56" t="n"/>
      <c r="P57" s="56" t="n"/>
      <c r="Q57" s="56" t="n"/>
      <c r="R57" s="56" t="n"/>
      <c r="S57" s="56" t="n"/>
      <c r="T57" s="56" t="n"/>
      <c r="U57" s="56" t="n"/>
      <c r="V57" s="56" t="n"/>
      <c r="W57" s="56" t="n"/>
      <c r="X57" s="56" t="n"/>
      <c r="Y57" s="56" t="n"/>
      <c r="Z57" s="56" t="n"/>
      <c r="AA57" s="56" t="n"/>
      <c r="AB57" s="56" t="n"/>
      <c r="AC57" s="56" t="n"/>
      <c r="AD57" s="56" t="n"/>
      <c r="AE57" s="56" t="n"/>
      <c r="AF57" s="56" t="n"/>
      <c r="AG57" s="56" t="n"/>
      <c r="AH57" s="56" t="n"/>
      <c r="AI57" s="56" t="n"/>
      <c r="AJ57" s="56" t="n"/>
      <c r="AK57" s="56" t="n"/>
      <c r="AL57" s="56" t="n"/>
    </row>
    <row r="58" ht="35" customHeight="1" s="173" thickBot="1">
      <c r="A58" s="59" t="inlineStr">
        <is>
          <t>Keuntungan (kerugian) perubahan nilai wajar efek</t>
        </is>
      </c>
      <c r="B58" s="59" t="n"/>
      <c r="C58" s="56" t="n">
        <v>42.315</v>
      </c>
      <c r="D58" s="56" t="n">
        <v>22.639</v>
      </c>
      <c r="E58" s="56" t="n">
        <v>105.504</v>
      </c>
      <c r="F58" s="56" t="n">
        <v>-154.116</v>
      </c>
      <c r="G58" s="56" t="n">
        <v>55.045</v>
      </c>
      <c r="H58" s="56" t="n">
        <v>1.802</v>
      </c>
      <c r="I58" s="56" t="n">
        <v>30.175</v>
      </c>
      <c r="J58" s="56" t="n">
        <v>46.906</v>
      </c>
      <c r="K58" s="56" t="n"/>
      <c r="L58" s="56" t="n"/>
      <c r="M58" s="56" t="n"/>
      <c r="N58" s="56" t="n"/>
      <c r="O58" s="56" t="n"/>
      <c r="P58" s="56" t="n"/>
      <c r="Q58" s="56" t="n"/>
      <c r="R58" s="56" t="n"/>
      <c r="S58" s="56" t="n"/>
      <c r="T58" s="56" t="n"/>
      <c r="U58" s="56" t="n"/>
      <c r="V58" s="56" t="n"/>
      <c r="W58" s="56" t="n"/>
      <c r="X58" s="56" t="n"/>
      <c r="Y58" s="56" t="n"/>
      <c r="Z58" s="56" t="n"/>
      <c r="AA58" s="56" t="n"/>
      <c r="AB58" s="56" t="n"/>
      <c r="AC58" s="56" t="n"/>
      <c r="AD58" s="56" t="n"/>
      <c r="AE58" s="56" t="n"/>
      <c r="AF58" s="56" t="n"/>
      <c r="AG58" s="56" t="n"/>
      <c r="AH58" s="56" t="n"/>
      <c r="AI58" s="56" t="n"/>
      <c r="AJ58" s="56" t="n"/>
      <c r="AK58" s="56" t="n"/>
      <c r="AL58" s="56" t="n"/>
    </row>
    <row r="59" ht="18" customHeight="1" s="173" thickBot="1">
      <c r="A59" s="58" t="inlineStr">
        <is>
          <t>Pendapatan operasional lainnya</t>
        </is>
      </c>
      <c r="B59" s="58" t="n"/>
      <c r="C59" s="53" t="n"/>
      <c r="D59" s="53" t="n"/>
      <c r="E59" s="53" t="n"/>
      <c r="F59" s="53" t="n"/>
      <c r="G59" s="53" t="n"/>
      <c r="H59" s="53" t="n"/>
      <c r="I59" s="53" t="n"/>
      <c r="J59" s="53" t="n"/>
      <c r="K59" s="53" t="n"/>
      <c r="L59" s="53" t="n"/>
      <c r="M59" s="53" t="n"/>
      <c r="N59" s="53" t="n"/>
      <c r="O59" s="53" t="n"/>
      <c r="P59" s="53" t="n"/>
      <c r="Q59" s="53" t="n"/>
      <c r="R59" s="53" t="n"/>
      <c r="S59" s="53" t="n"/>
      <c r="T59" s="53" t="n"/>
      <c r="U59" s="53" t="n"/>
      <c r="V59" s="53" t="n"/>
      <c r="W59" s="53" t="n"/>
      <c r="X59" s="53" t="n"/>
      <c r="Y59" s="53" t="n"/>
      <c r="Z59" s="53" t="n"/>
      <c r="AA59" s="53" t="n"/>
      <c r="AB59" s="53" t="n"/>
      <c r="AC59" s="53" t="n"/>
      <c r="AD59" s="53" t="n"/>
      <c r="AE59" s="53" t="n"/>
      <c r="AF59" s="53" t="n"/>
      <c r="AG59" s="53" t="n"/>
      <c r="AH59" s="53" t="n"/>
      <c r="AI59" s="53" t="n"/>
      <c r="AJ59" s="53" t="n"/>
      <c r="AK59" s="53" t="n"/>
      <c r="AL59" s="53" t="n"/>
    </row>
    <row r="60" hidden="1" ht="18" customHeight="1" s="173" thickBot="1">
      <c r="A60" s="59" t="inlineStr">
        <is>
          <t>Pendapatan investasi</t>
        </is>
      </c>
      <c r="B60" s="59" t="n"/>
      <c r="C60" s="56" t="inlineStr"/>
      <c r="D60" s="56" t="inlineStr"/>
      <c r="E60" s="56" t="inlineStr"/>
      <c r="F60" s="56" t="inlineStr"/>
      <c r="G60" s="56" t="inlineStr"/>
      <c r="H60" s="56" t="inlineStr"/>
      <c r="I60" s="56" t="inlineStr"/>
      <c r="J60" s="56" t="inlineStr"/>
      <c r="K60" s="56" t="n"/>
      <c r="L60" s="56" t="n"/>
      <c r="M60" s="56" t="n"/>
      <c r="N60" s="56" t="n"/>
      <c r="O60" s="56" t="n"/>
      <c r="P60" s="56" t="n"/>
      <c r="Q60" s="56" t="n"/>
      <c r="R60" s="56" t="n"/>
      <c r="S60" s="56" t="n"/>
      <c r="T60" s="56" t="n"/>
      <c r="U60" s="56" t="n"/>
      <c r="V60" s="56" t="n"/>
      <c r="W60" s="56" t="n"/>
      <c r="X60" s="56" t="n"/>
      <c r="Y60" s="56" t="n"/>
      <c r="Z60" s="56" t="n"/>
      <c r="AA60" s="56" t="n"/>
      <c r="AB60" s="56" t="n"/>
      <c r="AC60" s="56" t="n"/>
      <c r="AD60" s="56" t="n"/>
      <c r="AE60" s="56" t="n"/>
      <c r="AF60" s="56" t="n"/>
      <c r="AG60" s="56" t="n"/>
      <c r="AH60" s="56" t="n"/>
      <c r="AI60" s="56" t="n"/>
      <c r="AJ60" s="56" t="n"/>
      <c r="AK60" s="56" t="n"/>
      <c r="AL60" s="56" t="n"/>
    </row>
    <row r="61" hidden="1" ht="52" customHeight="1" s="173" thickBot="1">
      <c r="A61" s="59" t="inlineStr">
        <is>
          <t>Pendapatan provisi dan komisi dari transaksi lainnya selain kredit</t>
        </is>
      </c>
      <c r="B61" s="59" t="n"/>
      <c r="C61" s="56" t="inlineStr"/>
      <c r="D61" s="56" t="inlineStr"/>
      <c r="E61" s="56" t="inlineStr"/>
      <c r="F61" s="56" t="inlineStr"/>
      <c r="G61" s="56" t="inlineStr"/>
      <c r="H61" s="56" t="inlineStr"/>
      <c r="I61" s="56" t="inlineStr"/>
      <c r="J61" s="56" t="inlineStr"/>
      <c r="K61" s="56" t="n"/>
      <c r="L61" s="56" t="n"/>
      <c r="M61" s="56" t="n"/>
      <c r="N61" s="56" t="n"/>
      <c r="O61" s="56" t="n"/>
      <c r="P61" s="56" t="n"/>
      <c r="Q61" s="56" t="n"/>
      <c r="R61" s="56" t="n"/>
      <c r="S61" s="56" t="n"/>
      <c r="T61" s="56" t="n"/>
      <c r="U61" s="56" t="n"/>
      <c r="V61" s="56" t="n"/>
      <c r="W61" s="56" t="n"/>
      <c r="X61" s="56" t="n"/>
      <c r="Y61" s="56" t="n"/>
      <c r="Z61" s="56" t="n"/>
      <c r="AA61" s="56" t="n"/>
      <c r="AB61" s="56" t="n"/>
      <c r="AC61" s="56" t="n"/>
      <c r="AD61" s="56" t="n"/>
      <c r="AE61" s="56" t="n"/>
      <c r="AF61" s="56" t="n"/>
      <c r="AG61" s="56" t="n"/>
      <c r="AH61" s="56" t="n"/>
      <c r="AI61" s="56" t="n"/>
      <c r="AJ61" s="56" t="n"/>
      <c r="AK61" s="56" t="n"/>
      <c r="AL61" s="56" t="n"/>
    </row>
    <row r="62" hidden="1" ht="35" customHeight="1" s="173" thickBot="1">
      <c r="A62" s="59" t="inlineStr">
        <is>
          <t>Pendapatan transaksi perdagangan</t>
        </is>
      </c>
      <c r="B62" s="59" t="n"/>
      <c r="C62" s="56" t="inlineStr"/>
      <c r="D62" s="56" t="inlineStr"/>
      <c r="E62" s="56" t="inlineStr"/>
      <c r="F62" s="56" t="inlineStr"/>
      <c r="G62" s="56" t="inlineStr"/>
      <c r="H62" s="56" t="inlineStr"/>
      <c r="I62" s="56" t="inlineStr"/>
      <c r="J62" s="56" t="inlineStr"/>
      <c r="K62" s="56" t="n"/>
      <c r="L62" s="56" t="n"/>
      <c r="M62" s="56" t="n"/>
      <c r="N62" s="56" t="n"/>
      <c r="O62" s="56" t="n"/>
      <c r="P62" s="56" t="n"/>
      <c r="Q62" s="56" t="n"/>
      <c r="R62" s="56" t="n"/>
      <c r="S62" s="56" t="n"/>
      <c r="T62" s="56" t="n"/>
      <c r="U62" s="56" t="n"/>
      <c r="V62" s="56" t="n"/>
      <c r="W62" s="56" t="n"/>
      <c r="X62" s="56" t="n"/>
      <c r="Y62" s="56" t="n"/>
      <c r="Z62" s="56" t="n"/>
      <c r="AA62" s="56" t="n"/>
      <c r="AB62" s="56" t="n"/>
      <c r="AC62" s="56" t="n"/>
      <c r="AD62" s="56" t="n"/>
      <c r="AE62" s="56" t="n"/>
      <c r="AF62" s="56" t="n"/>
      <c r="AG62" s="56" t="n"/>
      <c r="AH62" s="56" t="n"/>
      <c r="AI62" s="56" t="n"/>
      <c r="AJ62" s="56" t="n"/>
      <c r="AK62" s="56" t="n"/>
      <c r="AL62" s="56" t="n"/>
    </row>
    <row r="63" hidden="1" ht="18" customHeight="1" s="173" thickBot="1">
      <c r="A63" s="59" t="inlineStr">
        <is>
          <t>Pendapatan dividen</t>
        </is>
      </c>
      <c r="B63" s="59" t="n"/>
      <c r="C63" s="56" t="inlineStr"/>
      <c r="D63" s="56" t="inlineStr"/>
      <c r="E63" s="56" t="inlineStr"/>
      <c r="F63" s="56" t="inlineStr"/>
      <c r="G63" s="56" t="inlineStr"/>
      <c r="H63" s="56" t="inlineStr"/>
      <c r="I63" s="56" t="inlineStr"/>
      <c r="J63" s="56" t="inlineStr"/>
      <c r="K63" s="56" t="n"/>
      <c r="L63" s="56" t="n"/>
      <c r="M63" s="56" t="n"/>
      <c r="N63" s="56" t="n"/>
      <c r="O63" s="56" t="n"/>
      <c r="P63" s="56" t="n"/>
      <c r="Q63" s="56" t="n"/>
      <c r="R63" s="56" t="n"/>
      <c r="S63" s="56" t="n"/>
      <c r="T63" s="56" t="n"/>
      <c r="U63" s="56" t="n"/>
      <c r="V63" s="56" t="n"/>
      <c r="W63" s="56" t="n"/>
      <c r="X63" s="56" t="n"/>
      <c r="Y63" s="56" t="n"/>
      <c r="Z63" s="56" t="n"/>
      <c r="AA63" s="56" t="n"/>
      <c r="AB63" s="56" t="n"/>
      <c r="AC63" s="56" t="n"/>
      <c r="AD63" s="56" t="n"/>
      <c r="AE63" s="56" t="n"/>
      <c r="AF63" s="56" t="n"/>
      <c r="AG63" s="56" t="n"/>
      <c r="AH63" s="56" t="n"/>
      <c r="AI63" s="56" t="n"/>
      <c r="AJ63" s="56" t="n"/>
      <c r="AK63" s="56" t="n"/>
      <c r="AL63" s="56" t="n"/>
    </row>
    <row r="64" hidden="1" ht="52" customHeight="1" s="173" thickBot="1">
      <c r="A64" s="59" t="inlineStr">
        <is>
          <t>Keuntungan (kerugian) yang telah direalisasi atas instrumen derivatif</t>
        </is>
      </c>
      <c r="B64" s="59" t="n"/>
      <c r="C64" s="56" t="inlineStr"/>
      <c r="D64" s="56" t="inlineStr"/>
      <c r="E64" s="56" t="inlineStr"/>
      <c r="F64" s="56" t="inlineStr"/>
      <c r="G64" s="56" t="inlineStr"/>
      <c r="H64" s="56" t="inlineStr"/>
      <c r="I64" s="56" t="inlineStr"/>
      <c r="J64" s="56" t="inlineStr"/>
      <c r="K64" s="56" t="n"/>
      <c r="L64" s="56" t="n"/>
      <c r="M64" s="56" t="n"/>
      <c r="N64" s="56" t="n"/>
      <c r="O64" s="56" t="n"/>
      <c r="P64" s="56" t="n"/>
      <c r="Q64" s="56" t="n"/>
      <c r="R64" s="56" t="n"/>
      <c r="S64" s="56" t="n"/>
      <c r="T64" s="56" t="n"/>
      <c r="U64" s="56" t="n"/>
      <c r="V64" s="56" t="n"/>
      <c r="W64" s="56" t="n"/>
      <c r="X64" s="56" t="n"/>
      <c r="Y64" s="56" t="n"/>
      <c r="Z64" s="56" t="n"/>
      <c r="AA64" s="56" t="n"/>
      <c r="AB64" s="56" t="n"/>
      <c r="AC64" s="56" t="n"/>
      <c r="AD64" s="56" t="n"/>
      <c r="AE64" s="56" t="n"/>
      <c r="AF64" s="56" t="n"/>
      <c r="AG64" s="56" t="n"/>
      <c r="AH64" s="56" t="n"/>
      <c r="AI64" s="56" t="n"/>
      <c r="AJ64" s="56" t="n"/>
      <c r="AK64" s="56" t="n"/>
      <c r="AL64" s="56" t="n"/>
    </row>
    <row r="65" ht="35" customHeight="1" s="173" thickBot="1">
      <c r="A65" s="59" t="inlineStr">
        <is>
          <t>Penerimaan kembali aset yang telah dihapusbukukan</t>
        </is>
      </c>
      <c r="B65" s="59" t="n"/>
      <c r="C65" s="56" t="n">
        <v>130.9</v>
      </c>
      <c r="D65" s="56" t="n">
        <v>113.399</v>
      </c>
      <c r="E65" s="56" t="n">
        <v>275.538</v>
      </c>
      <c r="F65" s="56" t="n">
        <v>304.81</v>
      </c>
      <c r="G65" s="56" t="n">
        <v>431.591</v>
      </c>
      <c r="H65" s="56" t="n">
        <v>934.191</v>
      </c>
      <c r="I65" s="56" t="n">
        <v>1338.753</v>
      </c>
      <c r="J65" s="56" t="n">
        <v>1024.936</v>
      </c>
      <c r="K65" s="56" t="n"/>
      <c r="L65" s="56" t="n"/>
      <c r="M65" s="56" t="n"/>
      <c r="N65" s="56" t="n"/>
      <c r="O65" s="56" t="n"/>
      <c r="P65" s="56" t="n"/>
      <c r="Q65" s="56" t="n"/>
      <c r="R65" s="56" t="n"/>
      <c r="S65" s="56" t="n"/>
      <c r="T65" s="56" t="n"/>
      <c r="U65" s="56" t="n"/>
      <c r="V65" s="56" t="n"/>
      <c r="W65" s="56" t="n"/>
      <c r="X65" s="56" t="n"/>
      <c r="Y65" s="56" t="n"/>
      <c r="Z65" s="56" t="n"/>
      <c r="AA65" s="56" t="n"/>
      <c r="AB65" s="56" t="n"/>
      <c r="AC65" s="56" t="n"/>
      <c r="AD65" s="56" t="n"/>
      <c r="AE65" s="56" t="n"/>
      <c r="AF65" s="56" t="n"/>
      <c r="AG65" s="56" t="n"/>
      <c r="AH65" s="56" t="n"/>
      <c r="AI65" s="56" t="n"/>
      <c r="AJ65" s="56" t="n"/>
      <c r="AK65" s="56" t="n"/>
      <c r="AL65" s="56" t="n"/>
    </row>
    <row r="66" hidden="1" ht="35" customHeight="1" s="173" thickBot="1">
      <c r="A66" s="59" t="inlineStr">
        <is>
          <t>Keuntungan (kerugian) selisih kurs mata uang asing</t>
        </is>
      </c>
      <c r="B66" s="59" t="n"/>
      <c r="C66" s="56" t="inlineStr"/>
      <c r="D66" s="56" t="inlineStr"/>
      <c r="E66" s="56" t="inlineStr"/>
      <c r="F66" s="56" t="inlineStr"/>
      <c r="G66" s="56" t="inlineStr"/>
      <c r="H66" s="56" t="inlineStr"/>
      <c r="I66" s="56" t="inlineStr"/>
      <c r="J66" s="56" t="inlineStr"/>
      <c r="K66" s="56" t="n"/>
      <c r="L66" s="56" t="n"/>
      <c r="M66" s="56" t="n"/>
      <c r="N66" s="56" t="n"/>
      <c r="O66" s="56" t="n"/>
      <c r="P66" s="56" t="n"/>
      <c r="Q66" s="56" t="n"/>
      <c r="R66" s="56" t="n"/>
      <c r="S66" s="56" t="n"/>
      <c r="T66" s="56" t="n"/>
      <c r="U66" s="56" t="n"/>
      <c r="V66" s="56" t="n"/>
      <c r="W66" s="56" t="n"/>
      <c r="X66" s="56" t="n"/>
      <c r="Y66" s="56" t="n"/>
      <c r="Z66" s="56" t="n"/>
      <c r="AA66" s="56" t="n"/>
      <c r="AB66" s="56" t="n"/>
      <c r="AC66" s="56" t="n"/>
      <c r="AD66" s="56" t="n"/>
      <c r="AE66" s="56" t="n"/>
      <c r="AF66" s="56" t="n"/>
      <c r="AG66" s="56" t="n"/>
      <c r="AH66" s="56" t="n"/>
      <c r="AI66" s="56" t="n"/>
      <c r="AJ66" s="56" t="n"/>
      <c r="AK66" s="56" t="n"/>
      <c r="AL66" s="56" t="n"/>
    </row>
    <row r="67" hidden="1" ht="35" customHeight="1" s="173" thickBot="1">
      <c r="A67" s="59" t="inlineStr">
        <is>
          <t>Keuntungan (kerugian) pelepasan aset tetap</t>
        </is>
      </c>
      <c r="B67" s="59" t="n"/>
      <c r="C67" s="56" t="inlineStr"/>
      <c r="D67" s="56" t="inlineStr"/>
      <c r="E67" s="56" t="inlineStr"/>
      <c r="F67" s="56" t="inlineStr"/>
      <c r="G67" s="56" t="inlineStr"/>
      <c r="H67" s="56" t="inlineStr"/>
      <c r="I67" s="56" t="inlineStr"/>
      <c r="J67" s="56" t="inlineStr"/>
      <c r="K67" s="56" t="n"/>
      <c r="L67" s="56" t="n"/>
      <c r="M67" s="56" t="n"/>
      <c r="N67" s="56" t="n"/>
      <c r="O67" s="56" t="n"/>
      <c r="P67" s="56" t="n"/>
      <c r="Q67" s="56" t="n"/>
      <c r="R67" s="56" t="n"/>
      <c r="S67" s="56" t="n"/>
      <c r="T67" s="56" t="n"/>
      <c r="U67" s="56" t="n"/>
      <c r="V67" s="56" t="n"/>
      <c r="W67" s="56" t="n"/>
      <c r="X67" s="56" t="n"/>
      <c r="Y67" s="56" t="n"/>
      <c r="Z67" s="56" t="n"/>
      <c r="AA67" s="56" t="n"/>
      <c r="AB67" s="56" t="n"/>
      <c r="AC67" s="56" t="n"/>
      <c r="AD67" s="56" t="n"/>
      <c r="AE67" s="56" t="n"/>
      <c r="AF67" s="56" t="n"/>
      <c r="AG67" s="56" t="n"/>
      <c r="AH67" s="56" t="n"/>
      <c r="AI67" s="56" t="n"/>
      <c r="AJ67" s="56" t="n"/>
      <c r="AK67" s="56" t="n"/>
      <c r="AL67" s="56" t="n"/>
    </row>
    <row r="68" hidden="1" ht="52" customHeight="1" s="173" thickBot="1">
      <c r="A68" s="59" t="inlineStr">
        <is>
          <t>Keuntungan (kerugian) pelepasan agunan yang diambil alih</t>
        </is>
      </c>
      <c r="B68" s="59" t="n"/>
      <c r="C68" s="56" t="inlineStr"/>
      <c r="D68" s="56" t="inlineStr"/>
      <c r="E68" s="56" t="inlineStr"/>
      <c r="F68" s="56" t="inlineStr"/>
      <c r="G68" s="56" t="inlineStr"/>
      <c r="H68" s="56" t="inlineStr"/>
      <c r="I68" s="56" t="inlineStr"/>
      <c r="J68" s="56" t="inlineStr"/>
      <c r="K68" s="56" t="n"/>
      <c r="L68" s="56" t="n"/>
      <c r="M68" s="56" t="n"/>
      <c r="N68" s="56" t="n"/>
      <c r="O68" s="56" t="n"/>
      <c r="P68" s="56" t="n"/>
      <c r="Q68" s="56" t="n"/>
      <c r="R68" s="56" t="n"/>
      <c r="S68" s="56" t="n"/>
      <c r="T68" s="56" t="n"/>
      <c r="U68" s="56" t="n"/>
      <c r="V68" s="56" t="n"/>
      <c r="W68" s="56" t="n"/>
      <c r="X68" s="56" t="n"/>
      <c r="Y68" s="56" t="n"/>
      <c r="Z68" s="56" t="n"/>
      <c r="AA68" s="56" t="n"/>
      <c r="AB68" s="56" t="n"/>
      <c r="AC68" s="56" t="n"/>
      <c r="AD68" s="56" t="n"/>
      <c r="AE68" s="56" t="n"/>
      <c r="AF68" s="56" t="n"/>
      <c r="AG68" s="56" t="n"/>
      <c r="AH68" s="56" t="n"/>
      <c r="AI68" s="56" t="n"/>
      <c r="AJ68" s="56" t="n"/>
      <c r="AK68" s="56" t="n"/>
      <c r="AL68" s="56" t="n"/>
    </row>
    <row r="69" ht="35" customHeight="1" s="173" thickBot="1">
      <c r="A69" s="59" t="inlineStr">
        <is>
          <t>Pendapatan operasional lainnya</t>
        </is>
      </c>
      <c r="B69" s="59" t="n"/>
      <c r="C69" s="56" t="n">
        <v>1452.24</v>
      </c>
      <c r="D69" s="56" t="n">
        <v>1350.922</v>
      </c>
      <c r="E69" s="56" t="n">
        <v>1469.046</v>
      </c>
      <c r="F69" s="56" t="n">
        <v>1316.46</v>
      </c>
      <c r="G69" s="56" t="n">
        <v>1788.216</v>
      </c>
      <c r="H69" s="56" t="n">
        <v>2407.093</v>
      </c>
      <c r="I69" s="56" t="n">
        <v>2225.042</v>
      </c>
      <c r="J69" s="56" t="n">
        <v>1738.914</v>
      </c>
      <c r="K69" s="56" t="n"/>
      <c r="L69" s="56" t="n"/>
      <c r="M69" s="56" t="n"/>
      <c r="N69" s="56" t="n"/>
      <c r="O69" s="56" t="n"/>
      <c r="P69" s="56" t="n"/>
      <c r="Q69" s="56" t="n"/>
      <c r="R69" s="56" t="n"/>
      <c r="S69" s="56" t="n"/>
      <c r="T69" s="56" t="n"/>
      <c r="U69" s="56" t="n"/>
      <c r="V69" s="56" t="n"/>
      <c r="W69" s="56" t="n"/>
      <c r="X69" s="56" t="n"/>
      <c r="Y69" s="56" t="n"/>
      <c r="Z69" s="56" t="n"/>
      <c r="AA69" s="56" t="n"/>
      <c r="AB69" s="56" t="n"/>
      <c r="AC69" s="56" t="n"/>
      <c r="AD69" s="56" t="n"/>
      <c r="AE69" s="56" t="n"/>
      <c r="AF69" s="56" t="n"/>
      <c r="AG69" s="56" t="n"/>
      <c r="AH69" s="56" t="n"/>
      <c r="AI69" s="56" t="n"/>
      <c r="AJ69" s="56" t="n"/>
      <c r="AK69" s="56" t="n"/>
      <c r="AL69" s="56" t="n"/>
    </row>
    <row r="70" ht="35" customHeight="1" s="173" thickBot="1">
      <c r="A70" s="58" t="inlineStr">
        <is>
          <t>Pemulihan penyisihan kerugian penurunan nilai</t>
        </is>
      </c>
      <c r="B70" s="58" t="n"/>
      <c r="C70" s="53" t="n"/>
      <c r="D70" s="53" t="n"/>
      <c r="E70" s="53" t="n"/>
      <c r="F70" s="53" t="n"/>
      <c r="G70" s="53" t="n"/>
      <c r="H70" s="53" t="n"/>
      <c r="I70" s="53" t="n"/>
      <c r="J70" s="53" t="n"/>
      <c r="K70" s="53" t="n"/>
      <c r="L70" s="53" t="n"/>
      <c r="M70" s="53" t="n"/>
      <c r="N70" s="53" t="n"/>
      <c r="O70" s="53" t="n"/>
      <c r="P70" s="53" t="n"/>
      <c r="Q70" s="53" t="n"/>
      <c r="R70" s="53" t="n"/>
      <c r="S70" s="53" t="n"/>
      <c r="T70" s="53" t="n"/>
      <c r="U70" s="53" t="n"/>
      <c r="V70" s="53" t="n"/>
      <c r="W70" s="53" t="n"/>
      <c r="X70" s="53" t="n"/>
      <c r="Y70" s="53" t="n"/>
      <c r="Z70" s="53" t="n"/>
      <c r="AA70" s="53" t="n"/>
      <c r="AB70" s="53" t="n"/>
      <c r="AC70" s="53" t="n"/>
      <c r="AD70" s="53" t="n"/>
      <c r="AE70" s="53" t="n"/>
      <c r="AF70" s="53" t="n"/>
      <c r="AG70" s="53" t="n"/>
      <c r="AH70" s="53" t="n"/>
      <c r="AI70" s="53" t="n"/>
      <c r="AJ70" s="53" t="n"/>
      <c r="AK70" s="53" t="n"/>
      <c r="AL70" s="53" t="n"/>
    </row>
    <row r="71" ht="35" customHeight="1" s="173" thickBot="1">
      <c r="A71" s="59" t="inlineStr">
        <is>
          <t>Pemulihan penyisihan kerugian penurunan nilai aset keuangan</t>
        </is>
      </c>
      <c r="B71" s="59" t="n"/>
      <c r="C71" s="56" t="inlineStr"/>
      <c r="D71" s="56" t="inlineStr"/>
      <c r="E71" s="56" t="n">
        <v>0.035</v>
      </c>
      <c r="F71" s="56" t="n">
        <v>0.88</v>
      </c>
      <c r="G71" s="56" t="n">
        <v>22.178</v>
      </c>
      <c r="H71" s="56" t="n">
        <v>0.024</v>
      </c>
      <c r="I71" s="56" t="n">
        <v>41.16</v>
      </c>
      <c r="J71" s="56" t="n">
        <v>13.313</v>
      </c>
      <c r="K71" s="56" t="n"/>
      <c r="L71" s="56" t="n"/>
      <c r="M71" s="56" t="n"/>
      <c r="N71" s="56" t="n"/>
      <c r="O71" s="56" t="n"/>
      <c r="P71" s="56" t="n"/>
      <c r="Q71" s="56" t="n"/>
      <c r="R71" s="56" t="n"/>
      <c r="S71" s="56" t="n"/>
      <c r="T71" s="56" t="n"/>
      <c r="U71" s="56" t="n"/>
      <c r="V71" s="56" t="n"/>
      <c r="W71" s="56" t="n"/>
      <c r="X71" s="56" t="n"/>
      <c r="Y71" s="56" t="n"/>
      <c r="Z71" s="56" t="n"/>
      <c r="AA71" s="56" t="n"/>
      <c r="AB71" s="56" t="n"/>
      <c r="AC71" s="56" t="n"/>
      <c r="AD71" s="56" t="n"/>
      <c r="AE71" s="56" t="n"/>
      <c r="AF71" s="56" t="n"/>
      <c r="AG71" s="56" t="n"/>
      <c r="AH71" s="56" t="n"/>
      <c r="AI71" s="56" t="n"/>
      <c r="AJ71" s="56" t="n"/>
      <c r="AK71" s="56" t="n"/>
      <c r="AL71" s="56" t="n"/>
    </row>
    <row r="72" hidden="1" ht="52" customHeight="1" s="173" thickBot="1">
      <c r="A72" s="59" t="inlineStr">
        <is>
          <t>Pemulihan penyisihan kerugian penurunan nilai aset keuangan - sewa pembiayaan</t>
        </is>
      </c>
      <c r="B72" s="59" t="n"/>
      <c r="C72" s="56" t="inlineStr"/>
      <c r="D72" s="56" t="inlineStr"/>
      <c r="E72" s="56" t="inlineStr"/>
      <c r="F72" s="56" t="inlineStr"/>
      <c r="G72" s="56" t="inlineStr"/>
      <c r="H72" s="56" t="inlineStr"/>
      <c r="I72" s="56" t="inlineStr"/>
      <c r="J72" s="56" t="inlineStr"/>
      <c r="K72" s="56" t="n"/>
      <c r="L72" s="56" t="n"/>
      <c r="M72" s="56" t="n"/>
      <c r="N72" s="56" t="n"/>
      <c r="O72" s="56" t="n"/>
      <c r="P72" s="56" t="n"/>
      <c r="Q72" s="56" t="n"/>
      <c r="R72" s="56" t="n"/>
      <c r="S72" s="56" t="n"/>
      <c r="T72" s="56" t="n"/>
      <c r="U72" s="56" t="n"/>
      <c r="V72" s="56" t="n"/>
      <c r="W72" s="56" t="n"/>
      <c r="X72" s="56" t="n"/>
      <c r="Y72" s="56" t="n"/>
      <c r="Z72" s="56" t="n"/>
      <c r="AA72" s="56" t="n"/>
      <c r="AB72" s="56" t="n"/>
      <c r="AC72" s="56" t="n"/>
      <c r="AD72" s="56" t="n"/>
      <c r="AE72" s="56" t="n"/>
      <c r="AF72" s="56" t="n"/>
      <c r="AG72" s="56" t="n"/>
      <c r="AH72" s="56" t="n"/>
      <c r="AI72" s="56" t="n"/>
      <c r="AJ72" s="56" t="n"/>
      <c r="AK72" s="56" t="n"/>
      <c r="AL72" s="56" t="n"/>
    </row>
    <row r="73" hidden="1" ht="52" customHeight="1" s="173" thickBot="1">
      <c r="A73" s="59" t="inlineStr">
        <is>
          <t>Pemulihan penyisihan kerugian penurunan nilai aset keuangan - piutang pembiayaan konsumen</t>
        </is>
      </c>
      <c r="B73" s="59" t="n"/>
      <c r="C73" s="56" t="inlineStr"/>
      <c r="D73" s="56" t="inlineStr"/>
      <c r="E73" s="56" t="inlineStr"/>
      <c r="F73" s="56" t="inlineStr"/>
      <c r="G73" s="56" t="inlineStr"/>
      <c r="H73" s="56" t="inlineStr"/>
      <c r="I73" s="56" t="inlineStr"/>
      <c r="J73" s="56" t="inlineStr"/>
      <c r="K73" s="56" t="n"/>
      <c r="L73" s="56" t="n"/>
      <c r="M73" s="56" t="n"/>
      <c r="N73" s="56" t="n"/>
      <c r="O73" s="56" t="n"/>
      <c r="P73" s="56" t="n"/>
      <c r="Q73" s="56" t="n"/>
      <c r="R73" s="56" t="n"/>
      <c r="S73" s="56" t="n"/>
      <c r="T73" s="56" t="n"/>
      <c r="U73" s="56" t="n"/>
      <c r="V73" s="56" t="n"/>
      <c r="W73" s="56" t="n"/>
      <c r="X73" s="56" t="n"/>
      <c r="Y73" s="56" t="n"/>
      <c r="Z73" s="56" t="n"/>
      <c r="AA73" s="56" t="n"/>
      <c r="AB73" s="56" t="n"/>
      <c r="AC73" s="56" t="n"/>
      <c r="AD73" s="56" t="n"/>
      <c r="AE73" s="56" t="n"/>
      <c r="AF73" s="56" t="n"/>
      <c r="AG73" s="56" t="n"/>
      <c r="AH73" s="56" t="n"/>
      <c r="AI73" s="56" t="n"/>
      <c r="AJ73" s="56" t="n"/>
      <c r="AK73" s="56" t="n"/>
      <c r="AL73" s="56" t="n"/>
    </row>
    <row r="74" hidden="1" ht="52" customHeight="1" s="173" thickBot="1">
      <c r="A74" s="59" t="inlineStr">
        <is>
          <t>Pemulihan penyisihan kerugian penurunan nilai aset non-keuangan</t>
        </is>
      </c>
      <c r="B74" s="59" t="n"/>
      <c r="C74" s="56" t="inlineStr"/>
      <c r="D74" s="56" t="inlineStr"/>
      <c r="E74" s="56" t="inlineStr"/>
      <c r="F74" s="56" t="inlineStr"/>
      <c r="G74" s="56" t="inlineStr"/>
      <c r="H74" s="56" t="inlineStr"/>
      <c r="I74" s="56" t="inlineStr"/>
      <c r="J74" s="56" t="inlineStr"/>
      <c r="K74" s="56" t="n"/>
      <c r="L74" s="56" t="n"/>
      <c r="M74" s="56" t="n"/>
      <c r="N74" s="56" t="n"/>
      <c r="O74" s="56" t="n"/>
      <c r="P74" s="56" t="n"/>
      <c r="Q74" s="56" t="n"/>
      <c r="R74" s="56" t="n"/>
      <c r="S74" s="56" t="n"/>
      <c r="T74" s="56" t="n"/>
      <c r="U74" s="56" t="n"/>
      <c r="V74" s="56" t="n"/>
      <c r="W74" s="56" t="n"/>
      <c r="X74" s="56" t="n"/>
      <c r="Y74" s="56" t="n"/>
      <c r="Z74" s="56" t="n"/>
      <c r="AA74" s="56" t="n"/>
      <c r="AB74" s="56" t="n"/>
      <c r="AC74" s="56" t="n"/>
      <c r="AD74" s="56" t="n"/>
      <c r="AE74" s="56" t="n"/>
      <c r="AF74" s="56" t="n"/>
      <c r="AG74" s="56" t="n"/>
      <c r="AH74" s="56" t="n"/>
      <c r="AI74" s="56" t="n"/>
      <c r="AJ74" s="56" t="n"/>
      <c r="AK74" s="56" t="n"/>
      <c r="AL74" s="56" t="n"/>
    </row>
    <row r="75" hidden="1" ht="69" customHeight="1" s="173" thickBot="1">
      <c r="A75" s="59" t="inlineStr">
        <is>
          <t>Pemulihan penyisihan kerugian penurunan nilai aset non-keuangan - agunan yang diambil alih</t>
        </is>
      </c>
      <c r="B75" s="59" t="n"/>
      <c r="C75" s="56" t="inlineStr"/>
      <c r="D75" s="56" t="inlineStr"/>
      <c r="E75" s="56" t="inlineStr"/>
      <c r="F75" s="56" t="inlineStr"/>
      <c r="G75" s="56" t="inlineStr"/>
      <c r="H75" s="56" t="inlineStr"/>
      <c r="I75" s="56" t="inlineStr"/>
      <c r="J75" s="56" t="inlineStr"/>
      <c r="K75" s="56" t="n"/>
      <c r="L75" s="56" t="n"/>
      <c r="M75" s="56" t="n"/>
      <c r="N75" s="56" t="n"/>
      <c r="O75" s="56" t="n"/>
      <c r="P75" s="56" t="n"/>
      <c r="Q75" s="56" t="n"/>
      <c r="R75" s="56" t="n"/>
      <c r="S75" s="56" t="n"/>
      <c r="T75" s="56" t="n"/>
      <c r="U75" s="56" t="n"/>
      <c r="V75" s="56" t="n"/>
      <c r="W75" s="56" t="n"/>
      <c r="X75" s="56" t="n"/>
      <c r="Y75" s="56" t="n"/>
      <c r="Z75" s="56" t="n"/>
      <c r="AA75" s="56" t="n"/>
      <c r="AB75" s="56" t="n"/>
      <c r="AC75" s="56" t="n"/>
      <c r="AD75" s="56" t="n"/>
      <c r="AE75" s="56" t="n"/>
      <c r="AF75" s="56" t="n"/>
      <c r="AG75" s="56" t="n"/>
      <c r="AH75" s="56" t="n"/>
      <c r="AI75" s="56" t="n"/>
      <c r="AJ75" s="56" t="n"/>
      <c r="AK75" s="56" t="n"/>
      <c r="AL75" s="56" t="n"/>
    </row>
    <row r="76" hidden="1" ht="52" customHeight="1" s="173" thickBot="1">
      <c r="A76" s="59" t="inlineStr">
        <is>
          <t>Pemulihan penyisihan estimasi kerugian atas komitmen dan kontinjensi</t>
        </is>
      </c>
      <c r="B76" s="59" t="n"/>
      <c r="C76" s="56" t="inlineStr"/>
      <c r="D76" s="56" t="inlineStr"/>
      <c r="E76" s="56" t="inlineStr"/>
      <c r="F76" s="56" t="inlineStr"/>
      <c r="G76" s="56" t="inlineStr"/>
      <c r="H76" s="56" t="inlineStr"/>
      <c r="I76" s="56" t="inlineStr"/>
      <c r="J76" s="56" t="inlineStr"/>
      <c r="K76" s="56" t="n"/>
      <c r="L76" s="56" t="n"/>
      <c r="M76" s="56" t="n"/>
      <c r="N76" s="56" t="n"/>
      <c r="O76" s="56" t="n"/>
      <c r="P76" s="56" t="n"/>
      <c r="Q76" s="56" t="n"/>
      <c r="R76" s="56" t="n"/>
      <c r="S76" s="56" t="n"/>
      <c r="T76" s="56" t="n"/>
      <c r="U76" s="56" t="n"/>
      <c r="V76" s="56" t="n"/>
      <c r="W76" s="56" t="n"/>
      <c r="X76" s="56" t="n"/>
      <c r="Y76" s="56" t="n"/>
      <c r="Z76" s="56" t="n"/>
      <c r="AA76" s="56" t="n"/>
      <c r="AB76" s="56" t="n"/>
      <c r="AC76" s="56" t="n"/>
      <c r="AD76" s="56" t="n"/>
      <c r="AE76" s="56" t="n"/>
      <c r="AF76" s="56" t="n"/>
      <c r="AG76" s="56" t="n"/>
      <c r="AH76" s="56" t="n"/>
      <c r="AI76" s="56" t="n"/>
      <c r="AJ76" s="56" t="n"/>
      <c r="AK76" s="56" t="n"/>
      <c r="AL76" s="56" t="n"/>
    </row>
    <row r="77" ht="35" customHeight="1" s="173" thickBot="1">
      <c r="A77" s="58" t="inlineStr">
        <is>
          <t>Pembentukan kerugian penurunan nilai</t>
        </is>
      </c>
      <c r="B77" s="58" t="n"/>
      <c r="C77" s="150">
        <f>C80+C81</f>
        <v/>
      </c>
      <c r="D77" s="150">
        <f>D80+D81</f>
        <v/>
      </c>
      <c r="E77" s="150">
        <f>E80+E81</f>
        <v/>
      </c>
      <c r="F77" s="150">
        <f>F80+F81</f>
        <v/>
      </c>
      <c r="G77" s="150">
        <f>G80+G81</f>
        <v/>
      </c>
      <c r="H77" s="150">
        <f>H80+H81</f>
        <v/>
      </c>
      <c r="I77" s="150">
        <f>I80+I81</f>
        <v/>
      </c>
      <c r="J77" s="150">
        <f>J80+J81</f>
        <v/>
      </c>
      <c r="K77" s="150">
        <f>K80+K81</f>
        <v/>
      </c>
      <c r="L77" s="150">
        <f>L80+L81</f>
        <v/>
      </c>
      <c r="M77" s="150">
        <f>M80+M81</f>
        <v/>
      </c>
      <c r="N77" s="150">
        <f>N80+N81</f>
        <v/>
      </c>
      <c r="O77" s="150">
        <f>O80+O81</f>
        <v/>
      </c>
      <c r="P77" s="150">
        <f>P80+P81</f>
        <v/>
      </c>
      <c r="Q77" s="150">
        <f>Q80+Q81</f>
        <v/>
      </c>
      <c r="R77" s="150">
        <f>R80+R81</f>
        <v/>
      </c>
      <c r="S77" s="150">
        <f>S80+S81</f>
        <v/>
      </c>
      <c r="T77" s="150">
        <f>T80+T81</f>
        <v/>
      </c>
      <c r="U77" s="150">
        <f>U80+U81</f>
        <v/>
      </c>
      <c r="V77" s="150">
        <f>V80+V81</f>
        <v/>
      </c>
      <c r="W77" s="150">
        <f>W80+W81</f>
        <v/>
      </c>
      <c r="X77" s="150">
        <f>X80+X81</f>
        <v/>
      </c>
      <c r="Y77" s="150">
        <f>Y80+Y81</f>
        <v/>
      </c>
      <c r="Z77" s="150">
        <f>Z80+Z81</f>
        <v/>
      </c>
      <c r="AA77" s="150">
        <f>AA80+AA81</f>
        <v/>
      </c>
      <c r="AB77" s="150">
        <f>AB80+AB81</f>
        <v/>
      </c>
      <c r="AC77" s="150">
        <f>AC80+AC81</f>
        <v/>
      </c>
      <c r="AD77" s="150">
        <f>AD80+AD81</f>
        <v/>
      </c>
      <c r="AE77" s="150">
        <f>AE80+AE81</f>
        <v/>
      </c>
      <c r="AF77" s="150">
        <f>AF80+AF81</f>
        <v/>
      </c>
      <c r="AG77" s="150">
        <f>AG80+AG81</f>
        <v/>
      </c>
      <c r="AH77" s="150">
        <f>AH80+AH81</f>
        <v/>
      </c>
      <c r="AI77" s="150">
        <f>AI80+AI81</f>
        <v/>
      </c>
      <c r="AJ77" s="150">
        <f>AJ80+AJ81</f>
        <v/>
      </c>
      <c r="AK77" s="150">
        <f>AK80+AK81</f>
        <v/>
      </c>
      <c r="AL77" s="150">
        <f>AL80+AL81</f>
        <v/>
      </c>
    </row>
    <row r="78" ht="18" customHeight="1" s="173" thickBot="1">
      <c r="A78" s="143" t="inlineStr">
        <is>
          <t>CKPN to Net Revenue (%)</t>
        </is>
      </c>
      <c r="B78" s="54" t="n"/>
      <c r="C78" s="95">
        <f>IFERROR(C77/C7, "")</f>
        <v/>
      </c>
      <c r="D78" s="95">
        <f>IFERROR(D77/D7, "")</f>
        <v/>
      </c>
      <c r="E78" s="95">
        <f>IFERROR(E77/E7, "")</f>
        <v/>
      </c>
      <c r="F78" s="95">
        <f>IFERROR(F77/F7, "")</f>
        <v/>
      </c>
      <c r="G78" s="95">
        <f>IFERROR(G77/G7, "")</f>
        <v/>
      </c>
      <c r="H78" s="95">
        <f>IFERROR(H77/H7, "")</f>
        <v/>
      </c>
      <c r="I78" s="95">
        <f>IFERROR(I77/I7, "")</f>
        <v/>
      </c>
      <c r="J78" s="95">
        <f>IFERROR(J77/J7, "")</f>
        <v/>
      </c>
      <c r="K78" s="95">
        <f>IFERROR(K77/K7, "")</f>
        <v/>
      </c>
      <c r="L78" s="95">
        <f>IFERROR(L77/L7, "")</f>
        <v/>
      </c>
      <c r="M78" s="95">
        <f>IFERROR(M77/M7, "")</f>
        <v/>
      </c>
      <c r="N78" s="95">
        <f>IFERROR(N77/N7, "")</f>
        <v/>
      </c>
      <c r="O78" s="95">
        <f>IFERROR(O77/O7, "")</f>
        <v/>
      </c>
      <c r="P78" s="95">
        <f>IFERROR(P77/P7, "")</f>
        <v/>
      </c>
      <c r="Q78" s="95">
        <f>IFERROR(Q77/Q7, "")</f>
        <v/>
      </c>
      <c r="R78" s="95">
        <f>IFERROR(R77/R7, "")</f>
        <v/>
      </c>
      <c r="S78" s="95">
        <f>IFERROR(S77/S7, "")</f>
        <v/>
      </c>
      <c r="T78" s="95">
        <f>IFERROR(T77/T7, "")</f>
        <v/>
      </c>
      <c r="U78" s="95">
        <f>IFERROR(U77/U7, "")</f>
        <v/>
      </c>
      <c r="V78" s="95">
        <f>IFERROR(V77/V7, "")</f>
        <v/>
      </c>
      <c r="W78" s="95">
        <f>IFERROR(W77/W7, "")</f>
        <v/>
      </c>
      <c r="X78" s="95">
        <f>IFERROR(X77/X7, "")</f>
        <v/>
      </c>
      <c r="Y78" s="95">
        <f>IFERROR(Y77/Y7, "")</f>
        <v/>
      </c>
      <c r="Z78" s="95">
        <f>IFERROR(Z77/Z7, "")</f>
        <v/>
      </c>
      <c r="AA78" s="95">
        <f>IFERROR(AA77/AA7, "")</f>
        <v/>
      </c>
      <c r="AB78" s="95">
        <f>IFERROR(AB77/AB7, "")</f>
        <v/>
      </c>
      <c r="AC78" s="95">
        <f>IFERROR(AC77/AC7, "")</f>
        <v/>
      </c>
      <c r="AD78" s="95">
        <f>IFERROR(AD77/AD7, "")</f>
        <v/>
      </c>
      <c r="AE78" s="95">
        <f>IFERROR(AE77/AE7, "")</f>
        <v/>
      </c>
      <c r="AF78" s="95">
        <f>IFERROR(AF77/AF7, "")</f>
        <v/>
      </c>
      <c r="AG78" s="95">
        <f>IFERROR(AG77/AG7, "")</f>
        <v/>
      </c>
      <c r="AH78" s="95">
        <f>IFERROR(AH77/AH7, "")</f>
        <v/>
      </c>
      <c r="AI78" s="95">
        <f>IFERROR(AI77/AI7, "")</f>
        <v/>
      </c>
      <c r="AJ78" s="95">
        <f>IFERROR(AJ77/AJ7, "")</f>
        <v/>
      </c>
      <c r="AK78" s="95">
        <f>IFERROR(AK77/AK7, "")</f>
        <v/>
      </c>
      <c r="AL78" s="95">
        <f>IFERROR(AL77/AL7, "")</f>
        <v/>
      </c>
    </row>
    <row r="79" ht="18" customHeight="1" s="173" thickBot="1">
      <c r="A79" s="143" t="inlineStr">
        <is>
          <t>Credit Cost (%)</t>
        </is>
      </c>
      <c r="B79" s="54" t="n"/>
      <c r="C79" s="95">
        <f>IFERROR(C77/HLOOKUP(C3,'BALANCE SHEET'!$C$3:$AH$258, 42, FALSE), "")</f>
        <v/>
      </c>
      <c r="D79" s="95">
        <f>IFERROR(D77/HLOOKUP(D3,'BALANCE SHEET'!$C$3:$AH$258, 42, FALSE), "")</f>
        <v/>
      </c>
      <c r="E79" s="95">
        <f>IFERROR(E77/HLOOKUP(E3,'BALANCE SHEET'!$C$3:$AH$258, 42, FALSE), "")</f>
        <v/>
      </c>
      <c r="F79" s="95">
        <f>IFERROR(F77/HLOOKUP(F3,'BALANCE SHEET'!$C$3:$AH$258, 42, FALSE), "")</f>
        <v/>
      </c>
      <c r="G79" s="95">
        <f>IFERROR(G77/HLOOKUP(G3,'BALANCE SHEET'!$C$3:$AH$258, 42, FALSE), "")</f>
        <v/>
      </c>
      <c r="H79" s="95">
        <f>IFERROR(H77/HLOOKUP(H3,'BALANCE SHEET'!$C$3:$AH$258, 42, FALSE), "")</f>
        <v/>
      </c>
      <c r="I79" s="95">
        <f>IFERROR(I77/HLOOKUP(I3,'BALANCE SHEET'!$C$3:$AH$258, 42, FALSE), "")</f>
        <v/>
      </c>
      <c r="J79" s="95">
        <f>IFERROR(J77/HLOOKUP(J3,'BALANCE SHEET'!$C$3:$AH$258, 42, FALSE), "")</f>
        <v/>
      </c>
      <c r="K79" s="95">
        <f>IFERROR(K77/HLOOKUP(K3,'BALANCE SHEET'!$C$3:$AH$258, 42, FALSE), "")</f>
        <v/>
      </c>
      <c r="L79" s="95">
        <f>IFERROR(L77/HLOOKUP(L3,'BALANCE SHEET'!$C$3:$AH$258, 42, FALSE), "")</f>
        <v/>
      </c>
      <c r="M79" s="95">
        <f>IFERROR(M77/HLOOKUP(M3,'BALANCE SHEET'!$C$3:$AH$258, 42, FALSE), "")</f>
        <v/>
      </c>
      <c r="N79" s="95">
        <f>IFERROR(N77/HLOOKUP(N3,'BALANCE SHEET'!$C$3:$AH$258, 42, FALSE), "")</f>
        <v/>
      </c>
      <c r="O79" s="95">
        <f>IFERROR(O77/HLOOKUP(O3,'BALANCE SHEET'!$C$3:$AH$258, 42, FALSE), "")</f>
        <v/>
      </c>
      <c r="P79" s="95">
        <f>IFERROR(P77/HLOOKUP(P3,'BALANCE SHEET'!$C$3:$AH$258, 42, FALSE), "")</f>
        <v/>
      </c>
      <c r="Q79" s="95">
        <f>IFERROR(Q77/HLOOKUP(Q3,'BALANCE SHEET'!$C$3:$AH$258, 42, FALSE), "")</f>
        <v/>
      </c>
      <c r="R79" s="95">
        <f>IFERROR(R77/HLOOKUP(R3,'BALANCE SHEET'!$C$3:$AH$258, 42, FALSE), "")</f>
        <v/>
      </c>
      <c r="S79" s="95">
        <f>IFERROR(S77/HLOOKUP(S3,'BALANCE SHEET'!$C$3:$AH$258, 42, FALSE), "")</f>
        <v/>
      </c>
      <c r="T79" s="95">
        <f>IFERROR(T77/HLOOKUP(T3,'BALANCE SHEET'!$C$3:$AH$258, 42, FALSE), "")</f>
        <v/>
      </c>
      <c r="U79" s="95">
        <f>IFERROR(U77/HLOOKUP(U3,'BALANCE SHEET'!$C$3:$AH$258, 42, FALSE), "")</f>
        <v/>
      </c>
      <c r="V79" s="95">
        <f>IFERROR(V77/HLOOKUP(V3,'BALANCE SHEET'!$C$3:$AH$258, 42, FALSE), "")</f>
        <v/>
      </c>
      <c r="W79" s="95">
        <f>IFERROR(W77/HLOOKUP(W3,'BALANCE SHEET'!$C$3:$AH$258, 42, FALSE), "")</f>
        <v/>
      </c>
      <c r="X79" s="95">
        <f>IFERROR(X77/HLOOKUP(X3,'BALANCE SHEET'!$C$3:$AH$258, 42, FALSE), "")</f>
        <v/>
      </c>
      <c r="Y79" s="95">
        <f>IFERROR(Y77/HLOOKUP(Y3,'BALANCE SHEET'!$C$3:$AH$258, 42, FALSE), "")</f>
        <v/>
      </c>
      <c r="Z79" s="95">
        <f>IFERROR(Z77/HLOOKUP(Z3,'BALANCE SHEET'!$C$3:$AH$258, 42, FALSE), "")</f>
        <v/>
      </c>
      <c r="AA79" s="95">
        <f>IFERROR(AA77/HLOOKUP(AA3,'BALANCE SHEET'!$C$3:$AH$258, 42, FALSE), "")</f>
        <v/>
      </c>
      <c r="AB79" s="95">
        <f>IFERROR(AB77/HLOOKUP(AB3,'BALANCE SHEET'!$C$3:$AH$258, 42, FALSE), "")</f>
        <v/>
      </c>
      <c r="AC79" s="95">
        <f>IFERROR(AC77/HLOOKUP(AC3,'BALANCE SHEET'!$C$3:$AH$258, 42, FALSE), "")</f>
        <v/>
      </c>
      <c r="AD79" s="95">
        <f>IFERROR(AD77/HLOOKUP(AD3,'BALANCE SHEET'!$C$3:$AH$258, 42, FALSE), "")</f>
        <v/>
      </c>
      <c r="AE79" s="95">
        <f>IFERROR(AE77/HLOOKUP(AE3,'BALANCE SHEET'!$C$3:$AH$258, 42, FALSE), "")</f>
        <v/>
      </c>
      <c r="AF79" s="95">
        <f>IFERROR(AF77/HLOOKUP(AF3,'BALANCE SHEET'!$C$3:$AH$258, 42, FALSE), "")</f>
        <v/>
      </c>
      <c r="AG79" s="95">
        <f>IFERROR(AG77/HLOOKUP(AG3,'BALANCE SHEET'!$C$3:$AH$258, 42, FALSE), "")</f>
        <v/>
      </c>
      <c r="AH79" s="95">
        <f>IFERROR(AH77/HLOOKUP(AH3,'BALANCE SHEET'!$C$3:$AH$258, 42, FALSE), "")</f>
        <v/>
      </c>
      <c r="AI79" s="95">
        <f>IFERROR(AI77/HLOOKUP(AI3,'BALANCE SHEET'!$C$3:$AH$258, 42, FALSE), "")</f>
        <v/>
      </c>
      <c r="AJ79" s="95">
        <f>IFERROR(AJ77/HLOOKUP(AJ3,'BALANCE SHEET'!$C$3:$AH$258, 42, FALSE), "")</f>
        <v/>
      </c>
      <c r="AK79" s="95">
        <f>IFERROR(AK77/HLOOKUP(AK3,'BALANCE SHEET'!$C$3:$AH$258, 42, FALSE), "")</f>
        <v/>
      </c>
      <c r="AL79" s="95">
        <f>IFERROR(AL77/HLOOKUP(AL3,'BALANCE SHEET'!$C$3:$AH$258, 42, FALSE), "")</f>
        <v/>
      </c>
    </row>
    <row r="80" ht="52" customHeight="1" s="173" thickBot="1">
      <c r="A80" s="59" t="inlineStr">
        <is>
          <t>Pembentukan penyisihan kerugian penurunan nilai aset produktif</t>
        </is>
      </c>
      <c r="B80" s="59" t="n"/>
      <c r="C80" s="57" t="n">
        <v>1714.331</v>
      </c>
      <c r="D80" s="57" t="n">
        <v>3486.751</v>
      </c>
      <c r="E80" s="57" t="n">
        <v>2258.514</v>
      </c>
      <c r="F80" s="57" t="n">
        <v>3628.357</v>
      </c>
      <c r="G80" s="57" t="n">
        <v>4039.556</v>
      </c>
      <c r="H80" s="57" t="n">
        <v>3765.421</v>
      </c>
      <c r="I80" s="57" t="n">
        <v>2022.655</v>
      </c>
      <c r="J80" s="57" t="n">
        <v>6191.982</v>
      </c>
      <c r="K80" s="57" t="n"/>
      <c r="L80" s="57" t="n"/>
      <c r="M80" s="57" t="n"/>
      <c r="N80" s="57" t="n"/>
      <c r="O80" s="57" t="n"/>
      <c r="P80" s="57" t="n"/>
      <c r="Q80" s="57" t="n"/>
      <c r="R80" s="57" t="n"/>
      <c r="S80" s="57" t="n"/>
      <c r="T80" s="57" t="n"/>
      <c r="U80" s="57" t="n"/>
      <c r="V80" s="57" t="n"/>
      <c r="W80" s="57" t="n"/>
      <c r="X80" s="57" t="n"/>
      <c r="Y80" s="57" t="n"/>
      <c r="Z80" s="57" t="n"/>
      <c r="AA80" s="57" t="n"/>
      <c r="AB80" s="57" t="n"/>
      <c r="AC80" s="57" t="n"/>
      <c r="AD80" s="57" t="n"/>
      <c r="AE80" s="57" t="n"/>
      <c r="AF80" s="57" t="n"/>
      <c r="AG80" s="57" t="n"/>
      <c r="AH80" s="57" t="n"/>
      <c r="AI80" s="57" t="n"/>
      <c r="AJ80" s="57" t="n"/>
      <c r="AK80" s="57" t="n"/>
      <c r="AL80" s="57" t="n"/>
    </row>
    <row r="81" ht="52" customHeight="1" s="173" thickBot="1">
      <c r="A81" s="59" t="inlineStr">
        <is>
          <t>Pembentukan penyisihan kerugian penurunan nilai aset non-produktif</t>
        </is>
      </c>
      <c r="B81" s="59" t="n"/>
      <c r="C81" s="57" t="n">
        <v>0.096</v>
      </c>
      <c r="D81" s="57" t="inlineStr"/>
      <c r="E81" s="57" t="inlineStr"/>
      <c r="F81" s="57" t="inlineStr"/>
      <c r="G81" s="57" t="inlineStr"/>
      <c r="H81" s="57" t="inlineStr"/>
      <c r="I81" s="57" t="inlineStr"/>
      <c r="J81" s="57" t="inlineStr"/>
      <c r="K81" s="57" t="n"/>
      <c r="L81" s="57" t="n"/>
      <c r="M81" s="57" t="n"/>
      <c r="N81" s="57" t="n"/>
      <c r="O81" s="57" t="n"/>
      <c r="P81" s="57" t="n"/>
      <c r="Q81" s="57" t="n"/>
      <c r="R81" s="57" t="n"/>
      <c r="S81" s="57" t="n"/>
      <c r="T81" s="57" t="n"/>
      <c r="U81" s="57" t="n"/>
      <c r="V81" s="57" t="n"/>
      <c r="W81" s="57" t="n"/>
      <c r="X81" s="57" t="n"/>
      <c r="Y81" s="57" t="n"/>
      <c r="Z81" s="57" t="n"/>
      <c r="AA81" s="57" t="n"/>
      <c r="AB81" s="57" t="n"/>
      <c r="AC81" s="57" t="n"/>
      <c r="AD81" s="57" t="n"/>
      <c r="AE81" s="57" t="n"/>
      <c r="AF81" s="57" t="n"/>
      <c r="AG81" s="57" t="n"/>
      <c r="AH81" s="57" t="n"/>
      <c r="AI81" s="57" t="n"/>
      <c r="AJ81" s="57" t="n"/>
      <c r="AK81" s="57" t="n"/>
      <c r="AL81" s="57" t="n"/>
    </row>
    <row r="82" ht="35" customHeight="1" s="173" thickBot="1">
      <c r="A82" s="55" t="inlineStr">
        <is>
          <t>Pembalikan (beban) estimasi kerugian komitmen dan kontijensi</t>
        </is>
      </c>
      <c r="B82" s="55" t="n"/>
      <c r="C82" s="56" t="inlineStr"/>
      <c r="D82" s="56" t="inlineStr"/>
      <c r="E82" s="56" t="n">
        <v>-3.784</v>
      </c>
      <c r="F82" s="56" t="n">
        <v>2.845</v>
      </c>
      <c r="G82" s="56" t="n">
        <v>-1.075</v>
      </c>
      <c r="H82" s="56" t="n">
        <v>1.139</v>
      </c>
      <c r="I82" s="56" t="n">
        <v>0.195</v>
      </c>
      <c r="J82" s="56" t="n">
        <v>2.947</v>
      </c>
      <c r="K82" s="56" t="n"/>
      <c r="L82" s="56" t="n"/>
      <c r="M82" s="56" t="n"/>
      <c r="N82" s="56" t="n"/>
      <c r="O82" s="56" t="n"/>
      <c r="P82" s="56" t="n"/>
      <c r="Q82" s="56" t="n"/>
      <c r="R82" s="56" t="n"/>
      <c r="S82" s="56" t="n"/>
      <c r="T82" s="56" t="n"/>
      <c r="U82" s="56" t="n"/>
      <c r="V82" s="56" t="n"/>
      <c r="W82" s="56" t="n"/>
      <c r="X82" s="56" t="n"/>
      <c r="Y82" s="56" t="n"/>
      <c r="Z82" s="56" t="n"/>
      <c r="AA82" s="56" t="n"/>
      <c r="AB82" s="56" t="n"/>
      <c r="AC82" s="56" t="n"/>
      <c r="AD82" s="56" t="n"/>
      <c r="AE82" s="56" t="n"/>
      <c r="AF82" s="56" t="n"/>
      <c r="AG82" s="56" t="n"/>
      <c r="AH82" s="56" t="n"/>
      <c r="AI82" s="56" t="n"/>
      <c r="AJ82" s="56" t="n"/>
      <c r="AK82" s="56" t="n"/>
      <c r="AL82" s="56" t="n"/>
    </row>
    <row r="83" ht="18" customHeight="1" s="173" thickBot="1">
      <c r="A83" s="58" t="inlineStr">
        <is>
          <t>Beban operasional lainnya</t>
        </is>
      </c>
      <c r="B83" s="58" t="n"/>
      <c r="C83" s="53" t="n"/>
      <c r="D83" s="53" t="n"/>
      <c r="E83" s="53" t="n"/>
      <c r="F83" s="53" t="n"/>
      <c r="G83" s="53" t="n"/>
      <c r="H83" s="53" t="n"/>
      <c r="I83" s="53" t="n"/>
      <c r="J83" s="53" t="n"/>
      <c r="K83" s="53" t="n"/>
      <c r="L83" s="53" t="n"/>
      <c r="M83" s="53" t="n"/>
      <c r="N83" s="53" t="n"/>
      <c r="O83" s="53" t="n"/>
      <c r="P83" s="53" t="n"/>
      <c r="Q83" s="53" t="n"/>
      <c r="R83" s="53" t="n"/>
      <c r="S83" s="53" t="n"/>
      <c r="T83" s="53" t="n"/>
      <c r="U83" s="53" t="n"/>
      <c r="V83" s="53" t="n"/>
      <c r="W83" s="53" t="n"/>
      <c r="X83" s="53" t="n"/>
      <c r="Y83" s="53" t="n"/>
      <c r="Z83" s="53" t="n"/>
      <c r="AA83" s="53" t="n"/>
      <c r="AB83" s="53" t="n"/>
      <c r="AC83" s="53" t="n"/>
      <c r="AD83" s="53" t="n"/>
      <c r="AE83" s="53" t="n"/>
      <c r="AF83" s="53" t="n"/>
      <c r="AG83" s="53" t="n"/>
      <c r="AH83" s="53" t="n"/>
      <c r="AI83" s="53" t="n"/>
      <c r="AJ83" s="53" t="n"/>
      <c r="AK83" s="53" t="n"/>
      <c r="AL83" s="53" t="n"/>
    </row>
    <row r="84" ht="18" customHeight="1" s="173" thickBot="1">
      <c r="A84" s="59" t="inlineStr">
        <is>
          <t>Beban umum dan administrasi</t>
        </is>
      </c>
      <c r="B84" s="59" t="n"/>
      <c r="C84" s="57" t="n">
        <v>4648.79</v>
      </c>
      <c r="D84" s="57" t="n">
        <v>4657.899</v>
      </c>
      <c r="E84" s="57" t="n">
        <v>4616.828</v>
      </c>
      <c r="F84" s="57" t="n">
        <v>5650.891</v>
      </c>
      <c r="G84" s="57" t="n">
        <v>6408.78</v>
      </c>
      <c r="H84" s="57" t="n">
        <v>6390.705</v>
      </c>
      <c r="I84" s="57" t="n">
        <v>7334.495</v>
      </c>
      <c r="J84" s="57" t="n">
        <v>8361.575000000001</v>
      </c>
      <c r="K84" s="57" t="n"/>
      <c r="L84" s="57" t="n"/>
      <c r="M84" s="57" t="n"/>
      <c r="N84" s="57" t="n"/>
      <c r="O84" s="57" t="n"/>
      <c r="P84" s="57" t="n"/>
      <c r="Q84" s="57" t="n"/>
      <c r="R84" s="57" t="n"/>
      <c r="S84" s="57" t="n"/>
      <c r="T84" s="57" t="n"/>
      <c r="U84" s="57" t="n"/>
      <c r="V84" s="57" t="n"/>
      <c r="W84" s="57" t="n"/>
      <c r="X84" s="57" t="n"/>
      <c r="Y84" s="57" t="n"/>
      <c r="Z84" s="57" t="n"/>
      <c r="AA84" s="57" t="n"/>
      <c r="AB84" s="57" t="n"/>
      <c r="AC84" s="57" t="n"/>
      <c r="AD84" s="57" t="n"/>
      <c r="AE84" s="57" t="n"/>
      <c r="AF84" s="57" t="n"/>
      <c r="AG84" s="57" t="n"/>
      <c r="AH84" s="57" t="n"/>
      <c r="AI84" s="57" t="n"/>
      <c r="AJ84" s="57" t="n"/>
      <c r="AK84" s="57" t="n"/>
      <c r="AL84" s="57" t="n"/>
    </row>
    <row r="85" ht="18" customHeight="1" s="173" thickBot="1">
      <c r="A85" s="59" t="inlineStr">
        <is>
          <t>Beban penjualan</t>
        </is>
      </c>
      <c r="B85" s="59" t="n"/>
      <c r="C85" s="57" t="inlineStr"/>
      <c r="D85" s="57" t="inlineStr"/>
      <c r="E85" s="57" t="inlineStr"/>
      <c r="F85" s="57" t="n">
        <v>0</v>
      </c>
      <c r="G85" s="57" t="n">
        <v>0</v>
      </c>
      <c r="H85" s="57" t="inlineStr"/>
      <c r="I85" s="57" t="inlineStr"/>
      <c r="J85" s="57" t="inlineStr"/>
      <c r="K85" s="57" t="n"/>
      <c r="L85" s="57" t="n"/>
      <c r="M85" s="57" t="n"/>
      <c r="N85" s="57" t="n"/>
      <c r="O85" s="57" t="n"/>
      <c r="P85" s="57" t="n"/>
      <c r="Q85" s="57" t="n"/>
      <c r="R85" s="57" t="n"/>
      <c r="S85" s="57" t="n"/>
      <c r="T85" s="57" t="n"/>
      <c r="U85" s="57" t="n"/>
      <c r="V85" s="57" t="n"/>
      <c r="W85" s="57" t="n"/>
      <c r="X85" s="57" t="n"/>
      <c r="Y85" s="57" t="n"/>
      <c r="Z85" s="57" t="n"/>
      <c r="AA85" s="57" t="n"/>
      <c r="AB85" s="57" t="n"/>
      <c r="AC85" s="57" t="n"/>
      <c r="AD85" s="57" t="n"/>
      <c r="AE85" s="57" t="n"/>
      <c r="AF85" s="57" t="n"/>
      <c r="AG85" s="57" t="n"/>
      <c r="AH85" s="57" t="n"/>
      <c r="AI85" s="57" t="n"/>
      <c r="AJ85" s="57" t="n"/>
      <c r="AK85" s="57" t="n"/>
      <c r="AL85" s="57" t="n"/>
    </row>
    <row r="86" ht="35" customHeight="1" s="173" thickBot="1">
      <c r="A86" s="59" t="inlineStr">
        <is>
          <t>Beban sewa, pemeliharaan, dan perbaikan</t>
        </is>
      </c>
      <c r="B86" s="59" t="n"/>
      <c r="C86" s="57" t="n">
        <v>1453.125</v>
      </c>
      <c r="D86" s="57" t="n">
        <v>1631.078</v>
      </c>
      <c r="E86" s="57" t="n">
        <v>1474.64</v>
      </c>
      <c r="F86" s="57" t="n">
        <v>1490.88</v>
      </c>
      <c r="G86" s="57" t="n">
        <v>1535.546</v>
      </c>
      <c r="H86" s="57" t="n">
        <v>1476.577</v>
      </c>
      <c r="I86" s="57" t="n">
        <v>1567.941</v>
      </c>
      <c r="J86" s="57" t="n">
        <v>1906.116</v>
      </c>
      <c r="K86" s="57" t="n"/>
      <c r="L86" s="57" t="n"/>
      <c r="M86" s="57" t="n"/>
      <c r="N86" s="57" t="n"/>
      <c r="O86" s="57" t="n"/>
      <c r="P86" s="57" t="n"/>
      <c r="Q86" s="57" t="n"/>
      <c r="R86" s="57" t="n"/>
      <c r="S86" s="57" t="n"/>
      <c r="T86" s="57" t="n"/>
      <c r="U86" s="57" t="n"/>
      <c r="V86" s="57" t="n"/>
      <c r="W86" s="57" t="n"/>
      <c r="X86" s="57" t="n"/>
      <c r="Y86" s="57" t="n"/>
      <c r="Z86" s="57" t="n"/>
      <c r="AA86" s="57" t="n"/>
      <c r="AB86" s="57" t="n"/>
      <c r="AC86" s="57" t="n"/>
      <c r="AD86" s="57" t="n"/>
      <c r="AE86" s="57" t="n"/>
      <c r="AF86" s="57" t="n"/>
      <c r="AG86" s="57" t="n"/>
      <c r="AH86" s="57" t="n"/>
      <c r="AI86" s="57" t="n"/>
      <c r="AJ86" s="57" t="n"/>
      <c r="AK86" s="57" t="n"/>
      <c r="AL86" s="57" t="n"/>
    </row>
    <row r="87" ht="18" customHeight="1" s="173" thickBot="1">
      <c r="A87" s="59" t="inlineStr">
        <is>
          <t>Beban provisi dan komisi</t>
        </is>
      </c>
      <c r="B87" s="59" t="n"/>
      <c r="C87" s="57" t="inlineStr"/>
      <c r="D87" s="57" t="inlineStr"/>
      <c r="E87" s="57" t="inlineStr"/>
      <c r="F87" s="57" t="n">
        <v>0</v>
      </c>
      <c r="G87" s="57" t="n">
        <v>0</v>
      </c>
      <c r="H87" s="57" t="inlineStr"/>
      <c r="I87" s="57" t="inlineStr"/>
      <c r="J87" s="57" t="inlineStr"/>
      <c r="K87" s="57" t="n"/>
      <c r="L87" s="57" t="n"/>
      <c r="M87" s="57" t="n"/>
      <c r="N87" s="57" t="n"/>
      <c r="O87" s="57" t="n"/>
      <c r="P87" s="57" t="n"/>
      <c r="Q87" s="57" t="n"/>
      <c r="R87" s="57" t="n"/>
      <c r="S87" s="57" t="n"/>
      <c r="T87" s="57" t="n"/>
      <c r="U87" s="57" t="n"/>
      <c r="V87" s="57" t="n"/>
      <c r="W87" s="57" t="n"/>
      <c r="X87" s="57" t="n"/>
      <c r="Y87" s="57" t="n"/>
      <c r="Z87" s="57" t="n"/>
      <c r="AA87" s="57" t="n"/>
      <c r="AB87" s="57" t="n"/>
      <c r="AC87" s="57" t="n"/>
      <c r="AD87" s="57" t="n"/>
      <c r="AE87" s="57" t="n"/>
      <c r="AF87" s="57" t="n"/>
      <c r="AG87" s="57" t="n"/>
      <c r="AH87" s="57" t="n"/>
      <c r="AI87" s="57" t="n"/>
      <c r="AJ87" s="57" t="n"/>
      <c r="AK87" s="57" t="n"/>
      <c r="AL87" s="57" t="n"/>
    </row>
    <row r="88" ht="18" customHeight="1" s="173" thickBot="1">
      <c r="A88" s="60" t="inlineStr">
        <is>
          <t>Beban operasional lainnya</t>
        </is>
      </c>
      <c r="B88" s="60" t="n"/>
      <c r="C88" s="57" t="n">
        <v>750.629</v>
      </c>
      <c r="D88" s="57" t="n">
        <v>774.2380000000001</v>
      </c>
      <c r="E88" s="57" t="n">
        <v>755.1420000000001</v>
      </c>
      <c r="F88" s="57" t="n">
        <v>1550.635</v>
      </c>
      <c r="G88" s="57" t="n">
        <v>1494.554</v>
      </c>
      <c r="H88" s="57" t="n">
        <v>1150.168</v>
      </c>
      <c r="I88" s="57" t="n">
        <v>1360.122</v>
      </c>
      <c r="J88" s="57" t="n">
        <v>1527.071</v>
      </c>
      <c r="K88" s="57" t="n"/>
      <c r="L88" s="57" t="n"/>
      <c r="M88" s="57" t="n"/>
      <c r="N88" s="57" t="n"/>
      <c r="O88" s="57" t="n"/>
      <c r="P88" s="57" t="n"/>
      <c r="Q88" s="57" t="n"/>
      <c r="R88" s="57" t="n"/>
      <c r="S88" s="57" t="n"/>
      <c r="T88" s="57" t="n"/>
      <c r="U88" s="57" t="n"/>
      <c r="V88" s="57" t="n"/>
      <c r="W88" s="57" t="n"/>
      <c r="X88" s="57" t="n"/>
      <c r="Y88" s="57" t="n"/>
      <c r="Z88" s="57" t="n"/>
      <c r="AA88" s="57" t="n"/>
      <c r="AB88" s="57" t="n"/>
      <c r="AC88" s="57" t="n"/>
      <c r="AD88" s="57" t="n"/>
      <c r="AE88" s="57" t="n"/>
      <c r="AF88" s="57" t="n"/>
      <c r="AG88" s="57" t="n"/>
      <c r="AH88" s="57" t="n"/>
      <c r="AI88" s="57" t="n"/>
      <c r="AJ88" s="57" t="n"/>
      <c r="AK88" s="57" t="n"/>
      <c r="AL88" s="57" t="n"/>
    </row>
    <row r="89" ht="18" customHeight="1" s="173" thickBot="1">
      <c r="A89" s="54" t="inlineStr">
        <is>
          <t>Jumlah laba operasional</t>
        </is>
      </c>
      <c r="B89" s="54" t="n"/>
      <c r="C89" s="61" t="n">
        <v>3593.8</v>
      </c>
      <c r="D89" s="61" t="n">
        <v>521.773</v>
      </c>
      <c r="E89" s="61" t="n">
        <v>2330.285</v>
      </c>
      <c r="F89" s="61" t="n">
        <v>3036.832</v>
      </c>
      <c r="G89" s="61" t="n">
        <v>3814.803</v>
      </c>
      <c r="H89" s="61" t="n">
        <v>4539.729</v>
      </c>
      <c r="I89" s="61" t="n">
        <v>3824.713</v>
      </c>
      <c r="J89" s="61" t="n">
        <v>4356.037</v>
      </c>
      <c r="K89" s="61" t="n"/>
      <c r="L89" s="61" t="n"/>
      <c r="M89" s="61" t="n"/>
      <c r="N89" s="61" t="n"/>
      <c r="O89" s="61" t="n"/>
      <c r="P89" s="61" t="n"/>
      <c r="Q89" s="61" t="n"/>
      <c r="R89" s="61" t="n"/>
      <c r="S89" s="61" t="n"/>
      <c r="T89" s="61" t="n"/>
      <c r="U89" s="61" t="n"/>
      <c r="V89" s="61" t="n"/>
      <c r="W89" s="61" t="n"/>
      <c r="X89" s="61" t="n"/>
      <c r="Y89" s="61" t="n"/>
      <c r="Z89" s="61" t="n"/>
      <c r="AA89" s="61" t="n"/>
      <c r="AB89" s="61" t="n"/>
      <c r="AC89" s="61" t="n"/>
      <c r="AD89" s="61" t="n"/>
      <c r="AE89" s="61" t="n"/>
      <c r="AF89" s="61" t="n"/>
      <c r="AG89" s="61" t="n"/>
      <c r="AH89" s="61" t="n"/>
      <c r="AI89" s="61" t="n"/>
      <c r="AJ89" s="61" t="n"/>
      <c r="AK89" s="61" t="n"/>
      <c r="AL89" s="61" t="n"/>
    </row>
    <row r="90" ht="18" customHeight="1" s="173" thickBot="1">
      <c r="A90" s="153" t="inlineStr">
        <is>
          <t>Operating Profit Growth (%)</t>
        </is>
      </c>
      <c r="B90" s="62" t="n"/>
      <c r="C90" s="152">
        <f>IFERROR(IF(((C89-B89)/B89)=-1, "", (C89-B89)/B89), "")</f>
        <v/>
      </c>
      <c r="D90" s="152">
        <f>IFERROR(IF(((D89-C89)/C89)=-1, "", (D89-C89)/C89), "")</f>
        <v/>
      </c>
      <c r="E90" s="152">
        <f>IFERROR(IF(((E89-D89)/D89)=-1, "", (E89-D89)/D89), "")</f>
        <v/>
      </c>
      <c r="F90" s="152">
        <f>IFERROR(IF(((F89-E89)/E89)=-1, "", (F89-E89)/E89), "")</f>
        <v/>
      </c>
      <c r="G90" s="152">
        <f>IFERROR(IF(((G89-F89)/F89)=-1, "", (G89-F89)/F89), "")</f>
        <v/>
      </c>
      <c r="H90" s="152">
        <f>IFERROR(IF(((H89-G89)/G89)=-1, "", (H89-G89)/G89), "")</f>
        <v/>
      </c>
      <c r="I90" s="152">
        <f>IFERROR(IF(((I89-H89)/H89)=-1, "", (I89-H89)/H89), "")</f>
        <v/>
      </c>
      <c r="J90" s="152">
        <f>IFERROR(IF(((J89-I89)/I89)=-1, "", (J89-I89)/I89), "")</f>
        <v/>
      </c>
      <c r="K90" s="152">
        <f>IFERROR(IF(((K89-J89)/J89)=-1, "", (K89-J89)/J89), "")</f>
        <v/>
      </c>
      <c r="L90" s="152">
        <f>IFERROR(IF(((L89-K89)/K89)=-1, "", (L89-K89)/K89), "")</f>
        <v/>
      </c>
      <c r="M90" s="152">
        <f>IFERROR(IF(((M89-L89)/L89)=-1, "", (M89-L89)/L89), "")</f>
        <v/>
      </c>
      <c r="N90" s="152">
        <f>IFERROR(IF(((N89-M89)/M89)=-1, "", (N89-M89)/M89), "")</f>
        <v/>
      </c>
      <c r="O90" s="152">
        <f>IFERROR(IF(((O89-N89)/N89)=-1, "", (O89-N89)/N89), "")</f>
        <v/>
      </c>
      <c r="P90" s="152">
        <f>IFERROR(IF(((P89-O89)/O89)=-1, "", (P89-O89)/O89), "")</f>
        <v/>
      </c>
      <c r="Q90" s="152">
        <f>IFERROR(IF(((Q89-P89)/P89)=-1, "", (Q89-P89)/P89), "")</f>
        <v/>
      </c>
      <c r="R90" s="152">
        <f>IFERROR(IF(((R89-Q89)/Q89)=-1, "", (R89-Q89)/Q89), "")</f>
        <v/>
      </c>
      <c r="S90" s="152">
        <f>IFERROR(IF(((S89-R89)/R89)=-1, "", (S89-R89)/R89), "")</f>
        <v/>
      </c>
      <c r="T90" s="152">
        <f>IFERROR(IF(((T89-S89)/S89)=-1, "", (T89-S89)/S89), "")</f>
        <v/>
      </c>
      <c r="U90" s="152">
        <f>IFERROR(IF(((U89-T89)/T89)=-1, "", (U89-T89)/T89), "")</f>
        <v/>
      </c>
      <c r="V90" s="152">
        <f>IFERROR(IF(((V89-U89)/U89)=-1, "", (V89-U89)/U89), "")</f>
        <v/>
      </c>
      <c r="W90" s="152">
        <f>IFERROR(IF(((W89-V89)/V89)=-1, "", (W89-V89)/V89), "")</f>
        <v/>
      </c>
      <c r="X90" s="152">
        <f>IFERROR(IF(((X89-W89)/W89)=-1, "", (X89-W89)/W89), "")</f>
        <v/>
      </c>
      <c r="Y90" s="152">
        <f>IFERROR(IF(((Y89-X89)/X89)=-1, "", (Y89-X89)/X89), "")</f>
        <v/>
      </c>
      <c r="Z90" s="152">
        <f>IFERROR(IF(((Z89-Y89)/Y89)=-1, "", (Z89-Y89)/Y89), "")</f>
        <v/>
      </c>
      <c r="AA90" s="152">
        <f>IFERROR(IF(((AA89-Z89)/Z89)=-1, "", (AA89-Z89)/Z89), "")</f>
        <v/>
      </c>
      <c r="AB90" s="152">
        <f>IFERROR(IF(((AB89-AA89)/AA89)=-1, "", (AB89-AA89)/AA89), "")</f>
        <v/>
      </c>
      <c r="AC90" s="152">
        <f>IFERROR(IF(((AC89-AB89)/AB89)=-1, "", (AC89-AB89)/AB89), "")</f>
        <v/>
      </c>
      <c r="AD90" s="152">
        <f>IFERROR(IF(((AD89-AC89)/AC89)=-1, "", (AD89-AC89)/AC89), "")</f>
        <v/>
      </c>
      <c r="AE90" s="152">
        <f>IFERROR(IF(((AE89-AD89)/AD89)=-1, "", (AE89-AD89)/AD89), "")</f>
        <v/>
      </c>
      <c r="AF90" s="152">
        <f>IFERROR(IF(((AF89-AE89)/AE89)=-1, "", (AF89-AE89)/AE89), "")</f>
        <v/>
      </c>
      <c r="AG90" s="152">
        <f>IFERROR(IF(((AG89-AF89)/AF89)=-1, "", (AG89-AF89)/AF89), "")</f>
        <v/>
      </c>
      <c r="AH90" s="152">
        <f>IFERROR(IF(((AH89-AG89)/AG89)=-1, "", (AH89-AG89)/AG89), "")</f>
        <v/>
      </c>
      <c r="AI90" s="152">
        <f>IFERROR(IF(((AI89-AH89)/AH89)=-1, "", (AI89-AH89)/AH89), "")</f>
        <v/>
      </c>
      <c r="AJ90" s="152">
        <f>IFERROR(IF(((AJ89-AI89)/AI89)=-1, "", (AJ89-AI89)/AI89), "")</f>
        <v/>
      </c>
      <c r="AK90" s="152">
        <f>IFERROR(IF(((AK89-AJ89)/AJ89)=-1, "", (AK89-AJ89)/AJ89), "")</f>
        <v/>
      </c>
      <c r="AL90" s="152">
        <f>IFERROR(IF(((AL89-AK89)/AK89)=-1, "", (AL89-AK89)/AK89), "")</f>
        <v/>
      </c>
    </row>
    <row r="91" ht="18" customHeight="1" s="173" thickBot="1">
      <c r="A91" s="144" t="inlineStr">
        <is>
          <t>OPM (%)</t>
        </is>
      </c>
      <c r="B91" s="54" t="n"/>
      <c r="C91" s="95">
        <f>IFERROR(C89/C5, "")</f>
        <v/>
      </c>
      <c r="D91" s="95">
        <f>IFERROR(D89/D5, "")</f>
        <v/>
      </c>
      <c r="E91" s="95">
        <f>IFERROR(E89/E5, "")</f>
        <v/>
      </c>
      <c r="F91" s="95">
        <f>IFERROR(F89/F5, "")</f>
        <v/>
      </c>
      <c r="G91" s="95">
        <f>IFERROR(G89/G5, "")</f>
        <v/>
      </c>
      <c r="H91" s="95">
        <f>IFERROR(H89/H5, "")</f>
        <v/>
      </c>
      <c r="I91" s="95">
        <f>IFERROR(I89/I5, "")</f>
        <v/>
      </c>
      <c r="J91" s="95">
        <f>IFERROR(J89/J5, "")</f>
        <v/>
      </c>
      <c r="K91" s="95">
        <f>IFERROR(K89/K5, "")</f>
        <v/>
      </c>
      <c r="L91" s="95">
        <f>IFERROR(L89/L5, "")</f>
        <v/>
      </c>
      <c r="M91" s="95">
        <f>IFERROR(M89/M5, "")</f>
        <v/>
      </c>
      <c r="N91" s="95">
        <f>IFERROR(N89/N5, "")</f>
        <v/>
      </c>
      <c r="O91" s="95">
        <f>IFERROR(O89/O5, "")</f>
        <v/>
      </c>
      <c r="P91" s="95">
        <f>IFERROR(P89/P5, "")</f>
        <v/>
      </c>
      <c r="Q91" s="95">
        <f>IFERROR(Q89/Q5, "")</f>
        <v/>
      </c>
      <c r="R91" s="95">
        <f>IFERROR(R89/R5, "")</f>
        <v/>
      </c>
      <c r="S91" s="95">
        <f>IFERROR(S89/S5, "")</f>
        <v/>
      </c>
      <c r="T91" s="95">
        <f>IFERROR(T89/T5, "")</f>
        <v/>
      </c>
      <c r="U91" s="95">
        <f>IFERROR(U89/U5, "")</f>
        <v/>
      </c>
      <c r="V91" s="95">
        <f>IFERROR(V89/V5, "")</f>
        <v/>
      </c>
      <c r="W91" s="95">
        <f>IFERROR(W89/W5, "")</f>
        <v/>
      </c>
      <c r="X91" s="95">
        <f>IFERROR(X89/X5, "")</f>
        <v/>
      </c>
      <c r="Y91" s="95">
        <f>IFERROR(Y89/Y5, "")</f>
        <v/>
      </c>
      <c r="Z91" s="95">
        <f>IFERROR(Z89/Z5, "")</f>
        <v/>
      </c>
      <c r="AA91" s="95">
        <f>IFERROR(AA89/AA5, "")</f>
        <v/>
      </c>
      <c r="AB91" s="95">
        <f>IFERROR(AB89/AB5, "")</f>
        <v/>
      </c>
      <c r="AC91" s="95">
        <f>IFERROR(AC89/AC5, "")</f>
        <v/>
      </c>
      <c r="AD91" s="95">
        <f>IFERROR(AD89/AD5, "")</f>
        <v/>
      </c>
      <c r="AE91" s="95">
        <f>IFERROR(AE89/AE5, "")</f>
        <v/>
      </c>
      <c r="AF91" s="95">
        <f>IFERROR(AF89/AF5, "")</f>
        <v/>
      </c>
      <c r="AG91" s="95">
        <f>IFERROR(AG89/AG5, "")</f>
        <v/>
      </c>
      <c r="AH91" s="95">
        <f>IFERROR(AH89/AH5, "")</f>
        <v/>
      </c>
      <c r="AI91" s="95">
        <f>IFERROR(AI89/AI5, "")</f>
        <v/>
      </c>
      <c r="AJ91" s="95">
        <f>IFERROR(AJ89/AJ5, "")</f>
        <v/>
      </c>
      <c r="AK91" s="95">
        <f>IFERROR(AK89/AK5, "")</f>
        <v/>
      </c>
      <c r="AL91" s="95">
        <f>IFERROR(AL89/AL5, "")</f>
        <v/>
      </c>
    </row>
    <row r="92" ht="35" customHeight="1" s="173" thickBot="1">
      <c r="A92" s="54" t="inlineStr">
        <is>
          <t>Pendapatan dan beban bukan operasional</t>
        </is>
      </c>
      <c r="B92" s="54" t="n"/>
      <c r="C92" s="53" t="n"/>
      <c r="D92" s="53" t="n"/>
      <c r="E92" s="53" t="n"/>
      <c r="F92" s="53" t="n"/>
      <c r="G92" s="53" t="n"/>
      <c r="H92" s="53" t="n"/>
      <c r="I92" s="53" t="n"/>
      <c r="J92" s="53" t="n"/>
      <c r="K92" s="53" t="n"/>
      <c r="L92" s="53" t="n"/>
      <c r="M92" s="53" t="n"/>
      <c r="N92" s="53" t="n"/>
      <c r="O92" s="53" t="n"/>
      <c r="P92" s="53" t="n"/>
      <c r="Q92" s="53" t="n"/>
      <c r="R92" s="53" t="n"/>
      <c r="S92" s="53" t="n"/>
      <c r="T92" s="53" t="n"/>
      <c r="U92" s="53" t="n"/>
      <c r="V92" s="53" t="n"/>
      <c r="W92" s="53" t="n"/>
      <c r="X92" s="53" t="n"/>
      <c r="Y92" s="53" t="n"/>
      <c r="Z92" s="53" t="n"/>
      <c r="AA92" s="53" t="n"/>
      <c r="AB92" s="53" t="n"/>
      <c r="AC92" s="53" t="n"/>
      <c r="AD92" s="53" t="n"/>
      <c r="AE92" s="53" t="n"/>
      <c r="AF92" s="53" t="n"/>
      <c r="AG92" s="53" t="n"/>
      <c r="AH92" s="53" t="n"/>
      <c r="AI92" s="53" t="n"/>
      <c r="AJ92" s="53" t="n"/>
      <c r="AK92" s="53" t="n"/>
      <c r="AL92" s="53" t="n"/>
    </row>
    <row r="93" ht="18" customHeight="1" s="173" thickBot="1">
      <c r="A93" s="55" t="inlineStr">
        <is>
          <t>Pendapatan bukan operasional</t>
        </is>
      </c>
      <c r="B93" s="55" t="n"/>
      <c r="C93" s="56" t="n">
        <v>16.475</v>
      </c>
      <c r="D93" s="56" t="n">
        <v>0.127</v>
      </c>
      <c r="E93" s="56" t="inlineStr"/>
      <c r="F93" s="56" t="n">
        <v>0.251</v>
      </c>
      <c r="G93" s="56" t="n">
        <v>60.887</v>
      </c>
      <c r="H93" s="56" t="inlineStr"/>
      <c r="I93" s="56" t="inlineStr"/>
      <c r="J93" s="56" t="inlineStr"/>
      <c r="K93" s="56" t="n"/>
      <c r="L93" s="56" t="n"/>
      <c r="M93" s="56" t="n"/>
      <c r="N93" s="56" t="n"/>
      <c r="O93" s="56" t="n"/>
      <c r="P93" s="56" t="n"/>
      <c r="Q93" s="56" t="n"/>
      <c r="R93" s="56" t="n"/>
      <c r="S93" s="56" t="n"/>
      <c r="T93" s="56" t="n"/>
      <c r="U93" s="56" t="n"/>
      <c r="V93" s="56" t="n"/>
      <c r="W93" s="56" t="n"/>
      <c r="X93" s="56" t="n"/>
      <c r="Y93" s="56" t="n"/>
      <c r="Z93" s="56" t="n"/>
      <c r="AA93" s="56" t="n"/>
      <c r="AB93" s="56" t="n"/>
      <c r="AC93" s="56" t="n"/>
      <c r="AD93" s="56" t="n"/>
      <c r="AE93" s="56" t="n"/>
      <c r="AF93" s="56" t="n"/>
      <c r="AG93" s="56" t="n"/>
      <c r="AH93" s="56" t="n"/>
      <c r="AI93" s="56" t="n"/>
      <c r="AJ93" s="56" t="n"/>
      <c r="AK93" s="56" t="n"/>
      <c r="AL93" s="56" t="n"/>
    </row>
    <row r="94" ht="18" customHeight="1" s="173" thickBot="1">
      <c r="A94" s="55" t="inlineStr">
        <is>
          <t>Beban bukan operasional</t>
        </is>
      </c>
      <c r="B94" s="55" t="n"/>
      <c r="C94" s="57" t="inlineStr"/>
      <c r="D94" s="57" t="n">
        <v>110.838</v>
      </c>
      <c r="E94" s="57" t="n">
        <v>59.532</v>
      </c>
      <c r="F94" s="57" t="n">
        <v>43.512</v>
      </c>
      <c r="G94" s="57" t="inlineStr"/>
      <c r="H94" s="57" t="n">
        <v>159.519</v>
      </c>
      <c r="I94" s="57" t="n">
        <v>51.872</v>
      </c>
      <c r="J94" s="57" t="n">
        <v>-25.927</v>
      </c>
      <c r="K94" s="57" t="n"/>
      <c r="L94" s="57" t="n"/>
      <c r="M94" s="57" t="n"/>
      <c r="N94" s="57" t="n"/>
      <c r="O94" s="57" t="n"/>
      <c r="P94" s="57" t="n"/>
      <c r="Q94" s="57" t="n"/>
      <c r="R94" s="57" t="n"/>
      <c r="S94" s="57" t="n"/>
      <c r="T94" s="57" t="n"/>
      <c r="U94" s="57" t="n"/>
      <c r="V94" s="57" t="n"/>
      <c r="W94" s="57" t="n"/>
      <c r="X94" s="57" t="n"/>
      <c r="Y94" s="57" t="n"/>
      <c r="Z94" s="57" t="n"/>
      <c r="AA94" s="57" t="n"/>
      <c r="AB94" s="57" t="n"/>
      <c r="AC94" s="57" t="n"/>
      <c r="AD94" s="57" t="n"/>
      <c r="AE94" s="57" t="n"/>
      <c r="AF94" s="57" t="n"/>
      <c r="AG94" s="57" t="n"/>
      <c r="AH94" s="57" t="n"/>
      <c r="AI94" s="57" t="n"/>
      <c r="AJ94" s="57" t="n"/>
      <c r="AK94" s="57" t="n"/>
      <c r="AL94" s="57" t="n"/>
    </row>
    <row r="95" hidden="1" ht="52" customHeight="1" s="173" thickBot="1">
      <c r="A95" s="55" t="inlineStr">
        <is>
          <t>Bagian atas laba (rugi) entitas asosiasi yang dicatat dengan menggunakan metode ekuitas</t>
        </is>
      </c>
      <c r="B95" s="55" t="n"/>
      <c r="C95" s="56" t="inlineStr"/>
      <c r="D95" s="56" t="inlineStr"/>
      <c r="E95" s="56" t="inlineStr"/>
      <c r="F95" s="56" t="inlineStr"/>
      <c r="G95" s="56" t="inlineStr"/>
      <c r="H95" s="56" t="inlineStr"/>
      <c r="I95" s="56" t="inlineStr"/>
      <c r="J95" s="56" t="inlineStr"/>
      <c r="K95" s="56" t="n"/>
      <c r="L95" s="56" t="n"/>
      <c r="M95" s="56" t="n"/>
      <c r="N95" s="56" t="n"/>
      <c r="O95" s="56" t="n"/>
      <c r="P95" s="56" t="n"/>
      <c r="Q95" s="56" t="n"/>
      <c r="R95" s="56" t="n"/>
      <c r="S95" s="56" t="n"/>
      <c r="T95" s="56" t="n"/>
      <c r="U95" s="56" t="n"/>
      <c r="V95" s="56" t="n"/>
      <c r="W95" s="56" t="n"/>
      <c r="X95" s="56" t="n"/>
      <c r="Y95" s="56" t="n"/>
      <c r="Z95" s="56" t="n"/>
      <c r="AA95" s="56" t="n"/>
      <c r="AB95" s="56" t="n"/>
      <c r="AC95" s="56" t="n"/>
      <c r="AD95" s="56" t="n"/>
      <c r="AE95" s="56" t="n"/>
      <c r="AF95" s="56" t="n"/>
      <c r="AG95" s="56" t="n"/>
      <c r="AH95" s="56" t="n"/>
      <c r="AI95" s="56" t="n"/>
      <c r="AJ95" s="56" t="n"/>
      <c r="AK95" s="56" t="n"/>
      <c r="AL95" s="56" t="n"/>
    </row>
    <row r="96" hidden="1" ht="52" customHeight="1" s="173" thickBot="1">
      <c r="A96" s="55" t="inlineStr">
        <is>
          <t>Bagian atas laba (rugi) entitas ventura bersama yang dicatat menggunakan metode ekuitas</t>
        </is>
      </c>
      <c r="B96" s="55" t="n"/>
      <c r="C96" s="56" t="inlineStr"/>
      <c r="D96" s="56" t="inlineStr"/>
      <c r="E96" s="56" t="inlineStr"/>
      <c r="F96" s="56" t="inlineStr"/>
      <c r="G96" s="56" t="inlineStr"/>
      <c r="H96" s="56" t="inlineStr"/>
      <c r="I96" s="56" t="inlineStr"/>
      <c r="J96" s="56" t="inlineStr"/>
      <c r="K96" s="56" t="n"/>
      <c r="L96" s="56" t="n"/>
      <c r="M96" s="56" t="n"/>
      <c r="N96" s="56" t="n"/>
      <c r="O96" s="56" t="n"/>
      <c r="P96" s="56" t="n"/>
      <c r="Q96" s="56" t="n"/>
      <c r="R96" s="56" t="n"/>
      <c r="S96" s="56" t="n"/>
      <c r="T96" s="56" t="n"/>
      <c r="U96" s="56" t="n"/>
      <c r="V96" s="56" t="n"/>
      <c r="W96" s="56" t="n"/>
      <c r="X96" s="56" t="n"/>
      <c r="Y96" s="56" t="n"/>
      <c r="Z96" s="56" t="n"/>
      <c r="AA96" s="56" t="n"/>
      <c r="AB96" s="56" t="n"/>
      <c r="AC96" s="56" t="n"/>
      <c r="AD96" s="56" t="n"/>
      <c r="AE96" s="56" t="n"/>
      <c r="AF96" s="56" t="n"/>
      <c r="AG96" s="56" t="n"/>
      <c r="AH96" s="56" t="n"/>
      <c r="AI96" s="56" t="n"/>
      <c r="AJ96" s="56" t="n"/>
      <c r="AK96" s="56" t="n"/>
      <c r="AL96" s="56" t="n"/>
    </row>
    <row r="97" ht="35" customHeight="1" s="173" thickBot="1">
      <c r="A97" s="54" t="inlineStr">
        <is>
          <t>Jumlah laba (rugi) sebelum pajak penghasilan</t>
        </is>
      </c>
      <c r="B97" s="54" t="n"/>
      <c r="C97" s="61" t="n">
        <v>3610.275</v>
      </c>
      <c r="D97" s="61" t="n">
        <v>411.062</v>
      </c>
      <c r="E97" s="61" t="n">
        <v>2270.857</v>
      </c>
      <c r="F97" s="61" t="n">
        <v>2993.32</v>
      </c>
      <c r="G97" s="61" t="n">
        <v>3875.69</v>
      </c>
      <c r="H97" s="61" t="n">
        <v>4380.21</v>
      </c>
      <c r="I97" s="61" t="n">
        <v>3772.841</v>
      </c>
      <c r="J97" s="61" t="n">
        <v>4381.964</v>
      </c>
      <c r="K97" s="61" t="n"/>
      <c r="L97" s="61" t="n"/>
      <c r="M97" s="61" t="n"/>
      <c r="N97" s="61" t="n"/>
      <c r="O97" s="61" t="n"/>
      <c r="P97" s="61" t="n"/>
      <c r="Q97" s="61" t="n"/>
      <c r="R97" s="61" t="n"/>
      <c r="S97" s="61" t="n"/>
      <c r="T97" s="61" t="n"/>
      <c r="U97" s="61" t="n"/>
      <c r="V97" s="61" t="n"/>
      <c r="W97" s="61" t="n"/>
      <c r="X97" s="61" t="n"/>
      <c r="Y97" s="61" t="n"/>
      <c r="Z97" s="61" t="n"/>
      <c r="AA97" s="61" t="n"/>
      <c r="AB97" s="61" t="n"/>
      <c r="AC97" s="61" t="n"/>
      <c r="AD97" s="61" t="n"/>
      <c r="AE97" s="61" t="n"/>
      <c r="AF97" s="61" t="n"/>
      <c r="AG97" s="61" t="n"/>
      <c r="AH97" s="61" t="n"/>
      <c r="AI97" s="61" t="n"/>
      <c r="AJ97" s="61" t="n"/>
      <c r="AK97" s="61" t="n"/>
      <c r="AL97" s="61" t="n"/>
    </row>
    <row r="98" ht="18" customHeight="1" s="173" thickBot="1">
      <c r="A98" s="62" t="inlineStr">
        <is>
          <t>Pendapatan (beban) pajak</t>
        </is>
      </c>
      <c r="B98" s="62" t="n"/>
      <c r="C98" s="56" t="n">
        <v>-802.352</v>
      </c>
      <c r="D98" s="56" t="n">
        <v>-201.799</v>
      </c>
      <c r="E98" s="56" t="n">
        <v>-668.499</v>
      </c>
      <c r="F98" s="56" t="n">
        <v>-617.093</v>
      </c>
      <c r="G98" s="56" t="n">
        <v>-830.617</v>
      </c>
      <c r="H98" s="56" t="n">
        <v>-879.222</v>
      </c>
      <c r="I98" s="56" t="n">
        <v>-765.513</v>
      </c>
      <c r="J98" s="56" t="n">
        <v>-880.8099999999999</v>
      </c>
      <c r="K98" s="56" t="n"/>
      <c r="L98" s="56" t="n"/>
      <c r="M98" s="56" t="n"/>
      <c r="N98" s="56" t="n"/>
      <c r="O98" s="56" t="n"/>
      <c r="P98" s="56" t="n"/>
      <c r="Q98" s="56" t="n"/>
      <c r="R98" s="56" t="n"/>
      <c r="S98" s="56" t="n"/>
      <c r="T98" s="56" t="n"/>
      <c r="U98" s="56" t="n"/>
      <c r="V98" s="56" t="n"/>
      <c r="W98" s="56" t="n"/>
      <c r="X98" s="56" t="n"/>
      <c r="Y98" s="56" t="n"/>
      <c r="Z98" s="56" t="n"/>
      <c r="AA98" s="56" t="n"/>
      <c r="AB98" s="56" t="n"/>
      <c r="AC98" s="56" t="n"/>
      <c r="AD98" s="56" t="n"/>
      <c r="AE98" s="56" t="n"/>
      <c r="AF98" s="56" t="n"/>
      <c r="AG98" s="56" t="n"/>
      <c r="AH98" s="56" t="n"/>
      <c r="AI98" s="56" t="n"/>
      <c r="AJ98" s="56" t="n"/>
      <c r="AK98" s="56" t="n"/>
      <c r="AL98" s="56" t="n"/>
    </row>
    <row r="99" ht="35" customHeight="1" s="173" thickBot="1">
      <c r="A99" s="54" t="inlineStr">
        <is>
          <t>Jumlah laba (rugi) dari operasi yang dilanjutkan</t>
        </is>
      </c>
      <c r="B99" s="54" t="n"/>
      <c r="C99" s="61" t="n">
        <v>2807.923</v>
      </c>
      <c r="D99" s="61" t="n">
        <v>209.263</v>
      </c>
      <c r="E99" s="61" t="n">
        <v>1602.358</v>
      </c>
      <c r="F99" s="61" t="n">
        <v>2376.227</v>
      </c>
      <c r="G99" s="61" t="n">
        <v>3045.073</v>
      </c>
      <c r="H99" s="61" t="n">
        <v>3500.988</v>
      </c>
      <c r="I99" s="61" t="n">
        <v>3007.328</v>
      </c>
      <c r="J99" s="61" t="n">
        <v>3501.154</v>
      </c>
      <c r="K99" s="61" t="n"/>
      <c r="L99" s="61" t="n"/>
      <c r="M99" s="61" t="n"/>
      <c r="N99" s="61" t="n"/>
      <c r="O99" s="61" t="n"/>
      <c r="P99" s="61" t="n"/>
      <c r="Q99" s="61" t="n"/>
      <c r="R99" s="61" t="n"/>
      <c r="S99" s="61" t="n"/>
      <c r="T99" s="61" t="n"/>
      <c r="U99" s="61" t="n"/>
      <c r="V99" s="61" t="n"/>
      <c r="W99" s="61" t="n"/>
      <c r="X99" s="61" t="n"/>
      <c r="Y99" s="61" t="n"/>
      <c r="Z99" s="61" t="n"/>
      <c r="AA99" s="61" t="n"/>
      <c r="AB99" s="61" t="n"/>
      <c r="AC99" s="61" t="n"/>
      <c r="AD99" s="61" t="n"/>
      <c r="AE99" s="61" t="n"/>
      <c r="AF99" s="61" t="n"/>
      <c r="AG99" s="61" t="n"/>
      <c r="AH99" s="61" t="n"/>
      <c r="AI99" s="61" t="n"/>
      <c r="AJ99" s="61" t="n"/>
      <c r="AK99" s="61" t="n"/>
      <c r="AL99" s="61" t="n"/>
    </row>
    <row r="100" ht="35" customHeight="1" s="173" thickBot="1">
      <c r="A100" s="62" t="inlineStr">
        <is>
          <t>Laba (rugi) dari operasi yang dihentikan</t>
        </is>
      </c>
      <c r="B100" s="62" t="n"/>
      <c r="C100" s="56" t="inlineStr"/>
      <c r="D100" s="56" t="inlineStr"/>
      <c r="E100" s="56" t="inlineStr"/>
      <c r="F100" s="56" t="n">
        <v>0</v>
      </c>
      <c r="G100" s="56" t="n">
        <v>0</v>
      </c>
      <c r="H100" s="56" t="inlineStr"/>
      <c r="I100" s="56" t="inlineStr"/>
      <c r="J100" s="56" t="inlineStr"/>
      <c r="K100" s="56" t="n"/>
      <c r="L100" s="56" t="n"/>
      <c r="M100" s="56" t="n"/>
      <c r="N100" s="56" t="n"/>
      <c r="O100" s="56" t="n"/>
      <c r="P100" s="56" t="n"/>
      <c r="Q100" s="56" t="n"/>
      <c r="R100" s="56" t="n"/>
      <c r="S100" s="56" t="n"/>
      <c r="T100" s="56" t="n"/>
      <c r="U100" s="56" t="n"/>
      <c r="V100" s="56" t="n"/>
      <c r="W100" s="56" t="n"/>
      <c r="X100" s="56" t="n"/>
      <c r="Y100" s="56" t="n"/>
      <c r="Z100" s="56" t="n"/>
      <c r="AA100" s="56" t="n"/>
      <c r="AB100" s="56" t="n"/>
      <c r="AC100" s="56" t="n"/>
      <c r="AD100" s="56" t="n"/>
      <c r="AE100" s="56" t="n"/>
      <c r="AF100" s="56" t="n"/>
      <c r="AG100" s="56" t="n"/>
      <c r="AH100" s="56" t="n"/>
      <c r="AI100" s="56" t="n"/>
      <c r="AJ100" s="56" t="n"/>
      <c r="AK100" s="56" t="n"/>
      <c r="AL100" s="56" t="n"/>
    </row>
    <row r="101" ht="18" customHeight="1" s="173" thickBot="1">
      <c r="A101" s="54" t="inlineStr">
        <is>
          <t>Jumlah laba (rugi)</t>
        </is>
      </c>
      <c r="B101" s="54" t="n"/>
      <c r="C101" s="61" t="n">
        <v>2807.923</v>
      </c>
      <c r="D101" s="61" t="n">
        <v>209.263</v>
      </c>
      <c r="E101" s="61" t="n">
        <v>1602.358</v>
      </c>
      <c r="F101" s="61" t="n">
        <v>2376.227</v>
      </c>
      <c r="G101" s="61" t="n">
        <v>3045.073</v>
      </c>
      <c r="H101" s="61" t="n">
        <v>3500.988</v>
      </c>
      <c r="I101" s="61" t="n">
        <v>3007.328</v>
      </c>
      <c r="J101" s="61" t="n">
        <v>3501.154</v>
      </c>
      <c r="K101" s="61" t="n"/>
      <c r="L101" s="61" t="n"/>
      <c r="M101" s="61" t="n"/>
      <c r="N101" s="61" t="n"/>
      <c r="O101" s="61" t="n"/>
      <c r="P101" s="61" t="n"/>
      <c r="Q101" s="61" t="n"/>
      <c r="R101" s="61" t="n"/>
      <c r="S101" s="61" t="n"/>
      <c r="T101" s="61" t="n"/>
      <c r="U101" s="61" t="n"/>
      <c r="V101" s="61" t="n"/>
      <c r="W101" s="61" t="n"/>
      <c r="X101" s="61" t="n"/>
      <c r="Y101" s="61" t="n"/>
      <c r="Z101" s="61" t="n"/>
      <c r="AA101" s="61" t="n"/>
      <c r="AB101" s="61" t="n"/>
      <c r="AC101" s="61" t="n"/>
      <c r="AD101" s="61" t="n"/>
      <c r="AE101" s="61" t="n"/>
      <c r="AF101" s="61" t="n"/>
      <c r="AG101" s="61" t="n"/>
      <c r="AH101" s="61" t="n"/>
      <c r="AI101" s="61" t="n"/>
      <c r="AJ101" s="61" t="n"/>
      <c r="AK101" s="61" t="n"/>
      <c r="AL101" s="61" t="n"/>
    </row>
    <row r="102" ht="35" customHeight="1" s="173" thickBot="1">
      <c r="A102" s="54" t="inlineStr">
        <is>
          <t>Pendapatan komprehensif lainnya, sebelum pajak</t>
        </is>
      </c>
      <c r="B102" s="63" t="n"/>
      <c r="C102" s="53" t="n"/>
      <c r="D102" s="53" t="n"/>
      <c r="E102" s="53" t="n"/>
      <c r="F102" s="53" t="n"/>
      <c r="G102" s="53" t="n"/>
      <c r="H102" s="53" t="n"/>
      <c r="I102" s="53" t="n"/>
      <c r="J102" s="53" t="n"/>
      <c r="K102" s="53" t="n"/>
      <c r="L102" s="53" t="n"/>
      <c r="M102" s="53" t="n"/>
      <c r="N102" s="53" t="n"/>
      <c r="O102" s="53" t="n"/>
      <c r="P102" s="53" t="n"/>
      <c r="Q102" s="53" t="n"/>
      <c r="R102" s="53" t="n"/>
      <c r="S102" s="53" t="n"/>
      <c r="T102" s="53" t="n"/>
      <c r="U102" s="53" t="n"/>
      <c r="V102" s="53" t="n"/>
      <c r="W102" s="53" t="n"/>
      <c r="X102" s="53" t="n"/>
      <c r="Y102" s="53" t="n"/>
      <c r="Z102" s="53" t="n"/>
      <c r="AA102" s="53" t="n"/>
      <c r="AB102" s="53" t="n"/>
      <c r="AC102" s="53" t="n"/>
      <c r="AD102" s="53" t="n"/>
      <c r="AE102" s="53" t="n"/>
      <c r="AF102" s="53" t="n"/>
      <c r="AG102" s="53" t="n"/>
      <c r="AH102" s="53" t="n"/>
      <c r="AI102" s="53" t="n"/>
      <c r="AJ102" s="53" t="n"/>
      <c r="AK102" s="53" t="n"/>
      <c r="AL102" s="53" t="n"/>
    </row>
    <row r="103" ht="69" customHeight="1" s="173" thickBot="1">
      <c r="A103" s="58" t="inlineStr">
        <is>
          <t>Pendapatan komprehensif lainnya yang tidak akan direklasifikasi ke laba rugi, sebelum pajak</t>
        </is>
      </c>
      <c r="B103" s="64" t="n"/>
      <c r="C103" s="53" t="n"/>
      <c r="D103" s="53" t="n"/>
      <c r="E103" s="53" t="n"/>
      <c r="F103" s="53" t="n"/>
      <c r="G103" s="53" t="n"/>
      <c r="H103" s="53" t="n"/>
      <c r="I103" s="53" t="n"/>
      <c r="J103" s="53" t="n"/>
      <c r="K103" s="53" t="n"/>
      <c r="L103" s="53" t="n"/>
      <c r="M103" s="53" t="n"/>
      <c r="N103" s="53" t="n"/>
      <c r="O103" s="53" t="n"/>
      <c r="P103" s="53" t="n"/>
      <c r="Q103" s="53" t="n"/>
      <c r="R103" s="53" t="n"/>
      <c r="S103" s="53" t="n"/>
      <c r="T103" s="53" t="n"/>
      <c r="U103" s="53" t="n"/>
      <c r="V103" s="53" t="n"/>
      <c r="W103" s="53" t="n"/>
      <c r="X103" s="53" t="n"/>
      <c r="Y103" s="53" t="n"/>
      <c r="Z103" s="53" t="n"/>
      <c r="AA103" s="53" t="n"/>
      <c r="AB103" s="53" t="n"/>
      <c r="AC103" s="53" t="n"/>
      <c r="AD103" s="53" t="n"/>
      <c r="AE103" s="53" t="n"/>
      <c r="AF103" s="53" t="n"/>
      <c r="AG103" s="53" t="n"/>
      <c r="AH103" s="53" t="n"/>
      <c r="AI103" s="53" t="n"/>
      <c r="AJ103" s="53" t="n"/>
      <c r="AK103" s="53" t="n"/>
      <c r="AL103" s="53" t="n"/>
    </row>
    <row r="104" hidden="1" ht="69" customHeight="1" s="173" thickBot="1">
      <c r="A104" s="59" t="inlineStr">
        <is>
          <t>Pendapatan komprehensif lainnya atas keuntungan (kerugian) hasil revaluasi aset tetap, sebelum pajak</t>
        </is>
      </c>
      <c r="B104" s="65" t="n"/>
      <c r="C104" s="56" t="n"/>
      <c r="D104" s="56" t="n"/>
      <c r="E104" s="56" t="n"/>
      <c r="F104" s="56" t="n"/>
      <c r="G104" s="56" t="n"/>
      <c r="H104" s="56" t="n"/>
      <c r="I104" s="56" t="n"/>
      <c r="J104" s="56" t="n"/>
      <c r="K104" s="56" t="n"/>
      <c r="L104" s="56" t="n"/>
      <c r="M104" s="56" t="n"/>
      <c r="N104" s="56" t="n"/>
      <c r="O104" s="56" t="n"/>
      <c r="P104" s="56" t="n"/>
      <c r="Q104" s="56" t="n"/>
      <c r="R104" s="56" t="n"/>
      <c r="S104" s="56" t="n"/>
      <c r="T104" s="56" t="n"/>
      <c r="U104" s="56" t="n"/>
      <c r="V104" s="56" t="n"/>
      <c r="W104" s="56" t="n"/>
      <c r="X104" s="56" t="n"/>
      <c r="Y104" s="56" t="n"/>
      <c r="Z104" s="56" t="n"/>
      <c r="AA104" s="56" t="n"/>
      <c r="AB104" s="56" t="n"/>
      <c r="AC104" s="56" t="n"/>
      <c r="AD104" s="56" t="n"/>
      <c r="AE104" s="56" t="n"/>
      <c r="AF104" s="56" t="n"/>
      <c r="AG104" s="56" t="n"/>
      <c r="AH104" s="56" t="n"/>
      <c r="AI104" s="56" t="n"/>
      <c r="AJ104" s="56" t="n"/>
      <c r="AK104" s="56" t="n"/>
      <c r="AL104" s="56" t="n"/>
    </row>
    <row r="105" hidden="1" ht="69" customHeight="1" s="173" thickBot="1">
      <c r="A105" s="59" t="inlineStr">
        <is>
          <t>Pendapatan komprehensif lainnya atas pengukuran kembali kewajiban manfaat pasti, sebelum pajak</t>
        </is>
      </c>
      <c r="B105" s="65" t="n"/>
      <c r="C105" s="56" t="n"/>
      <c r="D105" s="56" t="n"/>
      <c r="E105" s="56" t="n"/>
      <c r="F105" s="56" t="n"/>
      <c r="G105" s="56" t="n"/>
      <c r="H105" s="56" t="n"/>
      <c r="I105" s="56" t="n"/>
      <c r="J105" s="56" t="n"/>
      <c r="K105" s="56" t="n"/>
      <c r="L105" s="56" t="n"/>
      <c r="M105" s="56" t="n"/>
      <c r="N105" s="56" t="n"/>
      <c r="O105" s="56" t="n"/>
      <c r="P105" s="56" t="n"/>
      <c r="Q105" s="56" t="n"/>
      <c r="R105" s="56" t="n"/>
      <c r="S105" s="56" t="n"/>
      <c r="T105" s="56" t="n"/>
      <c r="U105" s="56" t="n"/>
      <c r="V105" s="56" t="n"/>
      <c r="W105" s="56" t="n"/>
      <c r="X105" s="56" t="n"/>
      <c r="Y105" s="56" t="n"/>
      <c r="Z105" s="56" t="n"/>
      <c r="AA105" s="56" t="n"/>
      <c r="AB105" s="56" t="n"/>
      <c r="AC105" s="56" t="n"/>
      <c r="AD105" s="56" t="n"/>
      <c r="AE105" s="56" t="n"/>
      <c r="AF105" s="56" t="n"/>
      <c r="AG105" s="56" t="n"/>
      <c r="AH105" s="56" t="n"/>
      <c r="AI105" s="56" t="n"/>
      <c r="AJ105" s="56" t="n"/>
      <c r="AK105" s="56" t="n"/>
      <c r="AL105" s="56" t="n"/>
    </row>
    <row r="106" hidden="1" ht="86" customHeight="1" s="173" thickBot="1">
      <c r="A106" s="59" t="inlineStr">
        <is>
          <t>Penyesuaian lainnya atas pendapatan komprehensif lainnya yang tidak akan direklasifikasi ke laba rugi, sebelum pajak</t>
        </is>
      </c>
      <c r="B106" s="65" t="n"/>
      <c r="C106" s="56" t="n"/>
      <c r="D106" s="56" t="n"/>
      <c r="E106" s="56" t="n"/>
      <c r="F106" s="56" t="n"/>
      <c r="G106" s="56" t="n"/>
      <c r="H106" s="56" t="n"/>
      <c r="I106" s="56" t="n"/>
      <c r="J106" s="56" t="n"/>
      <c r="K106" s="56" t="n"/>
      <c r="L106" s="56" t="n"/>
      <c r="M106" s="56" t="n"/>
      <c r="N106" s="56" t="n"/>
      <c r="O106" s="56" t="n"/>
      <c r="P106" s="56" t="n"/>
      <c r="Q106" s="56" t="n"/>
      <c r="R106" s="56" t="n"/>
      <c r="S106" s="56" t="n"/>
      <c r="T106" s="56" t="n"/>
      <c r="U106" s="56" t="n"/>
      <c r="V106" s="56" t="n"/>
      <c r="W106" s="56" t="n"/>
      <c r="X106" s="56" t="n"/>
      <c r="Y106" s="56" t="n"/>
      <c r="Z106" s="56" t="n"/>
      <c r="AA106" s="56" t="n"/>
      <c r="AB106" s="56" t="n"/>
      <c r="AC106" s="56" t="n"/>
      <c r="AD106" s="56" t="n"/>
      <c r="AE106" s="56" t="n"/>
      <c r="AF106" s="56" t="n"/>
      <c r="AG106" s="56" t="n"/>
      <c r="AH106" s="56" t="n"/>
      <c r="AI106" s="56" t="n"/>
      <c r="AJ106" s="56" t="n"/>
      <c r="AK106" s="56" t="n"/>
      <c r="AL106" s="56" t="n"/>
    </row>
    <row r="107" hidden="1" ht="69" customHeight="1" s="173" thickBot="1">
      <c r="A107" s="59" t="inlineStr">
        <is>
          <t>Jumlah pendapatan komprehensif lainnya yang tidak akan direklasifikasi ke laba rugi, sebelum pajak</t>
        </is>
      </c>
      <c r="B107" s="65" t="n"/>
      <c r="C107" s="56" t="n"/>
      <c r="D107" s="56" t="n"/>
      <c r="E107" s="56" t="n"/>
      <c r="F107" s="56" t="n"/>
      <c r="G107" s="56" t="n"/>
      <c r="H107" s="56" t="n"/>
      <c r="I107" s="56" t="n"/>
      <c r="J107" s="56" t="n"/>
      <c r="K107" s="56" t="n"/>
      <c r="L107" s="56" t="n"/>
      <c r="M107" s="56" t="n"/>
      <c r="N107" s="56" t="n"/>
      <c r="O107" s="56" t="n"/>
      <c r="P107" s="56" t="n"/>
      <c r="Q107" s="56" t="n"/>
      <c r="R107" s="56" t="n"/>
      <c r="S107" s="56" t="n"/>
      <c r="T107" s="56" t="n"/>
      <c r="U107" s="56" t="n"/>
      <c r="V107" s="56" t="n"/>
      <c r="W107" s="56" t="n"/>
      <c r="X107" s="56" t="n"/>
      <c r="Y107" s="56" t="n"/>
      <c r="Z107" s="56" t="n"/>
      <c r="AA107" s="56" t="n"/>
      <c r="AB107" s="56" t="n"/>
      <c r="AC107" s="56" t="n"/>
      <c r="AD107" s="56" t="n"/>
      <c r="AE107" s="56" t="n"/>
      <c r="AF107" s="56" t="n"/>
      <c r="AG107" s="56" t="n"/>
      <c r="AH107" s="56" t="n"/>
      <c r="AI107" s="56" t="n"/>
      <c r="AJ107" s="56" t="n"/>
      <c r="AK107" s="56" t="n"/>
      <c r="AL107" s="56" t="n"/>
    </row>
    <row r="108" ht="69" customHeight="1" s="173" thickBot="1">
      <c r="A108" s="58" t="inlineStr">
        <is>
          <t>Pendapatan komprehensif lainnya yang akan direklasifikasi ke laba rugi, sebelum pajak</t>
        </is>
      </c>
      <c r="B108" s="64" t="n"/>
      <c r="C108" s="53" t="n"/>
      <c r="D108" s="53" t="n"/>
      <c r="E108" s="53" t="n"/>
      <c r="F108" s="53" t="n"/>
      <c r="G108" s="53" t="n"/>
      <c r="H108" s="53" t="n"/>
      <c r="I108" s="53" t="n"/>
      <c r="J108" s="53" t="n"/>
      <c r="K108" s="53" t="n"/>
      <c r="L108" s="53" t="n"/>
      <c r="M108" s="53" t="n"/>
      <c r="N108" s="53" t="n"/>
      <c r="O108" s="53" t="n"/>
      <c r="P108" s="53" t="n"/>
      <c r="Q108" s="53" t="n"/>
      <c r="R108" s="53" t="n"/>
      <c r="S108" s="53" t="n"/>
      <c r="T108" s="53" t="n"/>
      <c r="U108" s="53" t="n"/>
      <c r="V108" s="53" t="n"/>
      <c r="W108" s="53" t="n"/>
      <c r="X108" s="53" t="n"/>
      <c r="Y108" s="53" t="n"/>
      <c r="Z108" s="53" t="n"/>
      <c r="AA108" s="53" t="n"/>
      <c r="AB108" s="53" t="n"/>
      <c r="AC108" s="53" t="n"/>
      <c r="AD108" s="53" t="n"/>
      <c r="AE108" s="53" t="n"/>
      <c r="AF108" s="53" t="n"/>
      <c r="AG108" s="53" t="n"/>
      <c r="AH108" s="53" t="n"/>
      <c r="AI108" s="53" t="n"/>
      <c r="AJ108" s="53" t="n"/>
      <c r="AK108" s="53" t="n"/>
      <c r="AL108" s="53" t="n"/>
    </row>
    <row r="109" hidden="1" ht="35" customHeight="1" s="173" thickBot="1">
      <c r="A109" s="59" t="inlineStr">
        <is>
          <t>Keuntungan (kerugian) selisih kurs penjabaran, sebelum pajak</t>
        </is>
      </c>
      <c r="B109" s="65" t="n"/>
      <c r="C109" s="56" t="n"/>
      <c r="D109" s="56" t="n"/>
      <c r="E109" s="56" t="n"/>
      <c r="F109" s="56" t="n"/>
      <c r="G109" s="56" t="n"/>
      <c r="H109" s="56" t="n"/>
      <c r="I109" s="56" t="n"/>
      <c r="J109" s="56" t="n"/>
      <c r="K109" s="56" t="n"/>
      <c r="L109" s="56" t="n"/>
      <c r="M109" s="56" t="n"/>
      <c r="N109" s="56" t="n"/>
      <c r="O109" s="56" t="n"/>
      <c r="P109" s="56" t="n"/>
      <c r="Q109" s="56" t="n"/>
      <c r="R109" s="56" t="n"/>
      <c r="S109" s="56" t="n"/>
      <c r="T109" s="56" t="n"/>
      <c r="U109" s="56" t="n"/>
      <c r="V109" s="56" t="n"/>
      <c r="W109" s="56" t="n"/>
      <c r="X109" s="56" t="n"/>
      <c r="Y109" s="56" t="n"/>
      <c r="Z109" s="56" t="n"/>
      <c r="AA109" s="56" t="n"/>
      <c r="AB109" s="56" t="n"/>
      <c r="AC109" s="56" t="n"/>
      <c r="AD109" s="56" t="n"/>
      <c r="AE109" s="56" t="n"/>
      <c r="AF109" s="56" t="n"/>
      <c r="AG109" s="56" t="n"/>
      <c r="AH109" s="56" t="n"/>
      <c r="AI109" s="56" t="n"/>
      <c r="AJ109" s="56" t="n"/>
      <c r="AK109" s="56" t="n"/>
      <c r="AL109" s="56" t="n"/>
    </row>
    <row r="110" hidden="1" ht="35" customHeight="1" s="173" thickBot="1">
      <c r="A110" s="59" t="inlineStr">
        <is>
          <t>Penyesuaian reklasifikasi selisih kurs penjabaran, sebelum pajak</t>
        </is>
      </c>
      <c r="B110" s="65" t="n"/>
      <c r="C110" s="57" t="n"/>
      <c r="D110" s="57" t="n"/>
      <c r="E110" s="57" t="n"/>
      <c r="F110" s="57" t="n"/>
      <c r="G110" s="57" t="n"/>
      <c r="H110" s="57" t="n"/>
      <c r="I110" s="57" t="n"/>
      <c r="J110" s="57" t="n"/>
      <c r="K110" s="57" t="n"/>
      <c r="L110" s="57" t="n"/>
      <c r="M110" s="57" t="n"/>
      <c r="N110" s="57" t="n"/>
      <c r="O110" s="57" t="n"/>
      <c r="P110" s="57" t="n"/>
      <c r="Q110" s="57" t="n"/>
      <c r="R110" s="57" t="n"/>
      <c r="S110" s="57" t="n"/>
      <c r="T110" s="57" t="n"/>
      <c r="U110" s="57" t="n"/>
      <c r="V110" s="57" t="n"/>
      <c r="W110" s="57" t="n"/>
      <c r="X110" s="57" t="n"/>
      <c r="Y110" s="57" t="n"/>
      <c r="Z110" s="57" t="n"/>
      <c r="AA110" s="57" t="n"/>
      <c r="AB110" s="57" t="n"/>
      <c r="AC110" s="57" t="n"/>
      <c r="AD110" s="57" t="n"/>
      <c r="AE110" s="57" t="n"/>
      <c r="AF110" s="57" t="n"/>
      <c r="AG110" s="57" t="n"/>
      <c r="AH110" s="57" t="n"/>
      <c r="AI110" s="57" t="n"/>
      <c r="AJ110" s="57" t="n"/>
      <c r="AK110" s="57" t="n"/>
      <c r="AL110" s="57" t="n"/>
    </row>
    <row r="111" hidden="1" ht="103" customHeight="1" s="173" thickBot="1">
      <c r="A111" s="59" t="inlineStr">
        <is>
          <t>Keuntungan (kerugian) yang belum direalisasi atas perubahan nilai wajar aset keuangan melalui penghasilan komprehensif lain, sebelum pajak</t>
        </is>
      </c>
      <c r="B111" s="65" t="n"/>
      <c r="C111" s="56" t="n"/>
      <c r="D111" s="56" t="n"/>
      <c r="E111" s="56" t="n"/>
      <c r="F111" s="56" t="n"/>
      <c r="G111" s="56" t="n"/>
      <c r="H111" s="56" t="n"/>
      <c r="I111" s="56" t="n"/>
      <c r="J111" s="56" t="n"/>
      <c r="K111" s="56" t="n"/>
      <c r="L111" s="56" t="n"/>
      <c r="M111" s="56" t="n"/>
      <c r="N111" s="56" t="n"/>
      <c r="O111" s="56" t="n"/>
      <c r="P111" s="56" t="n"/>
      <c r="Q111" s="56" t="n"/>
      <c r="R111" s="56" t="n"/>
      <c r="S111" s="56" t="n"/>
      <c r="T111" s="56" t="n"/>
      <c r="U111" s="56" t="n"/>
      <c r="V111" s="56" t="n"/>
      <c r="W111" s="56" t="n"/>
      <c r="X111" s="56" t="n"/>
      <c r="Y111" s="56" t="n"/>
      <c r="Z111" s="56" t="n"/>
      <c r="AA111" s="56" t="n"/>
      <c r="AB111" s="56" t="n"/>
      <c r="AC111" s="56" t="n"/>
      <c r="AD111" s="56" t="n"/>
      <c r="AE111" s="56" t="n"/>
      <c r="AF111" s="56" t="n"/>
      <c r="AG111" s="56" t="n"/>
      <c r="AH111" s="56" t="n"/>
      <c r="AI111" s="56" t="n"/>
      <c r="AJ111" s="56" t="n"/>
      <c r="AK111" s="56" t="n"/>
      <c r="AL111" s="56" t="n"/>
    </row>
    <row r="112" hidden="1" ht="86" customHeight="1" s="173" thickBot="1">
      <c r="A112" s="59" t="inlineStr">
        <is>
          <t>Penyesuaian reklasifikasi atas aset keuangan nilai wajar melalui pendapatan komprehensif lainnya, sebelum pajak</t>
        </is>
      </c>
      <c r="B112" s="65" t="n"/>
      <c r="C112" s="57" t="n"/>
      <c r="D112" s="57" t="n"/>
      <c r="E112" s="57" t="n"/>
      <c r="F112" s="57" t="n"/>
      <c r="G112" s="57" t="n"/>
      <c r="H112" s="57" t="n"/>
      <c r="I112" s="57" t="n"/>
      <c r="J112" s="57" t="n"/>
      <c r="K112" s="57" t="n"/>
      <c r="L112" s="57" t="n"/>
      <c r="M112" s="57" t="n"/>
      <c r="N112" s="57" t="n"/>
      <c r="O112" s="57" t="n"/>
      <c r="P112" s="57" t="n"/>
      <c r="Q112" s="57" t="n"/>
      <c r="R112" s="57" t="n"/>
      <c r="S112" s="57" t="n"/>
      <c r="T112" s="57" t="n"/>
      <c r="U112" s="57" t="n"/>
      <c r="V112" s="57" t="n"/>
      <c r="W112" s="57" t="n"/>
      <c r="X112" s="57" t="n"/>
      <c r="Y112" s="57" t="n"/>
      <c r="Z112" s="57" t="n"/>
      <c r="AA112" s="57" t="n"/>
      <c r="AB112" s="57" t="n"/>
      <c r="AC112" s="57" t="n"/>
      <c r="AD112" s="57" t="n"/>
      <c r="AE112" s="57" t="n"/>
      <c r="AF112" s="57" t="n"/>
      <c r="AG112" s="57" t="n"/>
      <c r="AH112" s="57" t="n"/>
      <c r="AI112" s="57" t="n"/>
      <c r="AJ112" s="57" t="n"/>
      <c r="AK112" s="57" t="n"/>
      <c r="AL112" s="57" t="n"/>
    </row>
    <row r="113" hidden="1" ht="35" customHeight="1" s="173" thickBot="1">
      <c r="A113" s="59" t="inlineStr">
        <is>
          <t>Keuntungan (kerugian) lindung nilai arus kas, sebelum pajak</t>
        </is>
      </c>
      <c r="B113" s="65" t="n"/>
      <c r="C113" s="56" t="n"/>
      <c r="D113" s="56" t="n"/>
      <c r="E113" s="56" t="n"/>
      <c r="F113" s="56" t="n"/>
      <c r="G113" s="56" t="n"/>
      <c r="H113" s="56" t="n"/>
      <c r="I113" s="56" t="n"/>
      <c r="J113" s="56" t="n"/>
      <c r="K113" s="56" t="n"/>
      <c r="L113" s="56" t="n"/>
      <c r="M113" s="56" t="n"/>
      <c r="N113" s="56" t="n"/>
      <c r="O113" s="56" t="n"/>
      <c r="P113" s="56" t="n"/>
      <c r="Q113" s="56" t="n"/>
      <c r="R113" s="56" t="n"/>
      <c r="S113" s="56" t="n"/>
      <c r="T113" s="56" t="n"/>
      <c r="U113" s="56" t="n"/>
      <c r="V113" s="56" t="n"/>
      <c r="W113" s="56" t="n"/>
      <c r="X113" s="56" t="n"/>
      <c r="Y113" s="56" t="n"/>
      <c r="Z113" s="56" t="n"/>
      <c r="AA113" s="56" t="n"/>
      <c r="AB113" s="56" t="n"/>
      <c r="AC113" s="56" t="n"/>
      <c r="AD113" s="56" t="n"/>
      <c r="AE113" s="56" t="n"/>
      <c r="AF113" s="56" t="n"/>
      <c r="AG113" s="56" t="n"/>
      <c r="AH113" s="56" t="n"/>
      <c r="AI113" s="56" t="n"/>
      <c r="AJ113" s="56" t="n"/>
      <c r="AK113" s="56" t="n"/>
      <c r="AL113" s="56" t="n"/>
    </row>
    <row r="114" hidden="1" ht="52" customHeight="1" s="173" thickBot="1">
      <c r="A114" s="59" t="inlineStr">
        <is>
          <t>Penyesuaian reklasifikasi atas lindung nilai arus kas, sebelum pajak</t>
        </is>
      </c>
      <c r="B114" s="65" t="n"/>
      <c r="C114" s="57" t="n"/>
      <c r="D114" s="57" t="n"/>
      <c r="E114" s="57" t="n"/>
      <c r="F114" s="57" t="n"/>
      <c r="G114" s="57" t="n"/>
      <c r="H114" s="57" t="n"/>
      <c r="I114" s="57" t="n"/>
      <c r="J114" s="57" t="n"/>
      <c r="K114" s="57" t="n"/>
      <c r="L114" s="57" t="n"/>
      <c r="M114" s="57" t="n"/>
      <c r="N114" s="57" t="n"/>
      <c r="O114" s="57" t="n"/>
      <c r="P114" s="57" t="n"/>
      <c r="Q114" s="57" t="n"/>
      <c r="R114" s="57" t="n"/>
      <c r="S114" s="57" t="n"/>
      <c r="T114" s="57" t="n"/>
      <c r="U114" s="57" t="n"/>
      <c r="V114" s="57" t="n"/>
      <c r="W114" s="57" t="n"/>
      <c r="X114" s="57" t="n"/>
      <c r="Y114" s="57" t="n"/>
      <c r="Z114" s="57" t="n"/>
      <c r="AA114" s="57" t="n"/>
      <c r="AB114" s="57" t="n"/>
      <c r="AC114" s="57" t="n"/>
      <c r="AD114" s="57" t="n"/>
      <c r="AE114" s="57" t="n"/>
      <c r="AF114" s="57" t="n"/>
      <c r="AG114" s="57" t="n"/>
      <c r="AH114" s="57" t="n"/>
      <c r="AI114" s="57" t="n"/>
      <c r="AJ114" s="57" t="n"/>
      <c r="AK114" s="57" t="n"/>
      <c r="AL114" s="57" t="n"/>
    </row>
    <row r="115" hidden="1" ht="103" customHeight="1" s="173" thickBot="1">
      <c r="A115" s="59" t="inlineStr">
        <is>
          <t>Nilai tercatat dari aset (liabilitas) non-keuangan yang perolehan atau keterjadiannya merupakan suatu prakiraan transaksi yang kemungkinan besar terjadi yang dilindung nilai, sebelum pajak</t>
        </is>
      </c>
      <c r="B115" s="65" t="n"/>
      <c r="C115" s="56" t="n"/>
      <c r="D115" s="56" t="n"/>
      <c r="E115" s="56" t="n"/>
      <c r="F115" s="56" t="n"/>
      <c r="G115" s="56" t="n"/>
      <c r="H115" s="56" t="n"/>
      <c r="I115" s="56" t="n"/>
      <c r="J115" s="56" t="n"/>
      <c r="K115" s="56" t="n"/>
      <c r="L115" s="56" t="n"/>
      <c r="M115" s="56" t="n"/>
      <c r="N115" s="56" t="n"/>
      <c r="O115" s="56" t="n"/>
      <c r="P115" s="56" t="n"/>
      <c r="Q115" s="56" t="n"/>
      <c r="R115" s="56" t="n"/>
      <c r="S115" s="56" t="n"/>
      <c r="T115" s="56" t="n"/>
      <c r="U115" s="56" t="n"/>
      <c r="V115" s="56" t="n"/>
      <c r="W115" s="56" t="n"/>
      <c r="X115" s="56" t="n"/>
      <c r="Y115" s="56" t="n"/>
      <c r="Z115" s="56" t="n"/>
      <c r="AA115" s="56" t="n"/>
      <c r="AB115" s="56" t="n"/>
      <c r="AC115" s="56" t="n"/>
      <c r="AD115" s="56" t="n"/>
      <c r="AE115" s="56" t="n"/>
      <c r="AF115" s="56" t="n"/>
      <c r="AG115" s="56" t="n"/>
      <c r="AH115" s="56" t="n"/>
      <c r="AI115" s="56" t="n"/>
      <c r="AJ115" s="56" t="n"/>
      <c r="AK115" s="56" t="n"/>
      <c r="AL115" s="56" t="n"/>
    </row>
    <row r="116" hidden="1" ht="69" customHeight="1" s="173" thickBot="1">
      <c r="A116" s="59" t="inlineStr">
        <is>
          <t>Keuntungan (kerugian) lindung nilai investasi bersih kegiatan usaha luar negeri, sebelum pajak</t>
        </is>
      </c>
      <c r="B116" s="65" t="n"/>
      <c r="C116" s="56" t="n"/>
      <c r="D116" s="56" t="n"/>
      <c r="E116" s="56" t="n"/>
      <c r="F116" s="56" t="n"/>
      <c r="G116" s="56" t="n"/>
      <c r="H116" s="56" t="n"/>
      <c r="I116" s="56" t="n"/>
      <c r="J116" s="56" t="n"/>
      <c r="K116" s="56" t="n"/>
      <c r="L116" s="56" t="n"/>
      <c r="M116" s="56" t="n"/>
      <c r="N116" s="56" t="n"/>
      <c r="O116" s="56" t="n"/>
      <c r="P116" s="56" t="n"/>
      <c r="Q116" s="56" t="n"/>
      <c r="R116" s="56" t="n"/>
      <c r="S116" s="56" t="n"/>
      <c r="T116" s="56" t="n"/>
      <c r="U116" s="56" t="n"/>
      <c r="V116" s="56" t="n"/>
      <c r="W116" s="56" t="n"/>
      <c r="X116" s="56" t="n"/>
      <c r="Y116" s="56" t="n"/>
      <c r="Z116" s="56" t="n"/>
      <c r="AA116" s="56" t="n"/>
      <c r="AB116" s="56" t="n"/>
      <c r="AC116" s="56" t="n"/>
      <c r="AD116" s="56" t="n"/>
      <c r="AE116" s="56" t="n"/>
      <c r="AF116" s="56" t="n"/>
      <c r="AG116" s="56" t="n"/>
      <c r="AH116" s="56" t="n"/>
      <c r="AI116" s="56" t="n"/>
      <c r="AJ116" s="56" t="n"/>
      <c r="AK116" s="56" t="n"/>
      <c r="AL116" s="56" t="n"/>
    </row>
    <row r="117" hidden="1" ht="69" customHeight="1" s="173" thickBot="1">
      <c r="A117" s="59" t="inlineStr">
        <is>
          <t>Penyesuaian reklasifikasi atas lindung nilai investasi bersih kegiatan usaha luar negeri, sebelum pajak</t>
        </is>
      </c>
      <c r="B117" s="65" t="n"/>
      <c r="C117" s="57" t="n"/>
      <c r="D117" s="57" t="n"/>
      <c r="E117" s="57" t="n"/>
      <c r="F117" s="57" t="n"/>
      <c r="G117" s="57" t="n"/>
      <c r="H117" s="57" t="n"/>
      <c r="I117" s="57" t="n"/>
      <c r="J117" s="57" t="n"/>
      <c r="K117" s="57" t="n"/>
      <c r="L117" s="57" t="n"/>
      <c r="M117" s="57" t="n"/>
      <c r="N117" s="57" t="n"/>
      <c r="O117" s="57" t="n"/>
      <c r="P117" s="57" t="n"/>
      <c r="Q117" s="57" t="n"/>
      <c r="R117" s="57" t="n"/>
      <c r="S117" s="57" t="n"/>
      <c r="T117" s="57" t="n"/>
      <c r="U117" s="57" t="n"/>
      <c r="V117" s="57" t="n"/>
      <c r="W117" s="57" t="n"/>
      <c r="X117" s="57" t="n"/>
      <c r="Y117" s="57" t="n"/>
      <c r="Z117" s="57" t="n"/>
      <c r="AA117" s="57" t="n"/>
      <c r="AB117" s="57" t="n"/>
      <c r="AC117" s="57" t="n"/>
      <c r="AD117" s="57" t="n"/>
      <c r="AE117" s="57" t="n"/>
      <c r="AF117" s="57" t="n"/>
      <c r="AG117" s="57" t="n"/>
      <c r="AH117" s="57" t="n"/>
      <c r="AI117" s="57" t="n"/>
      <c r="AJ117" s="57" t="n"/>
      <c r="AK117" s="57" t="n"/>
      <c r="AL117" s="57" t="n"/>
    </row>
    <row r="118" hidden="1" ht="86" customHeight="1" s="173" thickBot="1">
      <c r="A118" s="59" t="inlineStr">
        <is>
          <t>Bagian pendapatan komprehensif lainnya dari entitas asosiasi yang dicatat dengan menggunakan metode ekuitas, sebelum pajak</t>
        </is>
      </c>
      <c r="B118" s="65" t="n"/>
      <c r="C118" s="56" t="n"/>
      <c r="D118" s="56" t="n"/>
      <c r="E118" s="56" t="n"/>
      <c r="F118" s="56" t="n"/>
      <c r="G118" s="56" t="n"/>
      <c r="H118" s="56" t="n"/>
      <c r="I118" s="56" t="n"/>
      <c r="J118" s="56" t="n"/>
      <c r="K118" s="56" t="n"/>
      <c r="L118" s="56" t="n"/>
      <c r="M118" s="56" t="n"/>
      <c r="N118" s="56" t="n"/>
      <c r="O118" s="56" t="n"/>
      <c r="P118" s="56" t="n"/>
      <c r="Q118" s="56" t="n"/>
      <c r="R118" s="56" t="n"/>
      <c r="S118" s="56" t="n"/>
      <c r="T118" s="56" t="n"/>
      <c r="U118" s="56" t="n"/>
      <c r="V118" s="56" t="n"/>
      <c r="W118" s="56" t="n"/>
      <c r="X118" s="56" t="n"/>
      <c r="Y118" s="56" t="n"/>
      <c r="Z118" s="56" t="n"/>
      <c r="AA118" s="56" t="n"/>
      <c r="AB118" s="56" t="n"/>
      <c r="AC118" s="56" t="n"/>
      <c r="AD118" s="56" t="n"/>
      <c r="AE118" s="56" t="n"/>
      <c r="AF118" s="56" t="n"/>
      <c r="AG118" s="56" t="n"/>
      <c r="AH118" s="56" t="n"/>
      <c r="AI118" s="56" t="n"/>
      <c r="AJ118" s="56" t="n"/>
      <c r="AK118" s="56" t="n"/>
      <c r="AL118" s="56" t="n"/>
    </row>
    <row r="119" hidden="1" ht="86" customHeight="1" s="173" thickBot="1">
      <c r="A119" s="59" t="inlineStr">
        <is>
          <t>Bagian pendapatan komprehensif lainnya dari entitas ventura bersama yang dicatat dengan menggunakan metode ekuitas, sebelum pajak</t>
        </is>
      </c>
      <c r="B119" s="65" t="n"/>
      <c r="C119" s="56" t="n"/>
      <c r="D119" s="56" t="n"/>
      <c r="E119" s="56" t="n"/>
      <c r="F119" s="56" t="n"/>
      <c r="G119" s="56" t="n"/>
      <c r="H119" s="56" t="n"/>
      <c r="I119" s="56" t="n"/>
      <c r="J119" s="56" t="n"/>
      <c r="K119" s="56" t="n"/>
      <c r="L119" s="56" t="n"/>
      <c r="M119" s="56" t="n"/>
      <c r="N119" s="56" t="n"/>
      <c r="O119" s="56" t="n"/>
      <c r="P119" s="56" t="n"/>
      <c r="Q119" s="56" t="n"/>
      <c r="R119" s="56" t="n"/>
      <c r="S119" s="56" t="n"/>
      <c r="T119" s="56" t="n"/>
      <c r="U119" s="56" t="n"/>
      <c r="V119" s="56" t="n"/>
      <c r="W119" s="56" t="n"/>
      <c r="X119" s="56" t="n"/>
      <c r="Y119" s="56" t="n"/>
      <c r="Z119" s="56" t="n"/>
      <c r="AA119" s="56" t="n"/>
      <c r="AB119" s="56" t="n"/>
      <c r="AC119" s="56" t="n"/>
      <c r="AD119" s="56" t="n"/>
      <c r="AE119" s="56" t="n"/>
      <c r="AF119" s="56" t="n"/>
      <c r="AG119" s="56" t="n"/>
      <c r="AH119" s="56" t="n"/>
      <c r="AI119" s="56" t="n"/>
      <c r="AJ119" s="56" t="n"/>
      <c r="AK119" s="56" t="n"/>
      <c r="AL119" s="56" t="n"/>
    </row>
    <row r="120" hidden="1" ht="69" customHeight="1" s="173" thickBot="1">
      <c r="A120" s="59" t="inlineStr">
        <is>
          <t>Penyesuaian lainnya atas pendapatan komprehensif lainnya yang akan direklasifikasi ke laba rugi, sebelum pajak</t>
        </is>
      </c>
      <c r="B120" s="65" t="n"/>
      <c r="C120" s="56" t="n"/>
      <c r="D120" s="56" t="n"/>
      <c r="E120" s="56" t="n"/>
      <c r="F120" s="56" t="n"/>
      <c r="G120" s="56" t="n"/>
      <c r="H120" s="56" t="n"/>
      <c r="I120" s="56" t="n"/>
      <c r="J120" s="56" t="n"/>
      <c r="K120" s="56" t="n"/>
      <c r="L120" s="56" t="n"/>
      <c r="M120" s="56" t="n"/>
      <c r="N120" s="56" t="n"/>
      <c r="O120" s="56" t="n"/>
      <c r="P120" s="56" t="n"/>
      <c r="Q120" s="56" t="n"/>
      <c r="R120" s="56" t="n"/>
      <c r="S120" s="56" t="n"/>
      <c r="T120" s="56" t="n"/>
      <c r="U120" s="56" t="n"/>
      <c r="V120" s="56" t="n"/>
      <c r="W120" s="56" t="n"/>
      <c r="X120" s="56" t="n"/>
      <c r="Y120" s="56" t="n"/>
      <c r="Z120" s="56" t="n"/>
      <c r="AA120" s="56" t="n"/>
      <c r="AB120" s="56" t="n"/>
      <c r="AC120" s="56" t="n"/>
      <c r="AD120" s="56" t="n"/>
      <c r="AE120" s="56" t="n"/>
      <c r="AF120" s="56" t="n"/>
      <c r="AG120" s="56" t="n"/>
      <c r="AH120" s="56" t="n"/>
      <c r="AI120" s="56" t="n"/>
      <c r="AJ120" s="56" t="n"/>
      <c r="AK120" s="56" t="n"/>
      <c r="AL120" s="56" t="n"/>
    </row>
    <row r="121" hidden="1" ht="69" customHeight="1" s="173" thickBot="1">
      <c r="A121" s="59" t="inlineStr">
        <is>
          <t>Jumlah pendapatan komprehensif lainnya yang akan direklasifikasi ke laba rugi, sebelum pajak</t>
        </is>
      </c>
      <c r="B121" s="65" t="n"/>
      <c r="C121" s="56" t="n"/>
      <c r="D121" s="56" t="n"/>
      <c r="E121" s="56" t="n"/>
      <c r="F121" s="56" t="n"/>
      <c r="G121" s="56" t="n"/>
      <c r="H121" s="56" t="n"/>
      <c r="I121" s="56" t="n"/>
      <c r="J121" s="56" t="n"/>
      <c r="K121" s="56" t="n"/>
      <c r="L121" s="56" t="n"/>
      <c r="M121" s="56" t="n"/>
      <c r="N121" s="56" t="n"/>
      <c r="O121" s="56" t="n"/>
      <c r="P121" s="56" t="n"/>
      <c r="Q121" s="56" t="n"/>
      <c r="R121" s="56" t="n"/>
      <c r="S121" s="56" t="n"/>
      <c r="T121" s="56" t="n"/>
      <c r="U121" s="56" t="n"/>
      <c r="V121" s="56" t="n"/>
      <c r="W121" s="56" t="n"/>
      <c r="X121" s="56" t="n"/>
      <c r="Y121" s="56" t="n"/>
      <c r="Z121" s="56" t="n"/>
      <c r="AA121" s="56" t="n"/>
      <c r="AB121" s="56" t="n"/>
      <c r="AC121" s="56" t="n"/>
      <c r="AD121" s="56" t="n"/>
      <c r="AE121" s="56" t="n"/>
      <c r="AF121" s="56" t="n"/>
      <c r="AG121" s="56" t="n"/>
      <c r="AH121" s="56" t="n"/>
      <c r="AI121" s="56" t="n"/>
      <c r="AJ121" s="56" t="n"/>
      <c r="AK121" s="56" t="n"/>
      <c r="AL121" s="56" t="n"/>
    </row>
    <row r="122" hidden="1" ht="52" customHeight="1" s="173" thickBot="1">
      <c r="A122" s="55" t="inlineStr">
        <is>
          <t>Jumlah pendapatan komprehensif lainnya, sebelum pajak</t>
        </is>
      </c>
      <c r="B122" s="66" t="n"/>
      <c r="C122" s="56" t="n"/>
      <c r="D122" s="56" t="n"/>
      <c r="E122" s="56" t="n"/>
      <c r="F122" s="56" t="n"/>
      <c r="G122" s="56" t="n"/>
      <c r="H122" s="56" t="n"/>
      <c r="I122" s="56" t="n"/>
      <c r="J122" s="56" t="n"/>
      <c r="K122" s="56" t="n"/>
      <c r="L122" s="56" t="n"/>
      <c r="M122" s="56" t="n"/>
      <c r="N122" s="56" t="n"/>
      <c r="O122" s="56" t="n"/>
      <c r="P122" s="56" t="n"/>
      <c r="Q122" s="56" t="n"/>
      <c r="R122" s="56" t="n"/>
      <c r="S122" s="56" t="n"/>
      <c r="T122" s="56" t="n"/>
      <c r="U122" s="56" t="n"/>
      <c r="V122" s="56" t="n"/>
      <c r="W122" s="56" t="n"/>
      <c r="X122" s="56" t="n"/>
      <c r="Y122" s="56" t="n"/>
      <c r="Z122" s="56" t="n"/>
      <c r="AA122" s="56" t="n"/>
      <c r="AB122" s="56" t="n"/>
      <c r="AC122" s="56" t="n"/>
      <c r="AD122" s="56" t="n"/>
      <c r="AE122" s="56" t="n"/>
      <c r="AF122" s="56" t="n"/>
      <c r="AG122" s="56" t="n"/>
      <c r="AH122" s="56" t="n"/>
      <c r="AI122" s="56" t="n"/>
      <c r="AJ122" s="56" t="n"/>
      <c r="AK122" s="56" t="n"/>
      <c r="AL122" s="56" t="n"/>
    </row>
    <row r="123" hidden="1" ht="35" customHeight="1" s="173" thickBot="1">
      <c r="A123" s="62" t="inlineStr">
        <is>
          <t>Pajak atas pendapatan komprehensif lainnya</t>
        </is>
      </c>
      <c r="B123" s="67" t="n"/>
      <c r="C123" s="68" t="n"/>
      <c r="D123" s="68" t="n"/>
      <c r="E123" s="68" t="n"/>
      <c r="F123" s="68" t="n"/>
      <c r="G123" s="68" t="n"/>
      <c r="H123" s="68" t="n"/>
      <c r="I123" s="68" t="n"/>
      <c r="J123" s="68" t="n"/>
      <c r="K123" s="68" t="n"/>
      <c r="L123" s="68" t="n"/>
      <c r="M123" s="68" t="n"/>
      <c r="N123" s="68" t="n"/>
      <c r="O123" s="68" t="n"/>
      <c r="P123" s="68" t="n"/>
      <c r="Q123" s="68" t="n"/>
      <c r="R123" s="68" t="n"/>
      <c r="S123" s="68" t="n"/>
      <c r="T123" s="68" t="n"/>
      <c r="U123" s="68" t="n"/>
      <c r="V123" s="68" t="n"/>
      <c r="W123" s="68" t="n"/>
      <c r="X123" s="68" t="n"/>
      <c r="Y123" s="68" t="n"/>
      <c r="Z123" s="68" t="n"/>
      <c r="AA123" s="68" t="n"/>
      <c r="AB123" s="68" t="n"/>
      <c r="AC123" s="68" t="n"/>
      <c r="AD123" s="68" t="n"/>
      <c r="AE123" s="68" t="n"/>
      <c r="AF123" s="68" t="n"/>
      <c r="AG123" s="68" t="n"/>
      <c r="AH123" s="68" t="n"/>
      <c r="AI123" s="68" t="n"/>
      <c r="AJ123" s="68" t="n"/>
      <c r="AK123" s="68" t="n"/>
      <c r="AL123" s="68" t="n"/>
    </row>
    <row r="124" ht="35" customHeight="1" s="173" thickBot="1">
      <c r="A124" s="54" t="inlineStr">
        <is>
          <t>Pendapatan komprehensif lainnya, setelah pajak</t>
        </is>
      </c>
      <c r="B124" s="54" t="n"/>
      <c r="C124" s="53" t="n"/>
      <c r="D124" s="53" t="n"/>
      <c r="E124" s="53" t="n"/>
      <c r="F124" s="53" t="n"/>
      <c r="G124" s="53" t="n"/>
      <c r="H124" s="53" t="n"/>
      <c r="I124" s="53" t="n"/>
      <c r="J124" s="53" t="n"/>
      <c r="K124" s="53" t="n"/>
      <c r="L124" s="53" t="n"/>
      <c r="M124" s="53" t="n"/>
      <c r="N124" s="53" t="n"/>
      <c r="O124" s="53" t="n"/>
      <c r="P124" s="53" t="n"/>
      <c r="Q124" s="53" t="n"/>
      <c r="R124" s="53" t="n"/>
      <c r="S124" s="53" t="n"/>
      <c r="T124" s="53" t="n"/>
      <c r="U124" s="53" t="n"/>
      <c r="V124" s="53" t="n"/>
      <c r="W124" s="53" t="n"/>
      <c r="X124" s="53" t="n"/>
      <c r="Y124" s="53" t="n"/>
      <c r="Z124" s="53" t="n"/>
      <c r="AA124" s="53" t="n"/>
      <c r="AB124" s="53" t="n"/>
      <c r="AC124" s="53" t="n"/>
      <c r="AD124" s="53" t="n"/>
      <c r="AE124" s="53" t="n"/>
      <c r="AF124" s="53" t="n"/>
      <c r="AG124" s="53" t="n"/>
      <c r="AH124" s="53" t="n"/>
      <c r="AI124" s="53" t="n"/>
      <c r="AJ124" s="53" t="n"/>
      <c r="AK124" s="53" t="n"/>
      <c r="AL124" s="53" t="n"/>
    </row>
    <row r="125" ht="69" customHeight="1" s="173" thickBot="1">
      <c r="A125" s="58" t="inlineStr">
        <is>
          <t>Pendapatan komprehensif lainnya yang tidak akan direklasifikasi ke laba rugi, setelah pajak</t>
        </is>
      </c>
      <c r="B125" s="58" t="n"/>
      <c r="C125" s="53" t="n"/>
      <c r="D125" s="53" t="n"/>
      <c r="E125" s="53" t="n"/>
      <c r="F125" s="53" t="n"/>
      <c r="G125" s="53" t="n"/>
      <c r="H125" s="53" t="n"/>
      <c r="I125" s="53" t="n"/>
      <c r="J125" s="53" t="n"/>
      <c r="K125" s="53" t="n"/>
      <c r="L125" s="53" t="n"/>
      <c r="M125" s="53" t="n"/>
      <c r="N125" s="53" t="n"/>
      <c r="O125" s="53" t="n"/>
      <c r="P125" s="53" t="n"/>
      <c r="Q125" s="53" t="n"/>
      <c r="R125" s="53" t="n"/>
      <c r="S125" s="53" t="n"/>
      <c r="T125" s="53" t="n"/>
      <c r="U125" s="53" t="n"/>
      <c r="V125" s="53" t="n"/>
      <c r="W125" s="53" t="n"/>
      <c r="X125" s="53" t="n"/>
      <c r="Y125" s="53" t="n"/>
      <c r="Z125" s="53" t="n"/>
      <c r="AA125" s="53" t="n"/>
      <c r="AB125" s="53" t="n"/>
      <c r="AC125" s="53" t="n"/>
      <c r="AD125" s="53" t="n"/>
      <c r="AE125" s="53" t="n"/>
      <c r="AF125" s="53" t="n"/>
      <c r="AG125" s="53" t="n"/>
      <c r="AH125" s="53" t="n"/>
      <c r="AI125" s="53" t="n"/>
      <c r="AJ125" s="53" t="n"/>
      <c r="AK125" s="53" t="n"/>
      <c r="AL125" s="53" t="n"/>
    </row>
    <row r="126" ht="69" customHeight="1" s="173" thickBot="1">
      <c r="A126" s="59" t="inlineStr">
        <is>
          <t>Pendapatan komprehensif lainnya atas keuntungan (kerugian) hasil revaluasi aset tetap, setelah pajak</t>
        </is>
      </c>
      <c r="B126" s="59" t="n"/>
      <c r="C126" s="56" t="inlineStr"/>
      <c r="D126" s="56" t="n">
        <v>341</v>
      </c>
      <c r="E126" s="56" t="inlineStr"/>
      <c r="F126" s="56" t="n">
        <v>0</v>
      </c>
      <c r="G126" s="56" t="n">
        <v>200.574</v>
      </c>
      <c r="H126" s="56" t="n">
        <v>57.208</v>
      </c>
      <c r="I126" s="56" t="n">
        <v>0</v>
      </c>
      <c r="J126" s="56" t="n">
        <v>422.385</v>
      </c>
      <c r="K126" s="56" t="n"/>
      <c r="L126" s="56" t="n"/>
      <c r="M126" s="56" t="n"/>
      <c r="N126" s="56" t="n"/>
      <c r="O126" s="56" t="n"/>
      <c r="P126" s="56" t="n"/>
      <c r="Q126" s="56" t="n"/>
      <c r="R126" s="56" t="n"/>
      <c r="S126" s="56" t="n"/>
      <c r="T126" s="56" t="n"/>
      <c r="U126" s="56" t="n"/>
      <c r="V126" s="56" t="n"/>
      <c r="W126" s="56" t="n"/>
      <c r="X126" s="56" t="n"/>
      <c r="Y126" s="56" t="n"/>
      <c r="Z126" s="56" t="n"/>
      <c r="AA126" s="56" t="n"/>
      <c r="AB126" s="56" t="n"/>
      <c r="AC126" s="56" t="n"/>
      <c r="AD126" s="56" t="n"/>
      <c r="AE126" s="56" t="n"/>
      <c r="AF126" s="56" t="n"/>
      <c r="AG126" s="56" t="n"/>
      <c r="AH126" s="56" t="n"/>
      <c r="AI126" s="56" t="n"/>
      <c r="AJ126" s="56" t="n"/>
      <c r="AK126" s="56" t="n"/>
      <c r="AL126" s="56" t="n"/>
    </row>
    <row r="127" ht="69" customHeight="1" s="173" thickBot="1">
      <c r="A127" s="59" t="inlineStr">
        <is>
          <t>Pendapatan komprehensif lainnya atas pengukuran kembali kewajiban manfaat pasti, setelah pajak</t>
        </is>
      </c>
      <c r="B127" s="59" t="n"/>
      <c r="C127" s="56" t="n">
        <v>60.272</v>
      </c>
      <c r="D127" s="56" t="n">
        <v>-111.821</v>
      </c>
      <c r="E127" s="56" t="n">
        <v>-336.967</v>
      </c>
      <c r="F127" s="56" t="n">
        <v>73.521</v>
      </c>
      <c r="G127" s="56" t="n">
        <v>48.496</v>
      </c>
      <c r="H127" s="56" t="n">
        <v>-150.682</v>
      </c>
      <c r="I127" s="56" t="n">
        <v>136.324</v>
      </c>
      <c r="J127" s="56" t="n">
        <v>-155.186</v>
      </c>
      <c r="K127" s="56" t="n"/>
      <c r="L127" s="56" t="n"/>
      <c r="M127" s="56" t="n"/>
      <c r="N127" s="56" t="n"/>
      <c r="O127" s="56" t="n"/>
      <c r="P127" s="56" t="n"/>
      <c r="Q127" s="56" t="n"/>
      <c r="R127" s="56" t="n"/>
      <c r="S127" s="56" t="n"/>
      <c r="T127" s="56" t="n"/>
      <c r="U127" s="56" t="n"/>
      <c r="V127" s="56" t="n"/>
      <c r="W127" s="56" t="n"/>
      <c r="X127" s="56" t="n"/>
      <c r="Y127" s="56" t="n"/>
      <c r="Z127" s="56" t="n"/>
      <c r="AA127" s="56" t="n"/>
      <c r="AB127" s="56" t="n"/>
      <c r="AC127" s="56" t="n"/>
      <c r="AD127" s="56" t="n"/>
      <c r="AE127" s="56" t="n"/>
      <c r="AF127" s="56" t="n"/>
      <c r="AG127" s="56" t="n"/>
      <c r="AH127" s="56" t="n"/>
      <c r="AI127" s="56" t="n"/>
      <c r="AJ127" s="56" t="n"/>
      <c r="AK127" s="56" t="n"/>
      <c r="AL127" s="56" t="n"/>
    </row>
    <row r="128" hidden="1" ht="86" customHeight="1" s="173" thickBot="1">
      <c r="A128" s="59" t="inlineStr">
        <is>
          <t>Penyesuaian lainnya atas pendapatan komprehensif lainnya yang tidak akan direklasifikasi ke laba rugi, setelah pajak</t>
        </is>
      </c>
      <c r="B128" s="59" t="n"/>
      <c r="C128" s="56" t="inlineStr"/>
      <c r="D128" s="56" t="inlineStr"/>
      <c r="E128" s="56" t="inlineStr"/>
      <c r="F128" s="56" t="inlineStr"/>
      <c r="G128" s="56" t="inlineStr"/>
      <c r="H128" s="56" t="inlineStr"/>
      <c r="I128" s="56" t="inlineStr"/>
      <c r="J128" s="56" t="inlineStr"/>
      <c r="K128" s="56" t="n"/>
      <c r="L128" s="56" t="n"/>
      <c r="M128" s="56" t="n"/>
      <c r="N128" s="56" t="n"/>
      <c r="O128" s="56" t="n"/>
      <c r="P128" s="56" t="n"/>
      <c r="Q128" s="56" t="n"/>
      <c r="R128" s="56" t="n"/>
      <c r="S128" s="56" t="n"/>
      <c r="T128" s="56" t="n"/>
      <c r="U128" s="56" t="n"/>
      <c r="V128" s="56" t="n"/>
      <c r="W128" s="56" t="n"/>
      <c r="X128" s="56" t="n"/>
      <c r="Y128" s="56" t="n"/>
      <c r="Z128" s="56" t="n"/>
      <c r="AA128" s="56" t="n"/>
      <c r="AB128" s="56" t="n"/>
      <c r="AC128" s="56" t="n"/>
      <c r="AD128" s="56" t="n"/>
      <c r="AE128" s="56" t="n"/>
      <c r="AF128" s="56" t="n"/>
      <c r="AG128" s="56" t="n"/>
      <c r="AH128" s="56" t="n"/>
      <c r="AI128" s="56" t="n"/>
      <c r="AJ128" s="56" t="n"/>
      <c r="AK128" s="56" t="n"/>
      <c r="AL128" s="56" t="n"/>
    </row>
    <row r="129" ht="69" customHeight="1" s="173" thickBot="1">
      <c r="A129" s="60" t="inlineStr">
        <is>
          <t>Jumlah pendapatan komprehensif lainnya yang tidak akan direklasifikasi ke laba rugi, setelah pajak</t>
        </is>
      </c>
      <c r="B129" s="60" t="n"/>
      <c r="C129" s="61" t="n">
        <v>60.272</v>
      </c>
      <c r="D129" s="61" t="n">
        <v>229.179</v>
      </c>
      <c r="E129" s="61" t="n">
        <v>-336.967</v>
      </c>
      <c r="F129" s="61" t="n">
        <v>73.521</v>
      </c>
      <c r="G129" s="61" t="n">
        <v>249.07</v>
      </c>
      <c r="H129" s="61" t="n">
        <v>-93.474</v>
      </c>
      <c r="I129" s="61" t="n">
        <v>136.324</v>
      </c>
      <c r="J129" s="61" t="n">
        <v>267.199</v>
      </c>
      <c r="K129" s="61" t="n"/>
      <c r="L129" s="61" t="n"/>
      <c r="M129" s="61" t="n"/>
      <c r="N129" s="61" t="n"/>
      <c r="O129" s="61" t="n"/>
      <c r="P129" s="61" t="n"/>
      <c r="Q129" s="61" t="n"/>
      <c r="R129" s="61" t="n"/>
      <c r="S129" s="61" t="n"/>
      <c r="T129" s="61" t="n"/>
      <c r="U129" s="61" t="n"/>
      <c r="V129" s="61" t="n"/>
      <c r="W129" s="61" t="n"/>
      <c r="X129" s="61" t="n"/>
      <c r="Y129" s="61" t="n"/>
      <c r="Z129" s="61" t="n"/>
      <c r="AA129" s="61" t="n"/>
      <c r="AB129" s="61" t="n"/>
      <c r="AC129" s="61" t="n"/>
      <c r="AD129" s="61" t="n"/>
      <c r="AE129" s="61" t="n"/>
      <c r="AF129" s="61" t="n"/>
      <c r="AG129" s="61" t="n"/>
      <c r="AH129" s="61" t="n"/>
      <c r="AI129" s="61" t="n"/>
      <c r="AJ129" s="61" t="n"/>
      <c r="AK129" s="61" t="n"/>
      <c r="AL129" s="61" t="n"/>
    </row>
    <row r="130" ht="69" customHeight="1" s="173" thickBot="1">
      <c r="A130" s="58" t="inlineStr">
        <is>
          <t>Pendapatan komprehensif lainnya yang akan direklasifikasi ke laba rugi, setelah pajak</t>
        </is>
      </c>
      <c r="B130" s="58" t="n"/>
      <c r="C130" s="53" t="n"/>
      <c r="D130" s="53" t="n"/>
      <c r="E130" s="53" t="n"/>
      <c r="F130" s="53" t="n"/>
      <c r="G130" s="53" t="n"/>
      <c r="H130" s="53" t="n"/>
      <c r="I130" s="53" t="n"/>
      <c r="J130" s="53" t="n"/>
      <c r="K130" s="53" t="n"/>
      <c r="L130" s="53" t="n"/>
      <c r="M130" s="53" t="n"/>
      <c r="N130" s="53" t="n"/>
      <c r="O130" s="53" t="n"/>
      <c r="P130" s="53" t="n"/>
      <c r="Q130" s="53" t="n"/>
      <c r="R130" s="53" t="n"/>
      <c r="S130" s="53" t="n"/>
      <c r="T130" s="53" t="n"/>
      <c r="U130" s="53" t="n"/>
      <c r="V130" s="53" t="n"/>
      <c r="W130" s="53" t="n"/>
      <c r="X130" s="53" t="n"/>
      <c r="Y130" s="53" t="n"/>
      <c r="Z130" s="53" t="n"/>
      <c r="AA130" s="53" t="n"/>
      <c r="AB130" s="53" t="n"/>
      <c r="AC130" s="53" t="n"/>
      <c r="AD130" s="53" t="n"/>
      <c r="AE130" s="53" t="n"/>
      <c r="AF130" s="53" t="n"/>
      <c r="AG130" s="53" t="n"/>
      <c r="AH130" s="53" t="n"/>
      <c r="AI130" s="53" t="n"/>
      <c r="AJ130" s="53" t="n"/>
      <c r="AK130" s="53" t="n"/>
      <c r="AL130" s="53" t="n"/>
    </row>
    <row r="131" hidden="1" ht="35" customHeight="1" s="173" thickBot="1">
      <c r="A131" s="59" t="inlineStr">
        <is>
          <t>Keuntungan (kerugian) selisih kurs penjabaran, setelah pajak</t>
        </is>
      </c>
      <c r="B131" s="59" t="n"/>
      <c r="C131" s="56" t="inlineStr"/>
      <c r="D131" s="56" t="inlineStr"/>
      <c r="E131" s="56" t="inlineStr"/>
      <c r="F131" s="56" t="inlineStr"/>
      <c r="G131" s="56" t="inlineStr"/>
      <c r="H131" s="56" t="inlineStr"/>
      <c r="I131" s="56" t="inlineStr"/>
      <c r="J131" s="56" t="inlineStr"/>
      <c r="K131" s="56" t="n"/>
      <c r="L131" s="56" t="n"/>
      <c r="M131" s="56" t="n"/>
      <c r="N131" s="56" t="n"/>
      <c r="O131" s="56" t="n"/>
      <c r="P131" s="56" t="n"/>
      <c r="Q131" s="56" t="n"/>
      <c r="R131" s="56" t="n"/>
      <c r="S131" s="56" t="n"/>
      <c r="T131" s="56" t="n"/>
      <c r="U131" s="56" t="n"/>
      <c r="V131" s="56" t="n"/>
      <c r="W131" s="56" t="n"/>
      <c r="X131" s="56" t="n"/>
      <c r="Y131" s="56" t="n"/>
      <c r="Z131" s="56" t="n"/>
      <c r="AA131" s="56" t="n"/>
      <c r="AB131" s="56" t="n"/>
      <c r="AC131" s="56" t="n"/>
      <c r="AD131" s="56" t="n"/>
      <c r="AE131" s="56" t="n"/>
      <c r="AF131" s="56" t="n"/>
      <c r="AG131" s="56" t="n"/>
      <c r="AH131" s="56" t="n"/>
      <c r="AI131" s="56" t="n"/>
      <c r="AJ131" s="56" t="n"/>
      <c r="AK131" s="56" t="n"/>
      <c r="AL131" s="56" t="n"/>
    </row>
    <row r="132" hidden="1" ht="35" customHeight="1" s="173" thickBot="1">
      <c r="A132" s="59" t="inlineStr">
        <is>
          <t>Penyesuaian reklasifikasi selisih kurs penjabaran, setelah pajak</t>
        </is>
      </c>
      <c r="B132" s="59" t="n"/>
      <c r="C132" s="57" t="inlineStr"/>
      <c r="D132" s="57" t="inlineStr"/>
      <c r="E132" s="57" t="inlineStr"/>
      <c r="F132" s="57" t="inlineStr"/>
      <c r="G132" s="57" t="inlineStr"/>
      <c r="H132" s="57" t="inlineStr"/>
      <c r="I132" s="57" t="inlineStr"/>
      <c r="J132" s="57" t="inlineStr"/>
      <c r="K132" s="57" t="n"/>
      <c r="L132" s="57" t="n"/>
      <c r="M132" s="57" t="n"/>
      <c r="N132" s="57" t="n"/>
      <c r="O132" s="57" t="n"/>
      <c r="P132" s="57" t="n"/>
      <c r="Q132" s="57" t="n"/>
      <c r="R132" s="57" t="n"/>
      <c r="S132" s="57" t="n"/>
      <c r="T132" s="57" t="n"/>
      <c r="U132" s="57" t="n"/>
      <c r="V132" s="57" t="n"/>
      <c r="W132" s="57" t="n"/>
      <c r="X132" s="57" t="n"/>
      <c r="Y132" s="57" t="n"/>
      <c r="Z132" s="57" t="n"/>
      <c r="AA132" s="57" t="n"/>
      <c r="AB132" s="57" t="n"/>
      <c r="AC132" s="57" t="n"/>
      <c r="AD132" s="57" t="n"/>
      <c r="AE132" s="57" t="n"/>
      <c r="AF132" s="57" t="n"/>
      <c r="AG132" s="57" t="n"/>
      <c r="AH132" s="57" t="n"/>
      <c r="AI132" s="57" t="n"/>
      <c r="AJ132" s="57" t="n"/>
      <c r="AK132" s="57" t="n"/>
      <c r="AL132" s="57" t="n"/>
    </row>
    <row r="133" ht="86" customHeight="1" s="173" thickBot="1">
      <c r="A133" s="59" t="inlineStr">
        <is>
          <t>Keuntungan (kerugian) yang belum direalisasi atas perubahan nilai wajar aset keuangan melalui penghasilan komprehensif lain, setelah pajak</t>
        </is>
      </c>
      <c r="B133" s="59" t="n"/>
      <c r="C133" s="56" t="n">
        <v/>
      </c>
      <c r="D133" s="56" t="n">
        <v/>
      </c>
      <c r="E133" s="56" t="n">
        <v/>
      </c>
      <c r="F133" s="56" t="n">
        <v>-1012.202</v>
      </c>
      <c r="G133" s="56" t="n">
        <v>-1281.069</v>
      </c>
      <c r="H133" s="56" t="n">
        <v>424.251</v>
      </c>
      <c r="I133" s="56" t="n">
        <v>-338.981</v>
      </c>
      <c r="J133" s="56" t="n">
        <v>577.784</v>
      </c>
      <c r="K133" s="56" t="n"/>
      <c r="L133" s="56" t="n"/>
      <c r="M133" s="56" t="n"/>
      <c r="N133" s="56" t="n"/>
      <c r="O133" s="56" t="n"/>
      <c r="P133" s="56" t="n"/>
      <c r="Q133" s="56" t="n"/>
      <c r="R133" s="56" t="n"/>
      <c r="S133" s="56" t="n"/>
      <c r="T133" s="56" t="n"/>
      <c r="U133" s="56" t="n"/>
      <c r="V133" s="56" t="n"/>
      <c r="W133" s="56" t="n"/>
      <c r="X133" s="56" t="n"/>
      <c r="Y133" s="56" t="n"/>
      <c r="Z133" s="56" t="n"/>
      <c r="AA133" s="56" t="n"/>
      <c r="AB133" s="56" t="n"/>
      <c r="AC133" s="56" t="n"/>
      <c r="AD133" s="56" t="n"/>
      <c r="AE133" s="56" t="n"/>
      <c r="AF133" s="56" t="n"/>
      <c r="AG133" s="56" t="n"/>
      <c r="AH133" s="56" t="n"/>
      <c r="AI133" s="56" t="n"/>
      <c r="AJ133" s="56" t="n"/>
      <c r="AK133" s="56" t="n"/>
      <c r="AL133" s="56" t="n"/>
    </row>
    <row r="134" hidden="1" ht="86" customHeight="1" s="173" thickBot="1">
      <c r="A134" s="59" t="inlineStr">
        <is>
          <t>Penyesuaian reklasifikasi atas aset keuangan nilai wajar melalui pendapatan komprehensif lainnya, setelah pajak</t>
        </is>
      </c>
      <c r="B134" s="59" t="n"/>
      <c r="C134" s="57" t="n">
        <v/>
      </c>
      <c r="D134" s="57" t="n">
        <v/>
      </c>
      <c r="E134" s="57" t="n">
        <v/>
      </c>
      <c r="F134" s="57" t="inlineStr"/>
      <c r="G134" s="57" t="inlineStr"/>
      <c r="H134" s="57" t="inlineStr"/>
      <c r="I134" s="57" t="inlineStr"/>
      <c r="J134" s="57" t="inlineStr"/>
      <c r="K134" s="57" t="n"/>
      <c r="L134" s="57" t="n"/>
      <c r="M134" s="57" t="n"/>
      <c r="N134" s="57" t="n"/>
      <c r="O134" s="57" t="n"/>
      <c r="P134" s="57" t="n"/>
      <c r="Q134" s="57" t="n"/>
      <c r="R134" s="57" t="n"/>
      <c r="S134" s="57" t="n"/>
      <c r="T134" s="57" t="n"/>
      <c r="U134" s="57" t="n"/>
      <c r="V134" s="57" t="n"/>
      <c r="W134" s="57" t="n"/>
      <c r="X134" s="57" t="n"/>
      <c r="Y134" s="57" t="n"/>
      <c r="Z134" s="57" t="n"/>
      <c r="AA134" s="57" t="n"/>
      <c r="AB134" s="57" t="n"/>
      <c r="AC134" s="57" t="n"/>
      <c r="AD134" s="57" t="n"/>
      <c r="AE134" s="57" t="n"/>
      <c r="AF134" s="57" t="n"/>
      <c r="AG134" s="57" t="n"/>
      <c r="AH134" s="57" t="n"/>
      <c r="AI134" s="57" t="n"/>
      <c r="AJ134" s="57" t="n"/>
      <c r="AK134" s="57" t="n"/>
      <c r="AL134" s="57" t="n"/>
    </row>
    <row r="135" ht="35" customHeight="1" s="173" thickBot="1">
      <c r="A135" s="59" t="inlineStr">
        <is>
          <t>Keuntungan (kerugian) lindung nilai arus kas, setelah pajak</t>
        </is>
      </c>
      <c r="B135" s="59" t="n"/>
      <c r="C135" s="56" t="inlineStr"/>
      <c r="D135" s="56" t="inlineStr"/>
      <c r="E135" s="56" t="n">
        <v>-1.239</v>
      </c>
      <c r="F135" s="56" t="n">
        <v>-18.744</v>
      </c>
      <c r="G135" s="56" t="n">
        <v>-29.318</v>
      </c>
      <c r="H135" s="56" t="n">
        <v>16.955</v>
      </c>
      <c r="I135" s="56" t="n">
        <v>-11.736</v>
      </c>
      <c r="J135" s="56" t="n">
        <v>44.082</v>
      </c>
      <c r="K135" s="56" t="n"/>
      <c r="L135" s="56" t="n"/>
      <c r="M135" s="56" t="n"/>
      <c r="N135" s="56" t="n"/>
      <c r="O135" s="56" t="n"/>
      <c r="P135" s="56" t="n"/>
      <c r="Q135" s="56" t="n"/>
      <c r="R135" s="56" t="n"/>
      <c r="S135" s="56" t="n"/>
      <c r="T135" s="56" t="n"/>
      <c r="U135" s="56" t="n"/>
      <c r="V135" s="56" t="n"/>
      <c r="W135" s="56" t="n"/>
      <c r="X135" s="56" t="n"/>
      <c r="Y135" s="56" t="n"/>
      <c r="Z135" s="56" t="n"/>
      <c r="AA135" s="56" t="n"/>
      <c r="AB135" s="56" t="n"/>
      <c r="AC135" s="56" t="n"/>
      <c r="AD135" s="56" t="n"/>
      <c r="AE135" s="56" t="n"/>
      <c r="AF135" s="56" t="n"/>
      <c r="AG135" s="56" t="n"/>
      <c r="AH135" s="56" t="n"/>
      <c r="AI135" s="56" t="n"/>
      <c r="AJ135" s="56" t="n"/>
      <c r="AK135" s="56" t="n"/>
      <c r="AL135" s="56" t="n"/>
    </row>
    <row r="136" hidden="1" ht="52" customHeight="1" s="173" thickBot="1">
      <c r="A136" s="59" t="inlineStr">
        <is>
          <t>Penyesuaian reklasifikasi atas lindung nilai arus kas, setelah pajak</t>
        </is>
      </c>
      <c r="B136" s="59" t="n"/>
      <c r="C136" s="57" t="inlineStr"/>
      <c r="D136" s="57" t="inlineStr"/>
      <c r="E136" s="57" t="inlineStr"/>
      <c r="F136" s="57" t="inlineStr"/>
      <c r="G136" s="57" t="inlineStr"/>
      <c r="H136" s="57" t="inlineStr"/>
      <c r="I136" s="57" t="inlineStr"/>
      <c r="J136" s="57" t="inlineStr"/>
      <c r="K136" s="57" t="n"/>
      <c r="L136" s="57" t="n"/>
      <c r="M136" s="57" t="n"/>
      <c r="N136" s="57" t="n"/>
      <c r="O136" s="57" t="n"/>
      <c r="P136" s="57" t="n"/>
      <c r="Q136" s="57" t="n"/>
      <c r="R136" s="57" t="n"/>
      <c r="S136" s="57" t="n"/>
      <c r="T136" s="57" t="n"/>
      <c r="U136" s="57" t="n"/>
      <c r="V136" s="57" t="n"/>
      <c r="W136" s="57" t="n"/>
      <c r="X136" s="57" t="n"/>
      <c r="Y136" s="57" t="n"/>
      <c r="Z136" s="57" t="n"/>
      <c r="AA136" s="57" t="n"/>
      <c r="AB136" s="57" t="n"/>
      <c r="AC136" s="57" t="n"/>
      <c r="AD136" s="57" t="n"/>
      <c r="AE136" s="57" t="n"/>
      <c r="AF136" s="57" t="n"/>
      <c r="AG136" s="57" t="n"/>
      <c r="AH136" s="57" t="n"/>
      <c r="AI136" s="57" t="n"/>
      <c r="AJ136" s="57" t="n"/>
      <c r="AK136" s="57" t="n"/>
      <c r="AL136" s="57" t="n"/>
    </row>
    <row r="137" hidden="1" ht="103" customHeight="1" s="173" thickBot="1">
      <c r="A137" s="59" t="inlineStr">
        <is>
          <t>Nilai tercatat dari aset (liabilitas) non-keuangan yang perolehan atau keterjadiannya merupakan suatu prakiraan transaksi yang kemungkinan besar terjadi yang dilindung nilai, setelah pajak</t>
        </is>
      </c>
      <c r="B137" s="59" t="n"/>
      <c r="C137" s="56" t="inlineStr"/>
      <c r="D137" s="56" t="inlineStr"/>
      <c r="E137" s="56" t="inlineStr"/>
      <c r="F137" s="56" t="inlineStr"/>
      <c r="G137" s="56" t="inlineStr"/>
      <c r="H137" s="56" t="inlineStr"/>
      <c r="I137" s="56" t="inlineStr"/>
      <c r="J137" s="56" t="inlineStr"/>
      <c r="K137" s="56" t="n"/>
      <c r="L137" s="56" t="n"/>
      <c r="M137" s="56" t="n"/>
      <c r="N137" s="56" t="n"/>
      <c r="O137" s="56" t="n"/>
      <c r="P137" s="56" t="n"/>
      <c r="Q137" s="56" t="n"/>
      <c r="R137" s="56" t="n"/>
      <c r="S137" s="56" t="n"/>
      <c r="T137" s="56" t="n"/>
      <c r="U137" s="56" t="n"/>
      <c r="V137" s="56" t="n"/>
      <c r="W137" s="56" t="n"/>
      <c r="X137" s="56" t="n"/>
      <c r="Y137" s="56" t="n"/>
      <c r="Z137" s="56" t="n"/>
      <c r="AA137" s="56" t="n"/>
      <c r="AB137" s="56" t="n"/>
      <c r="AC137" s="56" t="n"/>
      <c r="AD137" s="56" t="n"/>
      <c r="AE137" s="56" t="n"/>
      <c r="AF137" s="56" t="n"/>
      <c r="AG137" s="56" t="n"/>
      <c r="AH137" s="56" t="n"/>
      <c r="AI137" s="56" t="n"/>
      <c r="AJ137" s="56" t="n"/>
      <c r="AK137" s="56" t="n"/>
      <c r="AL137" s="56" t="n"/>
    </row>
    <row r="138" hidden="1" ht="52" customHeight="1" s="173" thickBot="1">
      <c r="A138" s="59" t="inlineStr">
        <is>
          <t>Keuntungan (kerugian) lindung nilai investasi bersih kegiatan usaha luar negeri, setelah pajak</t>
        </is>
      </c>
      <c r="B138" s="59" t="n"/>
      <c r="C138" s="56" t="inlineStr"/>
      <c r="D138" s="56" t="inlineStr"/>
      <c r="E138" s="56" t="inlineStr"/>
      <c r="F138" s="56" t="inlineStr"/>
      <c r="G138" s="56" t="inlineStr"/>
      <c r="H138" s="56" t="inlineStr"/>
      <c r="I138" s="56" t="inlineStr"/>
      <c r="J138" s="56" t="inlineStr"/>
      <c r="K138" s="56" t="n"/>
      <c r="L138" s="56" t="n"/>
      <c r="M138" s="56" t="n"/>
      <c r="N138" s="56" t="n"/>
      <c r="O138" s="56" t="n"/>
      <c r="P138" s="56" t="n"/>
      <c r="Q138" s="56" t="n"/>
      <c r="R138" s="56" t="n"/>
      <c r="S138" s="56" t="n"/>
      <c r="T138" s="56" t="n"/>
      <c r="U138" s="56" t="n"/>
      <c r="V138" s="56" t="n"/>
      <c r="W138" s="56" t="n"/>
      <c r="X138" s="56" t="n"/>
      <c r="Y138" s="56" t="n"/>
      <c r="Z138" s="56" t="n"/>
      <c r="AA138" s="56" t="n"/>
      <c r="AB138" s="56" t="n"/>
      <c r="AC138" s="56" t="n"/>
      <c r="AD138" s="56" t="n"/>
      <c r="AE138" s="56" t="n"/>
      <c r="AF138" s="56" t="n"/>
      <c r="AG138" s="56" t="n"/>
      <c r="AH138" s="56" t="n"/>
      <c r="AI138" s="56" t="n"/>
      <c r="AJ138" s="56" t="n"/>
      <c r="AK138" s="56" t="n"/>
      <c r="AL138" s="56" t="n"/>
    </row>
    <row r="139" hidden="1" ht="69" customHeight="1" s="173" thickBot="1">
      <c r="A139" s="59" t="inlineStr">
        <is>
          <t>Penyesuaian reklasifikasi atas lindung nilai investasi bersih kegiatan usaha luar negeri, setelah pajak</t>
        </is>
      </c>
      <c r="B139" s="59" t="n"/>
      <c r="C139" s="57" t="inlineStr"/>
      <c r="D139" s="57" t="inlineStr"/>
      <c r="E139" s="57" t="inlineStr"/>
      <c r="F139" s="57" t="inlineStr"/>
      <c r="G139" s="57" t="inlineStr"/>
      <c r="H139" s="57" t="inlineStr"/>
      <c r="I139" s="57" t="inlineStr"/>
      <c r="J139" s="57" t="inlineStr"/>
      <c r="K139" s="57" t="n"/>
      <c r="L139" s="57" t="n"/>
      <c r="M139" s="57" t="n"/>
      <c r="N139" s="57" t="n"/>
      <c r="O139" s="57" t="n"/>
      <c r="P139" s="57" t="n"/>
      <c r="Q139" s="57" t="n"/>
      <c r="R139" s="57" t="n"/>
      <c r="S139" s="57" t="n"/>
      <c r="T139" s="57" t="n"/>
      <c r="U139" s="57" t="n"/>
      <c r="V139" s="57" t="n"/>
      <c r="W139" s="57" t="n"/>
      <c r="X139" s="57" t="n"/>
      <c r="Y139" s="57" t="n"/>
      <c r="Z139" s="57" t="n"/>
      <c r="AA139" s="57" t="n"/>
      <c r="AB139" s="57" t="n"/>
      <c r="AC139" s="57" t="n"/>
      <c r="AD139" s="57" t="n"/>
      <c r="AE139" s="57" t="n"/>
      <c r="AF139" s="57" t="n"/>
      <c r="AG139" s="57" t="n"/>
      <c r="AH139" s="57" t="n"/>
      <c r="AI139" s="57" t="n"/>
      <c r="AJ139" s="57" t="n"/>
      <c r="AK139" s="57" t="n"/>
      <c r="AL139" s="57" t="n"/>
    </row>
    <row r="140" hidden="1" ht="86" customHeight="1" s="173" thickBot="1">
      <c r="A140" s="59" t="inlineStr">
        <is>
          <t>Bagian pendapatan komprehensif lainnya dari entitas asosiasi yang dicatat dengan menggunakan metode ekuitas, setelah pajak</t>
        </is>
      </c>
      <c r="B140" s="59" t="n"/>
      <c r="C140" s="56" t="inlineStr"/>
      <c r="D140" s="56" t="inlineStr"/>
      <c r="E140" s="56" t="inlineStr"/>
      <c r="F140" s="56" t="inlineStr"/>
      <c r="G140" s="56" t="inlineStr"/>
      <c r="H140" s="56" t="inlineStr"/>
      <c r="I140" s="56" t="inlineStr"/>
      <c r="J140" s="56" t="inlineStr"/>
      <c r="K140" s="56" t="n"/>
      <c r="L140" s="56" t="n"/>
      <c r="M140" s="56" t="n"/>
      <c r="N140" s="56" t="n"/>
      <c r="O140" s="56" t="n"/>
      <c r="P140" s="56" t="n"/>
      <c r="Q140" s="56" t="n"/>
      <c r="R140" s="56" t="n"/>
      <c r="S140" s="56" t="n"/>
      <c r="T140" s="56" t="n"/>
      <c r="U140" s="56" t="n"/>
      <c r="V140" s="56" t="n"/>
      <c r="W140" s="56" t="n"/>
      <c r="X140" s="56" t="n"/>
      <c r="Y140" s="56" t="n"/>
      <c r="Z140" s="56" t="n"/>
      <c r="AA140" s="56" t="n"/>
      <c r="AB140" s="56" t="n"/>
      <c r="AC140" s="56" t="n"/>
      <c r="AD140" s="56" t="n"/>
      <c r="AE140" s="56" t="n"/>
      <c r="AF140" s="56" t="n"/>
      <c r="AG140" s="56" t="n"/>
      <c r="AH140" s="56" t="n"/>
      <c r="AI140" s="56" t="n"/>
      <c r="AJ140" s="56" t="n"/>
      <c r="AK140" s="56" t="n"/>
      <c r="AL140" s="56" t="n"/>
    </row>
    <row r="141" hidden="1" ht="86" customHeight="1" s="173" thickBot="1">
      <c r="A141" s="59" t="inlineStr">
        <is>
          <t>Bagian pendapatan komprehensif lainnya dari entitas ventura bersama yang dicatat dengan menggunakan metode ekuitas, setelah pajak</t>
        </is>
      </c>
      <c r="B141" s="59" t="n"/>
      <c r="C141" s="56" t="inlineStr"/>
      <c r="D141" s="56" t="inlineStr"/>
      <c r="E141" s="56" t="inlineStr"/>
      <c r="F141" s="56" t="inlineStr"/>
      <c r="G141" s="56" t="inlineStr"/>
      <c r="H141" s="56" t="inlineStr"/>
      <c r="I141" s="56" t="inlineStr"/>
      <c r="J141" s="56" t="inlineStr"/>
      <c r="K141" s="56" t="n"/>
      <c r="L141" s="56" t="n"/>
      <c r="M141" s="56" t="n"/>
      <c r="N141" s="56" t="n"/>
      <c r="O141" s="56" t="n"/>
      <c r="P141" s="56" t="n"/>
      <c r="Q141" s="56" t="n"/>
      <c r="R141" s="56" t="n"/>
      <c r="S141" s="56" t="n"/>
      <c r="T141" s="56" t="n"/>
      <c r="U141" s="56" t="n"/>
      <c r="V141" s="56" t="n"/>
      <c r="W141" s="56" t="n"/>
      <c r="X141" s="56" t="n"/>
      <c r="Y141" s="56" t="n"/>
      <c r="Z141" s="56" t="n"/>
      <c r="AA141" s="56" t="n"/>
      <c r="AB141" s="56" t="n"/>
      <c r="AC141" s="56" t="n"/>
      <c r="AD141" s="56" t="n"/>
      <c r="AE141" s="56" t="n"/>
      <c r="AF141" s="56" t="n"/>
      <c r="AG141" s="56" t="n"/>
      <c r="AH141" s="56" t="n"/>
      <c r="AI141" s="56" t="n"/>
      <c r="AJ141" s="56" t="n"/>
      <c r="AK141" s="56" t="n"/>
      <c r="AL141" s="56" t="n"/>
    </row>
    <row r="142" hidden="1" ht="69" customHeight="1" s="173" thickBot="1">
      <c r="A142" s="59" t="inlineStr">
        <is>
          <t>Penyesuaian lainnya atas pendapatan komprehensif lainnya yang akan direklasifikasi ke laba rugi, setelah pajak</t>
        </is>
      </c>
      <c r="B142" s="59" t="n"/>
      <c r="C142" s="56" t="inlineStr"/>
      <c r="D142" s="56" t="inlineStr"/>
      <c r="E142" s="56" t="inlineStr"/>
      <c r="F142" s="56" t="inlineStr"/>
      <c r="G142" s="56" t="inlineStr"/>
      <c r="H142" s="56" t="inlineStr"/>
      <c r="I142" s="56" t="inlineStr"/>
      <c r="J142" s="56" t="inlineStr"/>
      <c r="K142" s="56" t="n"/>
      <c r="L142" s="56" t="n"/>
      <c r="M142" s="56" t="n"/>
      <c r="N142" s="56" t="n"/>
      <c r="O142" s="56" t="n"/>
      <c r="P142" s="56" t="n"/>
      <c r="Q142" s="56" t="n"/>
      <c r="R142" s="56" t="n"/>
      <c r="S142" s="56" t="n"/>
      <c r="T142" s="56" t="n"/>
      <c r="U142" s="56" t="n"/>
      <c r="V142" s="56" t="n"/>
      <c r="W142" s="56" t="n"/>
      <c r="X142" s="56" t="n"/>
      <c r="Y142" s="56" t="n"/>
      <c r="Z142" s="56" t="n"/>
      <c r="AA142" s="56" t="n"/>
      <c r="AB142" s="56" t="n"/>
      <c r="AC142" s="56" t="n"/>
      <c r="AD142" s="56" t="n"/>
      <c r="AE142" s="56" t="n"/>
      <c r="AF142" s="56" t="n"/>
      <c r="AG142" s="56" t="n"/>
      <c r="AH142" s="56" t="n"/>
      <c r="AI142" s="56" t="n"/>
      <c r="AJ142" s="56" t="n"/>
      <c r="AK142" s="56" t="n"/>
      <c r="AL142" s="56" t="n"/>
    </row>
    <row r="143" ht="69" customHeight="1" s="173" thickBot="1">
      <c r="A143" s="60" t="inlineStr">
        <is>
          <t>Jumlah pendapatan komprehensif lainnya yang akan direklasifikasi ke laba rugi, setelah pajak</t>
        </is>
      </c>
      <c r="B143" s="60" t="n"/>
      <c r="C143" s="61" t="n">
        <v>-85.688</v>
      </c>
      <c r="D143" s="61" t="n">
        <v>118.89</v>
      </c>
      <c r="E143" s="61" t="n">
        <v>1087.32</v>
      </c>
      <c r="F143" s="61" t="n">
        <v>-1030.946</v>
      </c>
      <c r="G143" s="61" t="n">
        <v>-1310.387</v>
      </c>
      <c r="H143" s="61" t="n">
        <v>441.206</v>
      </c>
      <c r="I143" s="61" t="n">
        <v>-350.717</v>
      </c>
      <c r="J143" s="61" t="n">
        <v>621.866</v>
      </c>
      <c r="K143" s="61" t="n"/>
      <c r="L143" s="61" t="n"/>
      <c r="M143" s="61" t="n"/>
      <c r="N143" s="61" t="n"/>
      <c r="O143" s="61" t="n"/>
      <c r="P143" s="61" t="n"/>
      <c r="Q143" s="61" t="n"/>
      <c r="R143" s="61" t="n"/>
      <c r="S143" s="61" t="n"/>
      <c r="T143" s="61" t="n"/>
      <c r="U143" s="61" t="n"/>
      <c r="V143" s="61" t="n"/>
      <c r="W143" s="61" t="n"/>
      <c r="X143" s="61" t="n"/>
      <c r="Y143" s="61" t="n"/>
      <c r="Z143" s="61" t="n"/>
      <c r="AA143" s="61" t="n"/>
      <c r="AB143" s="61" t="n"/>
      <c r="AC143" s="61" t="n"/>
      <c r="AD143" s="61" t="n"/>
      <c r="AE143" s="61" t="n"/>
      <c r="AF143" s="61" t="n"/>
      <c r="AG143" s="61" t="n"/>
      <c r="AH143" s="61" t="n"/>
      <c r="AI143" s="61" t="n"/>
      <c r="AJ143" s="61" t="n"/>
      <c r="AK143" s="61" t="n"/>
      <c r="AL143" s="61" t="n"/>
    </row>
    <row r="144" ht="52" customHeight="1" s="173" thickBot="1">
      <c r="A144" s="58" t="inlineStr">
        <is>
          <t>Jumlah pendapatan komprehensif lainnya, setelah pajak</t>
        </is>
      </c>
      <c r="B144" s="58" t="n"/>
      <c r="C144" s="61" t="n">
        <v>-25.416</v>
      </c>
      <c r="D144" s="61" t="n">
        <v>348.069</v>
      </c>
      <c r="E144" s="61" t="n">
        <v>750.353</v>
      </c>
      <c r="F144" s="61" t="n">
        <v>-957.425</v>
      </c>
      <c r="G144" s="61" t="n">
        <v>-1061.317</v>
      </c>
      <c r="H144" s="61" t="n">
        <v>347.732</v>
      </c>
      <c r="I144" s="61" t="n">
        <v>-214.393</v>
      </c>
      <c r="J144" s="61" t="n">
        <v>889.0650000000001</v>
      </c>
      <c r="K144" s="61" t="n"/>
      <c r="L144" s="61" t="n"/>
      <c r="M144" s="61" t="n"/>
      <c r="N144" s="61" t="n"/>
      <c r="O144" s="61" t="n"/>
      <c r="P144" s="61" t="n"/>
      <c r="Q144" s="61" t="n"/>
      <c r="R144" s="61" t="n"/>
      <c r="S144" s="61" t="n"/>
      <c r="T144" s="61" t="n"/>
      <c r="U144" s="61" t="n"/>
      <c r="V144" s="61" t="n"/>
      <c r="W144" s="61" t="n"/>
      <c r="X144" s="61" t="n"/>
      <c r="Y144" s="61" t="n"/>
      <c r="Z144" s="61" t="n"/>
      <c r="AA144" s="61" t="n"/>
      <c r="AB144" s="61" t="n"/>
      <c r="AC144" s="61" t="n"/>
      <c r="AD144" s="61" t="n"/>
      <c r="AE144" s="61" t="n"/>
      <c r="AF144" s="61" t="n"/>
      <c r="AG144" s="61" t="n"/>
      <c r="AH144" s="61" t="n"/>
      <c r="AI144" s="61" t="n"/>
      <c r="AJ144" s="61" t="n"/>
      <c r="AK144" s="61" t="n"/>
      <c r="AL144" s="61" t="n"/>
    </row>
    <row r="145" ht="18" customHeight="1" s="173" thickBot="1">
      <c r="A145" s="54" t="inlineStr">
        <is>
          <t>Jumlah laba rugi komprehensif</t>
        </is>
      </c>
      <c r="B145" s="54" t="n"/>
      <c r="C145" s="61" t="n">
        <v>2782.507</v>
      </c>
      <c r="D145" s="61" t="n">
        <v>557.332</v>
      </c>
      <c r="E145" s="61" t="n">
        <v>2352.711</v>
      </c>
      <c r="F145" s="61" t="n">
        <v>1418.802</v>
      </c>
      <c r="G145" s="61" t="n">
        <v>1983.756</v>
      </c>
      <c r="H145" s="61" t="n">
        <v>3848.72</v>
      </c>
      <c r="I145" s="61" t="n">
        <v>2792.935</v>
      </c>
      <c r="J145" s="61" t="n">
        <v>4390.219</v>
      </c>
      <c r="K145" s="61" t="n"/>
      <c r="L145" s="61" t="n"/>
      <c r="M145" s="61" t="n"/>
      <c r="N145" s="61" t="n"/>
      <c r="O145" s="61" t="n"/>
      <c r="P145" s="61" t="n"/>
      <c r="Q145" s="61" t="n"/>
      <c r="R145" s="61" t="n"/>
      <c r="S145" s="61" t="n"/>
      <c r="T145" s="61" t="n"/>
      <c r="U145" s="61" t="n"/>
      <c r="V145" s="61" t="n"/>
      <c r="W145" s="61" t="n"/>
      <c r="X145" s="61" t="n"/>
      <c r="Y145" s="61" t="n"/>
      <c r="Z145" s="61" t="n"/>
      <c r="AA145" s="61" t="n"/>
      <c r="AB145" s="61" t="n"/>
      <c r="AC145" s="61" t="n"/>
      <c r="AD145" s="61" t="n"/>
      <c r="AE145" s="61" t="n"/>
      <c r="AF145" s="61" t="n"/>
      <c r="AG145" s="61" t="n"/>
      <c r="AH145" s="61" t="n"/>
      <c r="AI145" s="61" t="n"/>
      <c r="AJ145" s="61" t="n"/>
      <c r="AK145" s="61" t="n"/>
      <c r="AL145" s="61" t="n"/>
    </row>
    <row r="146" ht="35" customHeight="1" s="173" thickBot="1">
      <c r="A146" s="54" t="inlineStr">
        <is>
          <t>Laba (rugi) yang dapat diatribusikan</t>
        </is>
      </c>
      <c r="B146" s="54" t="n"/>
      <c r="C146" s="53" t="n"/>
      <c r="D146" s="53" t="n"/>
      <c r="E146" s="53" t="n"/>
      <c r="F146" s="53" t="n"/>
      <c r="G146" s="53" t="n"/>
      <c r="H146" s="53" t="n"/>
      <c r="I146" s="53" t="n"/>
      <c r="J146" s="53" t="n"/>
      <c r="K146" s="53" t="n"/>
      <c r="L146" s="53" t="n"/>
      <c r="M146" s="53" t="n"/>
      <c r="N146" s="53" t="n"/>
      <c r="O146" s="53" t="n"/>
      <c r="P146" s="53" t="n"/>
      <c r="Q146" s="53" t="n"/>
      <c r="R146" s="53" t="n"/>
      <c r="S146" s="53" t="n"/>
      <c r="T146" s="53" t="n"/>
      <c r="U146" s="53" t="n"/>
      <c r="V146" s="53" t="n"/>
      <c r="W146" s="53" t="n"/>
      <c r="X146" s="53" t="n"/>
      <c r="Y146" s="53" t="n"/>
      <c r="Z146" s="53" t="n"/>
      <c r="AA146" s="53" t="n"/>
      <c r="AB146" s="53" t="n"/>
      <c r="AC146" s="53" t="n"/>
      <c r="AD146" s="53" t="n"/>
      <c r="AE146" s="53" t="n"/>
      <c r="AF146" s="53" t="n"/>
      <c r="AG146" s="53" t="n"/>
      <c r="AH146" s="53" t="n"/>
      <c r="AI146" s="53" t="n"/>
      <c r="AJ146" s="53" t="n"/>
      <c r="AK146" s="53" t="n"/>
      <c r="AL146" s="53" t="n"/>
    </row>
    <row r="147" ht="35" customHeight="1" s="173" thickBot="1">
      <c r="A147" s="55" t="inlineStr">
        <is>
          <t>Laba (rugi) yang dapat diatribusikan ke entitas induk</t>
        </is>
      </c>
      <c r="B147" s="55" t="n"/>
      <c r="C147" s="56" t="n">
        <v>2807.923</v>
      </c>
      <c r="D147" s="56" t="n">
        <v>209.263</v>
      </c>
      <c r="E147" s="56" t="n">
        <v>1602.358</v>
      </c>
      <c r="F147" s="56" t="n">
        <v>2376.227</v>
      </c>
      <c r="G147" s="56" t="n">
        <v>3045.073</v>
      </c>
      <c r="H147" s="56" t="n">
        <v>3500.988</v>
      </c>
      <c r="I147" s="56" t="n">
        <v>3007.328</v>
      </c>
      <c r="J147" s="56" t="n">
        <v>3501.154</v>
      </c>
      <c r="K147" s="56" t="n"/>
      <c r="L147" s="56" t="n"/>
      <c r="M147" s="56" t="n"/>
      <c r="N147" s="56" t="n"/>
      <c r="O147" s="56" t="n"/>
      <c r="P147" s="56" t="n"/>
      <c r="Q147" s="56" t="n"/>
      <c r="R147" s="56" t="n"/>
      <c r="S147" s="56" t="n"/>
      <c r="T147" s="56" t="n"/>
      <c r="U147" s="56" t="n"/>
      <c r="V147" s="56" t="n"/>
      <c r="W147" s="56" t="n"/>
      <c r="X147" s="56" t="n"/>
      <c r="Y147" s="56" t="n"/>
      <c r="Z147" s="56" t="n"/>
      <c r="AA147" s="56" t="n"/>
      <c r="AB147" s="56" t="n"/>
      <c r="AC147" s="56" t="n"/>
      <c r="AD147" s="56" t="n"/>
      <c r="AE147" s="56" t="n"/>
      <c r="AF147" s="56" t="n"/>
      <c r="AG147" s="56" t="n"/>
      <c r="AH147" s="56" t="n"/>
      <c r="AI147" s="56" t="n"/>
      <c r="AJ147" s="56" t="n"/>
      <c r="AK147" s="56" t="n"/>
      <c r="AL147" s="56" t="n"/>
    </row>
    <row r="148" ht="18" customHeight="1" s="173" thickBot="1">
      <c r="A148" s="151" t="inlineStr">
        <is>
          <t>Net Income Growth (%)</t>
        </is>
      </c>
      <c r="B148" s="62" t="n"/>
      <c r="C148" s="152">
        <f>IFERROR(IF(((C147-B147)/B147)=-1, "", (C147-B147)/B147), "")</f>
        <v/>
      </c>
      <c r="D148" s="152">
        <f>IFERROR(IF(((D147-C147)/C147)=-1, "", (D147-C147)/C147), "")</f>
        <v/>
      </c>
      <c r="E148" s="152">
        <f>IFERROR(IF(((E147-D147)/D147)=-1, "", (E147-D147)/D147), "")</f>
        <v/>
      </c>
      <c r="F148" s="152">
        <f>IFERROR(IF(((F147-E147)/E147)=-1, "", (F147-E147)/E147), "")</f>
        <v/>
      </c>
      <c r="G148" s="152">
        <f>IFERROR(IF(((G147-F147)/F147)=-1, "", (G147-F147)/F147), "")</f>
        <v/>
      </c>
      <c r="H148" s="152">
        <f>IFERROR(IF(((H147-G147)/G147)=-1, "", (H147-G147)/G147), "")</f>
        <v/>
      </c>
      <c r="I148" s="152">
        <f>IFERROR(IF(((I147-H147)/H147)=-1, "", (I147-H147)/H147), "")</f>
        <v/>
      </c>
      <c r="J148" s="152">
        <f>IFERROR(IF(((J147-I147)/I147)=-1, "", (J147-I147)/I147), "")</f>
        <v/>
      </c>
      <c r="K148" s="152">
        <f>IFERROR(IF(((K147-J147)/J147)=-1, "", (K147-J147)/J147), "")</f>
        <v/>
      </c>
      <c r="L148" s="152">
        <f>IFERROR(IF(((L147-K147)/K147)=-1, "", (L147-K147)/K147), "")</f>
        <v/>
      </c>
      <c r="M148" s="152">
        <f>IFERROR(IF(((M147-L147)/L147)=-1, "", (M147-L147)/L147), "")</f>
        <v/>
      </c>
      <c r="N148" s="152">
        <f>IFERROR(IF(((N147-M147)/M147)=-1, "", (N147-M147)/M147), "")</f>
        <v/>
      </c>
      <c r="O148" s="152">
        <f>IFERROR(IF(((O147-N147)/N147)=-1, "", (O147-N147)/N147), "")</f>
        <v/>
      </c>
      <c r="P148" s="152">
        <f>IFERROR(IF(((P147-O147)/O147)=-1, "", (P147-O147)/O147), "")</f>
        <v/>
      </c>
      <c r="Q148" s="152">
        <f>IFERROR(IF(((Q147-P147)/P147)=-1, "", (Q147-P147)/P147), "")</f>
        <v/>
      </c>
      <c r="R148" s="152">
        <f>IFERROR(IF(((R147-Q147)/Q147)=-1, "", (R147-Q147)/Q147), "")</f>
        <v/>
      </c>
      <c r="S148" s="152">
        <f>IFERROR(IF(((S147-R147)/R147)=-1, "", (S147-R147)/R147), "")</f>
        <v/>
      </c>
      <c r="T148" s="152">
        <f>IFERROR(IF(((T147-S147)/S147)=-1, "", (T147-S147)/S147), "")</f>
        <v/>
      </c>
      <c r="U148" s="152">
        <f>IFERROR(IF(((U147-T147)/T147)=-1, "", (U147-T147)/T147), "")</f>
        <v/>
      </c>
      <c r="V148" s="152">
        <f>IFERROR(IF(((V147-U147)/U147)=-1, "", (V147-U147)/U147), "")</f>
        <v/>
      </c>
      <c r="W148" s="152">
        <f>IFERROR(IF(((W147-V147)/V147)=-1, "", (W147-V147)/V147), "")</f>
        <v/>
      </c>
      <c r="X148" s="152">
        <f>IFERROR(IF(((X147-W147)/W147)=-1, "", (X147-W147)/W147), "")</f>
        <v/>
      </c>
      <c r="Y148" s="152">
        <f>IFERROR(IF(((Y147-X147)/X147)=-1, "", (Y147-X147)/X147), "")</f>
        <v/>
      </c>
      <c r="Z148" s="152">
        <f>IFERROR(IF(((Z147-Y147)/Y147)=-1, "", (Z147-Y147)/Y147), "")</f>
        <v/>
      </c>
      <c r="AA148" s="152">
        <f>IFERROR(IF(((AA147-Z147)/Z147)=-1, "", (AA147-Z147)/Z147), "")</f>
        <v/>
      </c>
      <c r="AB148" s="152">
        <f>IFERROR(IF(((AB147-AA147)/AA147)=-1, "", (AB147-AA147)/AA147), "")</f>
        <v/>
      </c>
      <c r="AC148" s="152">
        <f>IFERROR(IF(((AC147-AB147)/AB147)=-1, "", (AC147-AB147)/AB147), "")</f>
        <v/>
      </c>
      <c r="AD148" s="152">
        <f>IFERROR(IF(((AD147-AC147)/AC147)=-1, "", (AD147-AC147)/AC147), "")</f>
        <v/>
      </c>
      <c r="AE148" s="152">
        <f>IFERROR(IF(((AE147-AD147)/AD147)=-1, "", (AE147-AD147)/AD147), "")</f>
        <v/>
      </c>
      <c r="AF148" s="152">
        <f>IFERROR(IF(((AF147-AE147)/AE147)=-1, "", (AF147-AE147)/AE147), "")</f>
        <v/>
      </c>
      <c r="AG148" s="152">
        <f>IFERROR(IF(((AG147-AF147)/AF147)=-1, "", (AG147-AF147)/AF147), "")</f>
        <v/>
      </c>
      <c r="AH148" s="152">
        <f>IFERROR(IF(((AH147-AG147)/AG147)=-1, "", (AH147-AG147)/AG147), "")</f>
        <v/>
      </c>
      <c r="AI148" s="152">
        <f>IFERROR(IF(((AI147-AH147)/AH147)=-1, "", (AI147-AH147)/AH147), "")</f>
        <v/>
      </c>
      <c r="AJ148" s="152">
        <f>IFERROR(IF(((AJ147-AI147)/AI147)=-1, "", (AJ147-AI147)/AI147), "")</f>
        <v/>
      </c>
      <c r="AK148" s="152">
        <f>IFERROR(IF(((AK147-AJ147)/AJ147)=-1, "", (AK147-AJ147)/AJ147), "")</f>
        <v/>
      </c>
      <c r="AL148" s="152">
        <f>IFERROR(IF(((AL147-AK147)/AK147)=-1, "", (AL147-AK147)/AK147), "")</f>
        <v/>
      </c>
    </row>
    <row r="149" ht="18" customHeight="1" s="173" thickBot="1">
      <c r="A149" s="143" t="inlineStr">
        <is>
          <t>NPM (%)</t>
        </is>
      </c>
      <c r="B149" s="54" t="n"/>
      <c r="C149" s="95">
        <f>IFERROR(C147/C5, "")</f>
        <v/>
      </c>
      <c r="D149" s="95">
        <f>IFERROR(D147/D5, "")</f>
        <v/>
      </c>
      <c r="E149" s="95">
        <f>IFERROR(E147/E5, "")</f>
        <v/>
      </c>
      <c r="F149" s="95">
        <f>IFERROR(F147/F5, "")</f>
        <v/>
      </c>
      <c r="G149" s="95">
        <f>IFERROR(G147/G5, "")</f>
        <v/>
      </c>
      <c r="H149" s="95">
        <f>IFERROR(H147/H5, "")</f>
        <v/>
      </c>
      <c r="I149" s="95">
        <f>IFERROR(I147/I5, "")</f>
        <v/>
      </c>
      <c r="J149" s="95">
        <f>IFERROR(J147/J5, "")</f>
        <v/>
      </c>
      <c r="K149" s="95">
        <f>IFERROR(K147/K5, "")</f>
        <v/>
      </c>
      <c r="L149" s="95">
        <f>IFERROR(L147/L5, "")</f>
        <v/>
      </c>
      <c r="M149" s="95">
        <f>IFERROR(M147/M5, "")</f>
        <v/>
      </c>
      <c r="N149" s="95">
        <f>IFERROR(N147/N5, "")</f>
        <v/>
      </c>
      <c r="O149" s="95">
        <f>IFERROR(O147/O5, "")</f>
        <v/>
      </c>
      <c r="P149" s="95">
        <f>IFERROR(P147/P5, "")</f>
        <v/>
      </c>
      <c r="Q149" s="95">
        <f>IFERROR(Q147/Q5, "")</f>
        <v/>
      </c>
      <c r="R149" s="95">
        <f>IFERROR(R147/R5, "")</f>
        <v/>
      </c>
      <c r="S149" s="95">
        <f>IFERROR(S147/S5, "")</f>
        <v/>
      </c>
      <c r="T149" s="95">
        <f>IFERROR(T147/T5, "")</f>
        <v/>
      </c>
      <c r="U149" s="95">
        <f>IFERROR(U147/U5, "")</f>
        <v/>
      </c>
      <c r="V149" s="95">
        <f>IFERROR(V147/V5, "")</f>
        <v/>
      </c>
      <c r="W149" s="95">
        <f>IFERROR(W147/W5, "")</f>
        <v/>
      </c>
      <c r="X149" s="95">
        <f>IFERROR(X147/X5, "")</f>
        <v/>
      </c>
      <c r="Y149" s="95">
        <f>IFERROR(Y147/Y5, "")</f>
        <v/>
      </c>
      <c r="Z149" s="95">
        <f>IFERROR(Z147/Z5, "")</f>
        <v/>
      </c>
      <c r="AA149" s="95">
        <f>IFERROR(AA147/AA5, "")</f>
        <v/>
      </c>
      <c r="AB149" s="95">
        <f>IFERROR(AB147/AB5, "")</f>
        <v/>
      </c>
      <c r="AC149" s="95">
        <f>IFERROR(AC147/AC5, "")</f>
        <v/>
      </c>
      <c r="AD149" s="95">
        <f>IFERROR(AD147/AD5, "")</f>
        <v/>
      </c>
      <c r="AE149" s="95">
        <f>IFERROR(AE147/AE5, "")</f>
        <v/>
      </c>
      <c r="AF149" s="95">
        <f>IFERROR(AF147/AF5, "")</f>
        <v/>
      </c>
      <c r="AG149" s="95">
        <f>IFERROR(AG147/AG5, "")</f>
        <v/>
      </c>
      <c r="AH149" s="95">
        <f>IFERROR(AH147/AH5, "")</f>
        <v/>
      </c>
      <c r="AI149" s="95">
        <f>IFERROR(AI147/AI5, "")</f>
        <v/>
      </c>
      <c r="AJ149" s="95">
        <f>IFERROR(AJ147/AJ5, "")</f>
        <v/>
      </c>
      <c r="AK149" s="95">
        <f>IFERROR(AK147/AK5, "")</f>
        <v/>
      </c>
      <c r="AL149" s="95">
        <f>IFERROR(AL147/AL5, "")</f>
        <v/>
      </c>
    </row>
    <row r="150" ht="18" customHeight="1" s="173" thickBot="1">
      <c r="A150" s="143" t="inlineStr">
        <is>
          <t>RoE (%)</t>
        </is>
      </c>
      <c r="B150" s="54" t="n"/>
      <c r="C150" s="95">
        <f>IFERROR(C$147/HLOOKUP(C$3,'BALANCE SHEET'!$C$3:$AH$258, 251, FALSE), "")</f>
        <v/>
      </c>
      <c r="D150" s="95">
        <f>IFERROR(D$147/HLOOKUP(D$3,'BALANCE SHEET'!$C$3:$AH$258, 251, FALSE), "")</f>
        <v/>
      </c>
      <c r="E150" s="95">
        <f>IFERROR(E$147/HLOOKUP(E$3,'BALANCE SHEET'!$C$3:$AH$258, 251, FALSE), "")</f>
        <v/>
      </c>
      <c r="F150" s="95">
        <f>IFERROR(F$147/HLOOKUP(F$3,'BALANCE SHEET'!$C$3:$AH$258, 251, FALSE), "")</f>
        <v/>
      </c>
      <c r="G150" s="95">
        <f>IFERROR(G$147/HLOOKUP(G$3,'BALANCE SHEET'!$C$3:$AH$258, 251, FALSE), "")</f>
        <v/>
      </c>
      <c r="H150" s="95">
        <f>IFERROR(H$147/HLOOKUP(H$3,'BALANCE SHEET'!$C$3:$AH$258, 251, FALSE), "")</f>
        <v/>
      </c>
      <c r="I150" s="95">
        <f>IFERROR(I$147/HLOOKUP(I$3,'BALANCE SHEET'!$C$3:$AH$258, 251, FALSE), "")</f>
        <v/>
      </c>
      <c r="J150" s="95">
        <f>IFERROR(J$147/HLOOKUP(J$3,'BALANCE SHEET'!$C$3:$AH$258, 251, FALSE), "")</f>
        <v/>
      </c>
      <c r="K150" s="95">
        <f>IFERROR(K$147/HLOOKUP(K$3,'BALANCE SHEET'!$C$3:$AH$258, 251, FALSE), "")</f>
        <v/>
      </c>
      <c r="L150" s="95">
        <f>IFERROR(L$147/HLOOKUP(L$3,'BALANCE SHEET'!$C$3:$AH$258, 251, FALSE), "")</f>
        <v/>
      </c>
      <c r="M150" s="95">
        <f>IFERROR(M$147/HLOOKUP(M$3,'BALANCE SHEET'!$C$3:$AH$258, 251, FALSE), "")</f>
        <v/>
      </c>
      <c r="N150" s="95">
        <f>IFERROR(N$147/HLOOKUP(N$3,'BALANCE SHEET'!$C$3:$AH$258, 251, FALSE), "")</f>
        <v/>
      </c>
      <c r="O150" s="95">
        <f>IFERROR(O$147/HLOOKUP(O$3,'BALANCE SHEET'!$C$3:$AH$258, 251, FALSE), "")</f>
        <v/>
      </c>
      <c r="P150" s="95">
        <f>IFERROR(P$147/HLOOKUP(P$3,'BALANCE SHEET'!$C$3:$AH$258, 251, FALSE), "")</f>
        <v/>
      </c>
      <c r="Q150" s="95">
        <f>IFERROR(Q$147/HLOOKUP(Q$3,'BALANCE SHEET'!$C$3:$AH$258, 251, FALSE), "")</f>
        <v/>
      </c>
      <c r="R150" s="95">
        <f>IFERROR(R$147/HLOOKUP(R$3,'BALANCE SHEET'!$C$3:$AH$258, 251, FALSE), "")</f>
        <v/>
      </c>
      <c r="S150" s="95">
        <f>IFERROR(S$147/HLOOKUP(S$3,'BALANCE SHEET'!$C$3:$AH$258, 251, FALSE), "")</f>
        <v/>
      </c>
      <c r="T150" s="95">
        <f>IFERROR(T$147/HLOOKUP(T$3,'BALANCE SHEET'!$C$3:$AH$258, 251, FALSE), "")</f>
        <v/>
      </c>
      <c r="U150" s="95">
        <f>IFERROR(U$147/HLOOKUP(U$3,'BALANCE SHEET'!$C$3:$AH$258, 251, FALSE), "")</f>
        <v/>
      </c>
      <c r="V150" s="95">
        <f>IFERROR(V$147/HLOOKUP(V$3,'BALANCE SHEET'!$C$3:$AH$258, 251, FALSE), "")</f>
        <v/>
      </c>
      <c r="W150" s="95">
        <f>IFERROR(W$147/HLOOKUP(W$3,'BALANCE SHEET'!$C$3:$AH$258, 251, FALSE), "")</f>
        <v/>
      </c>
      <c r="X150" s="95">
        <f>IFERROR(X$147/HLOOKUP(X$3,'BALANCE SHEET'!$C$3:$AH$258, 251, FALSE), "")</f>
        <v/>
      </c>
      <c r="Y150" s="95">
        <f>IFERROR(Y$147/HLOOKUP(Y$3,'BALANCE SHEET'!$C$3:$AH$258, 251, FALSE), "")</f>
        <v/>
      </c>
      <c r="Z150" s="95">
        <f>IFERROR(Z$147/HLOOKUP(Z$3,'BALANCE SHEET'!$C$3:$AH$258, 251, FALSE), "")</f>
        <v/>
      </c>
      <c r="AA150" s="95">
        <f>IFERROR(AA$147/HLOOKUP(AA$3,'BALANCE SHEET'!$C$3:$AH$258, 251, FALSE), "")</f>
        <v/>
      </c>
      <c r="AB150" s="95">
        <f>IFERROR(AB$147/HLOOKUP(AB$3,'BALANCE SHEET'!$C$3:$AH$258, 251, FALSE), "")</f>
        <v/>
      </c>
      <c r="AC150" s="95">
        <f>IFERROR(AC$147/HLOOKUP(AC$3,'BALANCE SHEET'!$C$3:$AH$258, 251, FALSE), "")</f>
        <v/>
      </c>
      <c r="AD150" s="95">
        <f>IFERROR(AD$147/HLOOKUP(AD$3,'BALANCE SHEET'!$C$3:$AH$258, 251, FALSE), "")</f>
        <v/>
      </c>
      <c r="AE150" s="95">
        <f>IFERROR(AE$147/HLOOKUP(AE$3,'BALANCE SHEET'!$C$3:$AH$258, 251, FALSE), "")</f>
        <v/>
      </c>
      <c r="AF150" s="95">
        <f>IFERROR(AF$147/HLOOKUP(AF$3,'BALANCE SHEET'!$C$3:$AH$258, 251, FALSE), "")</f>
        <v/>
      </c>
      <c r="AG150" s="95">
        <f>IFERROR(AG$147/HLOOKUP(AG$3,'BALANCE SHEET'!$C$3:$AH$258, 251, FALSE), "")</f>
        <v/>
      </c>
      <c r="AH150" s="95">
        <f>IFERROR(AH$147/HLOOKUP(AH$3,'BALANCE SHEET'!$C$3:$AH$258, 251, FALSE), "")</f>
        <v/>
      </c>
      <c r="AI150" s="95">
        <f>IFERROR(AI$147/HLOOKUP(AI$3,'BALANCE SHEET'!$C$3:$AH$258, 251, FALSE), "")</f>
        <v/>
      </c>
      <c r="AJ150" s="95">
        <f>IFERROR(AJ$147/HLOOKUP(AJ$3,'BALANCE SHEET'!$C$3:$AH$258, 251, FALSE), "")</f>
        <v/>
      </c>
      <c r="AK150" s="95">
        <f>IFERROR(AK$147/HLOOKUP(AK$3,'BALANCE SHEET'!$C$3:$AH$258, 251, FALSE), "")</f>
        <v/>
      </c>
      <c r="AL150" s="95">
        <f>IFERROR(AL$147/HLOOKUP(AL$3,'BALANCE SHEET'!$C$3:$AH$258, 251, FALSE), "")</f>
        <v/>
      </c>
    </row>
    <row r="151" ht="18" customHeight="1" s="173" thickBot="1">
      <c r="A151" s="143" t="inlineStr">
        <is>
          <t>RoA (%)</t>
        </is>
      </c>
      <c r="B151" s="54" t="n"/>
      <c r="C151" s="95">
        <f>IFERROR(C147/HLOOKUP(C3,'BALANCE SHEET'!$C$3:$AH$258, 123, FALSE), "")</f>
        <v/>
      </c>
      <c r="D151" s="95">
        <f>IFERROR(D147/HLOOKUP(D3,'BALANCE SHEET'!$C$3:$AH$258, 123, FALSE), "")</f>
        <v/>
      </c>
      <c r="E151" s="95">
        <f>IFERROR(E147/HLOOKUP(E3,'BALANCE SHEET'!$C$3:$AH$258, 123, FALSE), "")</f>
        <v/>
      </c>
      <c r="F151" s="95">
        <f>IFERROR(F147/HLOOKUP(F3,'BALANCE SHEET'!$C$3:$AH$258, 123, FALSE), "")</f>
        <v/>
      </c>
      <c r="G151" s="95">
        <f>IFERROR(G147/HLOOKUP(G3,'BALANCE SHEET'!$C$3:$AH$258, 123, FALSE), "")</f>
        <v/>
      </c>
      <c r="H151" s="95">
        <f>IFERROR(H147/HLOOKUP(H3,'BALANCE SHEET'!$C$3:$AH$258, 123, FALSE), "")</f>
        <v/>
      </c>
      <c r="I151" s="95">
        <f>IFERROR(I147/HLOOKUP(I3,'BALANCE SHEET'!$C$3:$AH$258, 123, FALSE), "")</f>
        <v/>
      </c>
      <c r="J151" s="95">
        <f>IFERROR(J147/HLOOKUP(J3,'BALANCE SHEET'!$C$3:$AH$258, 123, FALSE), "")</f>
        <v/>
      </c>
      <c r="K151" s="95">
        <f>IFERROR(K147/HLOOKUP(K3,'BALANCE SHEET'!$C$3:$AH$258, 123, FALSE), "")</f>
        <v/>
      </c>
      <c r="L151" s="95">
        <f>IFERROR(L147/HLOOKUP(L3,'BALANCE SHEET'!$C$3:$AH$258, 123, FALSE), "")</f>
        <v/>
      </c>
      <c r="M151" s="95">
        <f>IFERROR(M147/HLOOKUP(M3,'BALANCE SHEET'!$C$3:$AH$258, 123, FALSE), "")</f>
        <v/>
      </c>
      <c r="N151" s="95">
        <f>IFERROR(N147/HLOOKUP(N3,'BALANCE SHEET'!$C$3:$AH$258, 123, FALSE), "")</f>
        <v/>
      </c>
      <c r="O151" s="95">
        <f>IFERROR(O147/HLOOKUP(O3,'BALANCE SHEET'!$C$3:$AH$258, 123, FALSE), "")</f>
        <v/>
      </c>
      <c r="P151" s="95">
        <f>IFERROR(P147/HLOOKUP(P3,'BALANCE SHEET'!$C$3:$AH$258, 123, FALSE), "")</f>
        <v/>
      </c>
      <c r="Q151" s="95">
        <f>IFERROR(Q147/HLOOKUP(Q3,'BALANCE SHEET'!$C$3:$AH$258, 123, FALSE), "")</f>
        <v/>
      </c>
      <c r="R151" s="95">
        <f>IFERROR(R147/HLOOKUP(R3,'BALANCE SHEET'!$C$3:$AH$258, 123, FALSE), "")</f>
        <v/>
      </c>
      <c r="S151" s="95">
        <f>IFERROR(S147/HLOOKUP(S3,'BALANCE SHEET'!$C$3:$AH$258, 123, FALSE), "")</f>
        <v/>
      </c>
      <c r="T151" s="95">
        <f>IFERROR(T147/HLOOKUP(T3,'BALANCE SHEET'!$C$3:$AH$258, 123, FALSE), "")</f>
        <v/>
      </c>
      <c r="U151" s="95">
        <f>IFERROR(U147/HLOOKUP(U3,'BALANCE SHEET'!$C$3:$AH$258, 123, FALSE), "")</f>
        <v/>
      </c>
      <c r="V151" s="95">
        <f>IFERROR(V147/HLOOKUP(V3,'BALANCE SHEET'!$C$3:$AH$258, 123, FALSE), "")</f>
        <v/>
      </c>
      <c r="W151" s="95">
        <f>IFERROR(W147/HLOOKUP(W3,'BALANCE SHEET'!$C$3:$AH$258, 123, FALSE), "")</f>
        <v/>
      </c>
      <c r="X151" s="95">
        <f>IFERROR(X147/HLOOKUP(X3,'BALANCE SHEET'!$C$3:$AH$258, 123, FALSE), "")</f>
        <v/>
      </c>
      <c r="Y151" s="95">
        <f>IFERROR(Y147/HLOOKUP(Y3,'BALANCE SHEET'!$C$3:$AH$258, 123, FALSE), "")</f>
        <v/>
      </c>
      <c r="Z151" s="95">
        <f>IFERROR(Z147/HLOOKUP(Z3,'BALANCE SHEET'!$C$3:$AH$258, 123, FALSE), "")</f>
        <v/>
      </c>
      <c r="AA151" s="95">
        <f>IFERROR(AA147/HLOOKUP(AA3,'BALANCE SHEET'!$C$3:$AH$258, 123, FALSE), "")</f>
        <v/>
      </c>
      <c r="AB151" s="95">
        <f>IFERROR(AB147/HLOOKUP(AB3,'BALANCE SHEET'!$C$3:$AH$258, 123, FALSE), "")</f>
        <v/>
      </c>
      <c r="AC151" s="95">
        <f>IFERROR(AC147/HLOOKUP(AC3,'BALANCE SHEET'!$C$3:$AH$258, 123, FALSE), "")</f>
        <v/>
      </c>
      <c r="AD151" s="95">
        <f>IFERROR(AD147/HLOOKUP(AD3,'BALANCE SHEET'!$C$3:$AH$258, 123, FALSE), "")</f>
        <v/>
      </c>
      <c r="AE151" s="95">
        <f>IFERROR(AE147/HLOOKUP(AE3,'BALANCE SHEET'!$C$3:$AH$258, 123, FALSE), "")</f>
        <v/>
      </c>
      <c r="AF151" s="95">
        <f>IFERROR(AF147/HLOOKUP(AF3,'BALANCE SHEET'!$C$3:$AH$258, 123, FALSE), "")</f>
        <v/>
      </c>
      <c r="AG151" s="95">
        <f>IFERROR(AG147/HLOOKUP(AG3,'BALANCE SHEET'!$C$3:$AH$258, 123, FALSE), "")</f>
        <v/>
      </c>
      <c r="AH151" s="95">
        <f>IFERROR(AH147/HLOOKUP(AH3,'BALANCE SHEET'!$C$3:$AH$258, 123, FALSE), "")</f>
        <v/>
      </c>
      <c r="AI151" s="95">
        <f>IFERROR(AI147/HLOOKUP(AI3,'BALANCE SHEET'!$C$3:$AH$258, 123, FALSE), "")</f>
        <v/>
      </c>
      <c r="AJ151" s="95">
        <f>IFERROR(AJ147/HLOOKUP(AJ3,'BALANCE SHEET'!$C$3:$AH$258, 123, FALSE), "")</f>
        <v/>
      </c>
      <c r="AK151" s="95">
        <f>IFERROR(AK147/HLOOKUP(AK3,'BALANCE SHEET'!$C$3:$AH$258, 123, FALSE), "")</f>
        <v/>
      </c>
      <c r="AL151" s="95">
        <f>IFERROR(AL147/HLOOKUP(AL3,'BALANCE SHEET'!$C$3:$AH$258, 123, FALSE), "")</f>
        <v/>
      </c>
    </row>
    <row r="152" hidden="1" ht="52" customHeight="1" s="173" thickBot="1">
      <c r="A152" s="55" t="inlineStr">
        <is>
          <t>Laba (rugi) yang dapat diatribusikan ke kepentingan non-pengendali</t>
        </is>
      </c>
      <c r="B152" s="55" t="n"/>
      <c r="C152" s="56" t="inlineStr"/>
      <c r="D152" s="56" t="inlineStr"/>
      <c r="E152" s="56" t="inlineStr"/>
      <c r="F152" s="56" t="inlineStr"/>
      <c r="G152" s="56" t="inlineStr"/>
      <c r="H152" s="56" t="inlineStr"/>
      <c r="I152" s="56" t="inlineStr"/>
      <c r="J152" s="56" t="inlineStr"/>
      <c r="K152" s="56" t="n"/>
      <c r="L152" s="56" t="n"/>
      <c r="M152" s="56" t="n"/>
      <c r="N152" s="56" t="n"/>
      <c r="O152" s="56" t="n"/>
      <c r="P152" s="56" t="n"/>
      <c r="Q152" s="56" t="n"/>
      <c r="R152" s="56" t="n"/>
      <c r="S152" s="56" t="n"/>
      <c r="T152" s="56" t="n"/>
      <c r="U152" s="56" t="n"/>
      <c r="V152" s="56" t="n"/>
      <c r="W152" s="56" t="n"/>
      <c r="X152" s="56" t="n"/>
      <c r="Y152" s="56" t="n"/>
      <c r="Z152" s="56" t="n"/>
      <c r="AA152" s="56" t="n"/>
      <c r="AB152" s="56" t="n"/>
      <c r="AC152" s="56" t="n"/>
      <c r="AD152" s="56" t="n"/>
      <c r="AE152" s="56" t="n"/>
      <c r="AF152" s="56" t="n"/>
      <c r="AG152" s="56" t="n"/>
      <c r="AH152" s="56" t="n"/>
      <c r="AI152" s="56" t="n"/>
      <c r="AJ152" s="56" t="n"/>
      <c r="AK152" s="56" t="n"/>
      <c r="AL152" s="56" t="n"/>
    </row>
    <row r="153" ht="35" customHeight="1" s="173" thickBot="1">
      <c r="A153" s="54" t="inlineStr">
        <is>
          <t>Laba rugi komprehensif yang dapat diatribusikan</t>
        </is>
      </c>
      <c r="B153" s="54" t="n"/>
      <c r="C153" s="53" t="n"/>
      <c r="D153" s="53" t="n"/>
      <c r="E153" s="53" t="n"/>
      <c r="F153" s="53" t="n"/>
      <c r="G153" s="53" t="n"/>
      <c r="H153" s="53" t="n"/>
      <c r="I153" s="53" t="n"/>
      <c r="J153" s="53" t="n"/>
      <c r="K153" s="53" t="n"/>
      <c r="L153" s="53" t="n"/>
      <c r="M153" s="53" t="n"/>
      <c r="N153" s="53" t="n"/>
      <c r="O153" s="53" t="n"/>
      <c r="P153" s="53" t="n"/>
      <c r="Q153" s="53" t="n"/>
      <c r="R153" s="53" t="n"/>
      <c r="S153" s="53" t="n"/>
      <c r="T153" s="53" t="n"/>
      <c r="U153" s="53" t="n"/>
      <c r="V153" s="53" t="n"/>
      <c r="W153" s="53" t="n"/>
      <c r="X153" s="53" t="n"/>
      <c r="Y153" s="53" t="n"/>
      <c r="Z153" s="53" t="n"/>
      <c r="AA153" s="53" t="n"/>
      <c r="AB153" s="53" t="n"/>
      <c r="AC153" s="53" t="n"/>
      <c r="AD153" s="53" t="n"/>
      <c r="AE153" s="53" t="n"/>
      <c r="AF153" s="53" t="n"/>
      <c r="AG153" s="53" t="n"/>
      <c r="AH153" s="53" t="n"/>
      <c r="AI153" s="53" t="n"/>
      <c r="AJ153" s="53" t="n"/>
      <c r="AK153" s="53" t="n"/>
      <c r="AL153" s="53" t="n"/>
    </row>
    <row r="154" ht="52" customHeight="1" s="173" thickBot="1">
      <c r="A154" s="55" t="inlineStr">
        <is>
          <t>Laba rugi komprehensif yang dapat diatribusikan ke entitas induk</t>
        </is>
      </c>
      <c r="B154" s="55" t="n"/>
      <c r="C154" s="56" t="n">
        <v>2782.507</v>
      </c>
      <c r="D154" s="56" t="n">
        <v>557.332</v>
      </c>
      <c r="E154" s="56" t="n">
        <v>2352.711</v>
      </c>
      <c r="F154" s="56" t="n">
        <v>1418.802</v>
      </c>
      <c r="G154" s="56" t="n">
        <v>1983.756</v>
      </c>
      <c r="H154" s="56" t="n">
        <v>3848.72</v>
      </c>
      <c r="I154" s="56" t="n">
        <v>2792.935</v>
      </c>
      <c r="J154" s="56" t="n">
        <v>4390.219</v>
      </c>
      <c r="K154" s="56" t="n"/>
      <c r="L154" s="56" t="n"/>
      <c r="M154" s="56" t="n"/>
      <c r="N154" s="56" t="n"/>
      <c r="O154" s="56" t="n"/>
      <c r="P154" s="56" t="n"/>
      <c r="Q154" s="56" t="n"/>
      <c r="R154" s="56" t="n"/>
      <c r="S154" s="56" t="n"/>
      <c r="T154" s="56" t="n"/>
      <c r="U154" s="56" t="n"/>
      <c r="V154" s="56" t="n"/>
      <c r="W154" s="56" t="n"/>
      <c r="X154" s="56" t="n"/>
      <c r="Y154" s="56" t="n"/>
      <c r="Z154" s="56" t="n"/>
      <c r="AA154" s="56" t="n"/>
      <c r="AB154" s="56" t="n"/>
      <c r="AC154" s="56" t="n"/>
      <c r="AD154" s="56" t="n"/>
      <c r="AE154" s="56" t="n"/>
      <c r="AF154" s="56" t="n"/>
      <c r="AG154" s="56" t="n"/>
      <c r="AH154" s="56" t="n"/>
      <c r="AI154" s="56" t="n"/>
      <c r="AJ154" s="56" t="n"/>
      <c r="AK154" s="56" t="n"/>
      <c r="AL154" s="56" t="n"/>
    </row>
    <row r="155" hidden="1" ht="52" customHeight="1" s="173" thickBot="1">
      <c r="A155" s="55" t="inlineStr">
        <is>
          <t>Laba rugi komprehensif yang dapat diatribusikan ke kepentingan non-pengendali</t>
        </is>
      </c>
      <c r="B155" s="55" t="n"/>
      <c r="C155" s="56" t="inlineStr"/>
      <c r="D155" s="56" t="inlineStr"/>
      <c r="E155" s="56" t="inlineStr"/>
      <c r="F155" s="56" t="inlineStr"/>
      <c r="G155" s="56" t="inlineStr"/>
      <c r="H155" s="56" t="inlineStr"/>
      <c r="I155" s="56" t="inlineStr"/>
      <c r="J155" s="56" t="inlineStr"/>
      <c r="K155" s="56" t="n"/>
      <c r="L155" s="56" t="n"/>
      <c r="M155" s="56" t="n"/>
      <c r="N155" s="56" t="n"/>
      <c r="O155" s="56" t="n"/>
      <c r="P155" s="56" t="n"/>
      <c r="Q155" s="56" t="n"/>
      <c r="R155" s="56" t="n"/>
      <c r="S155" s="56" t="n"/>
      <c r="T155" s="56" t="n"/>
      <c r="U155" s="56" t="n"/>
      <c r="V155" s="56" t="n"/>
      <c r="W155" s="56" t="n"/>
      <c r="X155" s="56" t="n"/>
      <c r="Y155" s="56" t="n"/>
      <c r="Z155" s="56" t="n"/>
      <c r="AA155" s="56" t="n"/>
      <c r="AB155" s="56" t="n"/>
      <c r="AC155" s="56" t="n"/>
      <c r="AD155" s="56" t="n"/>
      <c r="AE155" s="56" t="n"/>
      <c r="AF155" s="56" t="n"/>
      <c r="AG155" s="56" t="n"/>
      <c r="AH155" s="56" t="n"/>
      <c r="AI155" s="56" t="n"/>
      <c r="AJ155" s="56" t="n"/>
      <c r="AK155" s="56" t="n"/>
      <c r="AL155" s="56" t="n"/>
    </row>
    <row r="156" ht="18" customHeight="1" s="173" thickBot="1">
      <c r="A156" s="54" t="inlineStr">
        <is>
          <t>Laba (rugi) per saham</t>
        </is>
      </c>
      <c r="B156" s="54" t="n"/>
      <c r="C156" s="53" t="n"/>
      <c r="D156" s="53" t="n"/>
      <c r="E156" s="53" t="n"/>
      <c r="F156" s="53" t="n"/>
      <c r="G156" s="53" t="n"/>
      <c r="H156" s="53" t="n"/>
      <c r="I156" s="53" t="n"/>
      <c r="J156" s="53" t="n"/>
      <c r="K156" s="53" t="n"/>
      <c r="L156" s="53" t="n"/>
      <c r="M156" s="53" t="n"/>
      <c r="N156" s="53" t="n"/>
      <c r="O156" s="53" t="n"/>
      <c r="P156" s="53" t="n"/>
      <c r="Q156" s="53" t="n"/>
      <c r="R156" s="53" t="n"/>
      <c r="S156" s="53" t="n"/>
      <c r="T156" s="53" t="n"/>
      <c r="U156" s="53" t="n"/>
      <c r="V156" s="53" t="n"/>
      <c r="W156" s="53" t="n"/>
      <c r="X156" s="53" t="n"/>
      <c r="Y156" s="53" t="n"/>
      <c r="Z156" s="53" t="n"/>
      <c r="AA156" s="53" t="n"/>
      <c r="AB156" s="53" t="n"/>
      <c r="AC156" s="53" t="n"/>
      <c r="AD156" s="53" t="n"/>
      <c r="AE156" s="53" t="n"/>
      <c r="AF156" s="53" t="n"/>
      <c r="AG156" s="53" t="n"/>
      <c r="AH156" s="53" t="n"/>
      <c r="AI156" s="53" t="n"/>
      <c r="AJ156" s="53" t="n"/>
      <c r="AK156" s="53" t="n"/>
      <c r="AL156" s="53" t="n"/>
    </row>
    <row r="157" ht="52" customHeight="1" s="173" thickBot="1">
      <c r="A157" s="58" t="inlineStr">
        <is>
          <t>Laba per saham dasar diatribusikan kepada pemilik entitas induk</t>
        </is>
      </c>
      <c r="B157" s="58" t="n"/>
      <c r="C157" s="53" t="n"/>
      <c r="D157" s="53" t="n"/>
      <c r="E157" s="53" t="n"/>
      <c r="F157" s="53" t="n"/>
      <c r="G157" s="53" t="n"/>
      <c r="H157" s="53" t="n"/>
      <c r="I157" s="53" t="n"/>
      <c r="J157" s="53" t="n"/>
      <c r="K157" s="53" t="n"/>
      <c r="L157" s="53" t="n"/>
      <c r="M157" s="53" t="n"/>
      <c r="N157" s="53" t="n"/>
      <c r="O157" s="53" t="n"/>
      <c r="P157" s="53" t="n"/>
      <c r="Q157" s="53" t="n"/>
      <c r="R157" s="53" t="n"/>
      <c r="S157" s="53" t="n"/>
      <c r="T157" s="53" t="n"/>
      <c r="U157" s="53" t="n"/>
      <c r="V157" s="53" t="n"/>
      <c r="W157" s="53" t="n"/>
      <c r="X157" s="53" t="n"/>
      <c r="Y157" s="53" t="n"/>
      <c r="Z157" s="53" t="n"/>
      <c r="AA157" s="53" t="n"/>
      <c r="AB157" s="53" t="n"/>
      <c r="AC157" s="53" t="n"/>
      <c r="AD157" s="53" t="n"/>
      <c r="AE157" s="53" t="n"/>
      <c r="AF157" s="53" t="n"/>
      <c r="AG157" s="53" t="n"/>
      <c r="AH157" s="53" t="n"/>
      <c r="AI157" s="53" t="n"/>
      <c r="AJ157" s="53" t="n"/>
      <c r="AK157" s="53" t="n"/>
      <c r="AL157" s="53" t="n"/>
    </row>
    <row r="158" ht="35" customHeight="1" s="173" thickBot="1">
      <c r="A158" s="59" t="inlineStr">
        <is>
          <t>Laba (rugi) per saham dasar dari operasi yang dilanjutkan</t>
        </is>
      </c>
      <c r="B158" s="59" t="n"/>
      <c r="C158" s="69" t="n">
        <v>265</v>
      </c>
      <c r="D158" s="69" t="n">
        <v>20</v>
      </c>
      <c r="E158" s="69" t="n">
        <v>151</v>
      </c>
      <c r="F158" s="69" t="n">
        <v>224</v>
      </c>
      <c r="G158" s="69" t="n">
        <v>288</v>
      </c>
      <c r="H158" s="69" t="n">
        <v>249</v>
      </c>
      <c r="I158" s="69" t="n">
        <v>214</v>
      </c>
      <c r="J158" s="69" t="n">
        <v>249</v>
      </c>
      <c r="K158" s="69" t="n"/>
      <c r="L158" s="69" t="n"/>
      <c r="M158" s="69" t="n"/>
      <c r="N158" s="69" t="n"/>
      <c r="O158" s="69" t="n"/>
      <c r="P158" s="69" t="n"/>
      <c r="Q158" s="69" t="n"/>
      <c r="R158" s="69" t="n"/>
      <c r="S158" s="69" t="n"/>
      <c r="T158" s="69" t="n"/>
      <c r="U158" s="69" t="n"/>
      <c r="V158" s="69" t="n"/>
      <c r="W158" s="69" t="n"/>
      <c r="X158" s="69" t="n"/>
      <c r="Y158" s="69" t="n"/>
      <c r="Z158" s="69" t="n"/>
      <c r="AA158" s="69" t="n"/>
      <c r="AB158" s="69" t="n"/>
      <c r="AC158" s="69" t="n"/>
      <c r="AD158" s="69" t="n"/>
      <c r="AE158" s="69" t="n"/>
      <c r="AF158" s="69" t="n"/>
      <c r="AG158" s="69" t="n"/>
      <c r="AH158" s="69" t="n"/>
      <c r="AI158" s="69" t="n"/>
      <c r="AJ158" s="69" t="n"/>
      <c r="AK158" s="69" t="n"/>
      <c r="AL158" s="69" t="n"/>
    </row>
    <row r="159" hidden="1" ht="35" customHeight="1" s="173" thickBot="1">
      <c r="A159" s="59" t="inlineStr">
        <is>
          <t>Laba (rugi) per saham dasar dari operasi yang dihentikan</t>
        </is>
      </c>
      <c r="B159" s="59" t="n"/>
      <c r="C159" s="69" t="inlineStr"/>
      <c r="D159" s="69" t="inlineStr"/>
      <c r="E159" s="69" t="inlineStr"/>
      <c r="F159" s="69" t="inlineStr"/>
      <c r="G159" s="69" t="inlineStr"/>
      <c r="H159" s="69" t="inlineStr"/>
      <c r="I159" s="69" t="inlineStr"/>
      <c r="J159" s="69" t="inlineStr"/>
      <c r="K159" s="69" t="n"/>
      <c r="L159" s="69" t="n"/>
      <c r="M159" s="69" t="n"/>
      <c r="N159" s="69" t="n"/>
      <c r="O159" s="69" t="n"/>
      <c r="P159" s="69" t="n"/>
      <c r="Q159" s="69" t="n"/>
      <c r="R159" s="69" t="n"/>
      <c r="S159" s="69" t="n"/>
      <c r="T159" s="69" t="n"/>
      <c r="U159" s="69" t="n"/>
      <c r="V159" s="69" t="n"/>
      <c r="W159" s="69" t="n"/>
      <c r="X159" s="69" t="n"/>
      <c r="Y159" s="69" t="n"/>
      <c r="Z159" s="69" t="n"/>
      <c r="AA159" s="69" t="n"/>
      <c r="AB159" s="69" t="n"/>
      <c r="AC159" s="69" t="n"/>
      <c r="AD159" s="69" t="n"/>
      <c r="AE159" s="69" t="n"/>
      <c r="AF159" s="69" t="n"/>
      <c r="AG159" s="69" t="n"/>
      <c r="AH159" s="69" t="n"/>
      <c r="AI159" s="69" t="n"/>
      <c r="AJ159" s="69" t="n"/>
      <c r="AK159" s="69" t="n"/>
      <c r="AL159" s="69" t="n"/>
    </row>
    <row r="160" ht="18" customHeight="1" s="173" thickBot="1">
      <c r="A160" s="58" t="inlineStr">
        <is>
          <t>Laba (rugi) per saham dilusian</t>
        </is>
      </c>
      <c r="B160" s="58" t="n"/>
      <c r="C160" s="53" t="n"/>
      <c r="D160" s="53" t="n"/>
      <c r="E160" s="53" t="n"/>
      <c r="F160" s="53" t="n"/>
      <c r="G160" s="53" t="n"/>
      <c r="H160" s="53" t="n"/>
      <c r="I160" s="53" t="n"/>
      <c r="J160" s="53" t="n"/>
      <c r="K160" s="53" t="n"/>
      <c r="L160" s="53" t="n"/>
      <c r="M160" s="53" t="n"/>
      <c r="N160" s="53" t="n"/>
      <c r="O160" s="53" t="n"/>
      <c r="P160" s="53" t="n"/>
      <c r="Q160" s="53" t="n"/>
      <c r="R160" s="53" t="n"/>
      <c r="S160" s="53" t="n"/>
      <c r="T160" s="53" t="n"/>
      <c r="U160" s="53" t="n"/>
      <c r="V160" s="53" t="n"/>
      <c r="W160" s="53" t="n"/>
      <c r="X160" s="53" t="n"/>
      <c r="Y160" s="53" t="n"/>
      <c r="Z160" s="53" t="n"/>
      <c r="AA160" s="53" t="n"/>
      <c r="AB160" s="53" t="n"/>
      <c r="AC160" s="53" t="n"/>
      <c r="AD160" s="53" t="n"/>
      <c r="AE160" s="53" t="n"/>
      <c r="AF160" s="53" t="n"/>
      <c r="AG160" s="53" t="n"/>
      <c r="AH160" s="53" t="n"/>
      <c r="AI160" s="53" t="n"/>
      <c r="AJ160" s="53" t="n"/>
      <c r="AK160" s="53" t="n"/>
      <c r="AL160" s="53" t="n"/>
    </row>
    <row r="161" ht="35" customHeight="1" s="173" thickBot="1">
      <c r="A161" s="59" t="inlineStr">
        <is>
          <t>Laba (rugi) per saham dilusian dari operasi yang dilanjutkan</t>
        </is>
      </c>
      <c r="B161" s="59" t="n"/>
      <c r="C161" s="69" t="n">
        <v>265</v>
      </c>
      <c r="D161" s="69" t="n">
        <v>20</v>
      </c>
      <c r="E161" s="69" t="n">
        <v>151</v>
      </c>
      <c r="F161" s="69" t="n">
        <v>218</v>
      </c>
      <c r="G161" s="69" t="n">
        <v>288</v>
      </c>
      <c r="H161" s="69" t="n">
        <v>249</v>
      </c>
      <c r="I161" s="69" t="n">
        <v>214</v>
      </c>
      <c r="J161" s="69" t="n">
        <v>249</v>
      </c>
      <c r="K161" s="69" t="n"/>
      <c r="L161" s="69" t="n"/>
      <c r="M161" s="69" t="n"/>
      <c r="N161" s="69" t="n"/>
      <c r="O161" s="69" t="n"/>
      <c r="P161" s="69" t="n"/>
      <c r="Q161" s="69" t="n"/>
      <c r="R161" s="69" t="n"/>
      <c r="S161" s="69" t="n"/>
      <c r="T161" s="69" t="n"/>
      <c r="U161" s="69" t="n"/>
      <c r="V161" s="69" t="n"/>
      <c r="W161" s="69" t="n"/>
      <c r="X161" s="69" t="n"/>
      <c r="Y161" s="69" t="n"/>
      <c r="Z161" s="69" t="n"/>
      <c r="AA161" s="69" t="n"/>
      <c r="AB161" s="69" t="n"/>
      <c r="AC161" s="69" t="n"/>
      <c r="AD161" s="69" t="n"/>
      <c r="AE161" s="69" t="n"/>
      <c r="AF161" s="69" t="n"/>
      <c r="AG161" s="69" t="n"/>
      <c r="AH161" s="69" t="n"/>
      <c r="AI161" s="69" t="n"/>
      <c r="AJ161" s="69" t="n"/>
      <c r="AK161" s="69" t="n"/>
      <c r="AL161" s="69" t="n"/>
    </row>
    <row r="162" hidden="1" ht="35" customHeight="1" s="173" thickBot="1">
      <c r="A162" s="59" t="inlineStr">
        <is>
          <t>Laba (rugi) per saham dilusian dari operasi yang dihentikan</t>
        </is>
      </c>
      <c r="B162" s="59" t="n"/>
      <c r="C162" s="69" t="inlineStr"/>
      <c r="D162" s="69" t="inlineStr"/>
      <c r="E162" s="69" t="inlineStr"/>
      <c r="F162" s="69" t="inlineStr"/>
      <c r="G162" s="69" t="inlineStr"/>
      <c r="H162" s="69" t="inlineStr"/>
      <c r="I162" s="69" t="inlineStr"/>
      <c r="J162" s="69" t="inlineStr"/>
      <c r="K162" s="69" t="n"/>
      <c r="L162" s="69" t="n"/>
      <c r="M162" s="69" t="n"/>
      <c r="N162" s="69" t="n"/>
      <c r="O162" s="69" t="n"/>
      <c r="P162" s="69" t="n"/>
      <c r="Q162" s="69" t="n"/>
      <c r="R162" s="69" t="n"/>
      <c r="S162" s="69" t="n"/>
      <c r="T162" s="69" t="n"/>
      <c r="U162" s="69" t="n"/>
      <c r="V162" s="69" t="n"/>
      <c r="W162" s="69" t="n"/>
      <c r="X162" s="69" t="n"/>
      <c r="Y162" s="69" t="n"/>
      <c r="Z162" s="69" t="n"/>
      <c r="AA162" s="69" t="n"/>
      <c r="AB162" s="69" t="n"/>
      <c r="AC162" s="69" t="n"/>
      <c r="AD162" s="69" t="n"/>
      <c r="AE162" s="69" t="n"/>
      <c r="AF162" s="69" t="n"/>
      <c r="AG162" s="69" t="n"/>
      <c r="AH162" s="69" t="n"/>
      <c r="AI162" s="69" t="n"/>
      <c r="AJ162" s="69" t="n"/>
      <c r="AK162" s="69" t="n"/>
      <c r="AL162" s="69" t="n"/>
    </row>
    <row r="163" hidden="1" s="173"/>
    <row r="164" hidden="1" s="173"/>
    <row r="165" hidden="1" s="173"/>
    <row r="166" hidden="1" s="173"/>
    <row r="167">
      <c r="D167" s="50">
        <f>IFERROR(D147/HLOOKUP(D3,'BALANCE SHEET'!$C$3:$AH$258, 251, FALSE), "")</f>
        <v/>
      </c>
    </row>
  </sheetData>
  <mergeCells count="1">
    <mergeCell ref="A1:C1"/>
  </mergeCells>
  <conditionalFormatting sqref="C6:AL6">
    <cfRule type="cellIs" priority="19" operator="lessThan" dxfId="1">
      <formula>0</formula>
    </cfRule>
    <cfRule type="cellIs" priority="16" operator="greaterThan" dxfId="0">
      <formula>0</formula>
    </cfRule>
  </conditionalFormatting>
  <conditionalFormatting sqref="C8:AL8">
    <cfRule type="cellIs" priority="15" operator="lessThan" dxfId="1">
      <formula>0</formula>
    </cfRule>
    <cfRule type="cellIs" priority="13" operator="greaterThan" dxfId="0">
      <formula>0</formula>
    </cfRule>
  </conditionalFormatting>
  <conditionalFormatting sqref="C12:AL12">
    <cfRule type="cellIs" priority="10" operator="greaterThan" dxfId="0">
      <formula>0</formula>
    </cfRule>
    <cfRule type="cellIs" priority="12" operator="lessThan" dxfId="1">
      <formula>0</formula>
    </cfRule>
  </conditionalFormatting>
  <conditionalFormatting sqref="C17:AL17">
    <cfRule type="cellIs" priority="9" operator="lessThan" dxfId="1">
      <formula>0</formula>
    </cfRule>
    <cfRule type="cellIs" priority="7" operator="greaterThan" dxfId="0">
      <formula>0</formula>
    </cfRule>
  </conditionalFormatting>
  <conditionalFormatting sqref="C90:AL90">
    <cfRule type="cellIs" priority="6" operator="lessThan" dxfId="1">
      <formula>0</formula>
    </cfRule>
    <cfRule type="cellIs" priority="4" operator="greaterThan" dxfId="0">
      <formula>0</formula>
    </cfRule>
  </conditionalFormatting>
  <conditionalFormatting sqref="C148:AL148">
    <cfRule type="cellIs" priority="3" operator="lessThan" dxfId="1">
      <formula>0</formula>
    </cfRule>
    <cfRule type="cellIs" priority="1" operator="greaterThan" dxfId="0">
      <formula>0</formula>
    </cfRule>
  </conditionalFormatting>
  <dataValidations count="2">
    <dataValidation sqref="C5:AL5 C7:AL7 C10:AL11 C14:AL14 C19:AL20 C22:AL30 C32:AL45 C47:AL50 C52:AL58 C60:AL69 C71:AL76 C80:AL82 C84:AL89 C93:AL101 C104:AL107 C109:AL123 C126:AL129 C131:AL145 C147:AL147 C152:AL152 C154:AL155 C158:AL159 C161:AL162" showDropDown="0" showInputMessage="0" showErrorMessage="1" allowBlank="1" errorTitle="Invalid Data Type" error="Please input data in Numeric Data Type" type="decimal">
      <formula1>-9.99999999999999E+33</formula1>
      <formula2>9.99999999999999E+33</formula2>
    </dataValidation>
    <dataValidation sqref="C9:AL9 C13:AL13 C16:AL16 C18:AL18 C78:AL79 C91:AL91 C149:AL149 C151:AL151"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7.xml><?xml version="1.0" encoding="utf-8"?>
<worksheet xmlns="http://schemas.openxmlformats.org/spreadsheetml/2006/main">
  <sheetPr>
    <outlinePr summaryBelow="1" summaryRight="1"/>
    <pageSetUpPr/>
  </sheetPr>
  <dimension ref="A1:AP127"/>
  <sheetViews>
    <sheetView showGridLines="0" topLeftCell="A1" workbookViewId="0">
      <pane xSplit="2" ySplit="3" topLeftCell="C4" activePane="bottomRight" state="frozen"/>
      <selection pane="topRight"/>
      <selection pane="bottomLeft"/>
      <selection pane="bottomRight" activeCell="A57" sqref="A57"/>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16384"/>
  </cols>
  <sheetData>
    <row r="1" ht="18" customHeight="1" s="173">
      <c r="A1" s="168" t="inlineStr">
        <is>
          <t>Laporan arus kas</t>
        </is>
      </c>
    </row>
    <row r="2" ht="17.25" customHeight="1" s="173">
      <c r="A2" s="168" t="n"/>
      <c r="D2" s="71" t="n"/>
    </row>
    <row r="3" ht="17" customHeight="1" s="173">
      <c r="A3" s="72" t="inlineStr">
        <is>
          <t>Period</t>
        </is>
      </c>
      <c r="B3" s="72" t="n"/>
      <c r="C3" s="73" t="inlineStr">
        <is>
          <t>2018-12-31</t>
        </is>
      </c>
      <c r="D3" s="73" t="inlineStr">
        <is>
          <t>2019-12-31</t>
        </is>
      </c>
      <c r="E3" s="73" t="inlineStr">
        <is>
          <t>2020-12-31</t>
        </is>
      </c>
      <c r="F3" s="73" t="inlineStr">
        <is>
          <t>2021-12-31</t>
        </is>
      </c>
      <c r="G3" s="73" t="inlineStr">
        <is>
          <t>2022-12-31</t>
        </is>
      </c>
      <c r="H3" s="73" t="inlineStr">
        <is>
          <t>2023-12-31</t>
        </is>
      </c>
      <c r="I3" s="73" t="inlineStr">
        <is>
          <t>2024-12-31</t>
        </is>
      </c>
      <c r="J3" s="73" t="inlineStr">
        <is>
          <t>2025-12-31</t>
        </is>
      </c>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Laporan arus kas</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Arus kas dari aktivitas operasi</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Arus kas sebelum perubahan dalam aset dan liabilitas operasi</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Penerimaan bunga, hasil investasi, provisi, dan komisi</t>
        </is>
      </c>
      <c r="B7" s="81" t="n"/>
      <c r="C7" s="82" t="n">
        <v>20109.652</v>
      </c>
      <c r="D7" s="82" t="n">
        <v>23005.46</v>
      </c>
      <c r="E7" s="82" t="n">
        <v>19867.167</v>
      </c>
      <c r="F7" s="82" t="n">
        <v>20045.96</v>
      </c>
      <c r="G7" s="82" t="n">
        <v>21657.158</v>
      </c>
      <c r="H7" s="82" t="n">
        <v>24059.463</v>
      </c>
      <c r="I7" s="82" t="n">
        <v>25620.672</v>
      </c>
      <c r="J7" s="82" t="n">
        <v>26955.656</v>
      </c>
      <c r="K7" s="83" t="n"/>
      <c r="L7" s="84" t="n"/>
      <c r="M7" s="82" t="n"/>
      <c r="N7" s="82" t="n"/>
      <c r="O7" s="82" t="n"/>
      <c r="P7" s="82" t="n"/>
      <c r="Q7" s="82" t="n"/>
      <c r="R7" s="82" t="n"/>
      <c r="S7" s="82" t="n"/>
      <c r="T7" s="82" t="n"/>
      <c r="U7" s="83" t="n"/>
      <c r="V7" s="84" t="n"/>
      <c r="W7" s="82" t="n"/>
      <c r="X7" s="82" t="n"/>
      <c r="Y7" s="82" t="n"/>
      <c r="Z7" s="82" t="n"/>
      <c r="AA7" s="82" t="n"/>
      <c r="AB7" s="82" t="n"/>
      <c r="AC7" s="82" t="n"/>
      <c r="AD7" s="82" t="n"/>
      <c r="AE7" s="83" t="n"/>
      <c r="AF7" s="84" t="n"/>
      <c r="AG7" s="82" t="n"/>
      <c r="AH7" s="82" t="n"/>
      <c r="AI7" s="82" t="n"/>
      <c r="AJ7" s="82" t="n"/>
      <c r="AK7" s="82" t="n"/>
      <c r="AL7" s="82" t="n"/>
      <c r="AM7" s="82" t="n"/>
      <c r="AN7" s="82" t="n"/>
      <c r="AO7" s="83" t="n"/>
      <c r="AP7" s="84" t="n"/>
    </row>
    <row r="8" ht="35" customHeight="1" s="173" thickBot="1">
      <c r="A8" s="81" t="inlineStr">
        <is>
          <t>Pembayaran bunga dan bonus, provisi dan komisi</t>
        </is>
      </c>
      <c r="B8" s="81" t="n"/>
      <c r="C8" s="85" t="n">
        <v>11630.932</v>
      </c>
      <c r="D8" s="85" t="n">
        <v>15228.615</v>
      </c>
      <c r="E8" s="85" t="n">
        <v>14760.094</v>
      </c>
      <c r="F8" s="85" t="n">
        <v>12104.62</v>
      </c>
      <c r="G8" s="85" t="n">
        <v>9959.419</v>
      </c>
      <c r="H8" s="85" t="n">
        <v>13519.333</v>
      </c>
      <c r="I8" s="85" t="n">
        <v>16192.204</v>
      </c>
      <c r="J8" s="85" t="n">
        <v>16286.211</v>
      </c>
      <c r="K8" s="86" t="n"/>
      <c r="L8" s="87" t="n"/>
      <c r="M8" s="85" t="n"/>
      <c r="N8" s="85" t="n"/>
      <c r="O8" s="85" t="n"/>
      <c r="P8" s="85" t="n"/>
      <c r="Q8" s="85" t="n"/>
      <c r="R8" s="85" t="n"/>
      <c r="S8" s="85" t="n"/>
      <c r="T8" s="85" t="n"/>
      <c r="U8" s="86" t="n"/>
      <c r="V8" s="87" t="n"/>
      <c r="W8" s="85" t="n"/>
      <c r="X8" s="85" t="n"/>
      <c r="Y8" s="85" t="n"/>
      <c r="Z8" s="85" t="n"/>
      <c r="AA8" s="85" t="n"/>
      <c r="AB8" s="85" t="n"/>
      <c r="AC8" s="85" t="n"/>
      <c r="AD8" s="85" t="n"/>
      <c r="AE8" s="86" t="n"/>
      <c r="AF8" s="87" t="n"/>
      <c r="AG8" s="85" t="n"/>
      <c r="AH8" s="85" t="n"/>
      <c r="AI8" s="85" t="n"/>
      <c r="AJ8" s="85" t="n"/>
      <c r="AK8" s="85" t="n"/>
      <c r="AL8" s="85" t="n"/>
      <c r="AM8" s="85" t="n"/>
      <c r="AN8" s="85" t="n"/>
      <c r="AO8" s="86" t="n"/>
      <c r="AP8" s="87" t="n"/>
    </row>
    <row r="9" ht="35" customHeight="1" s="173" thickBot="1">
      <c r="A9" s="81" t="inlineStr">
        <is>
          <t>Bunga bank dan deposito berjangka</t>
        </is>
      </c>
      <c r="B9" s="81" t="n"/>
      <c r="C9" s="82" t="inlineStr"/>
      <c r="D9" s="82" t="inlineStr"/>
      <c r="E9" s="82" t="inlineStr"/>
      <c r="F9" s="82" t="inlineStr"/>
      <c r="G9" s="82" t="inlineStr"/>
      <c r="H9" s="82" t="n">
        <v>0</v>
      </c>
      <c r="I9" s="82" t="n">
        <v>0</v>
      </c>
      <c r="J9" s="82" t="n">
        <v>0</v>
      </c>
      <c r="K9" s="83" t="n"/>
      <c r="L9" s="84" t="n"/>
      <c r="M9" s="82" t="n"/>
      <c r="N9" s="82" t="n"/>
      <c r="O9" s="82" t="n"/>
      <c r="P9" s="82" t="n"/>
      <c r="Q9" s="82" t="n"/>
      <c r="R9" s="82" t="n"/>
      <c r="S9" s="82" t="n"/>
      <c r="T9" s="82" t="n"/>
      <c r="U9" s="83" t="n"/>
      <c r="V9" s="84" t="n"/>
      <c r="W9" s="82" t="n"/>
      <c r="X9" s="82" t="n"/>
      <c r="Y9" s="82" t="n"/>
      <c r="Z9" s="82" t="n"/>
      <c r="AA9" s="82" t="n"/>
      <c r="AB9" s="82" t="n"/>
      <c r="AC9" s="82" t="n"/>
      <c r="AD9" s="82" t="n"/>
      <c r="AE9" s="83" t="n"/>
      <c r="AF9" s="84" t="n"/>
      <c r="AG9" s="82" t="n"/>
      <c r="AH9" s="82" t="n"/>
      <c r="AI9" s="82" t="n"/>
      <c r="AJ9" s="82" t="n"/>
      <c r="AK9" s="82" t="n"/>
      <c r="AL9" s="82" t="n"/>
      <c r="AM9" s="82" t="n"/>
      <c r="AN9" s="82" t="n"/>
      <c r="AO9" s="83" t="n"/>
      <c r="AP9" s="84" t="n"/>
    </row>
    <row r="10" ht="52" customHeight="1" s="173" thickBot="1">
      <c r="A10" s="81" t="inlineStr">
        <is>
          <t>Penerimaan pendapatan pengelolaan dana sebagai mudharib</t>
        </is>
      </c>
      <c r="B10" s="81" t="n"/>
      <c r="C10" s="82" t="n">
        <v>2070.247</v>
      </c>
      <c r="D10" s="82" t="n">
        <v>2448.442</v>
      </c>
      <c r="E10" s="82" t="n">
        <v>2158.528</v>
      </c>
      <c r="F10" s="82" t="n">
        <v>2381.101</v>
      </c>
      <c r="G10" s="82" t="n">
        <v>2674.168</v>
      </c>
      <c r="H10" s="82" t="n">
        <v>3558.723</v>
      </c>
      <c r="I10" s="82" t="n">
        <v>4068.967</v>
      </c>
      <c r="J10" s="82" t="n">
        <v>4461.026</v>
      </c>
      <c r="K10" s="83" t="n"/>
      <c r="L10" s="84" t="n"/>
      <c r="M10" s="82" t="n"/>
      <c r="N10" s="82" t="n"/>
      <c r="O10" s="82" t="n"/>
      <c r="P10" s="82" t="n"/>
      <c r="Q10" s="82" t="n"/>
      <c r="R10" s="82" t="n"/>
      <c r="S10" s="82" t="n"/>
      <c r="T10" s="82" t="n"/>
      <c r="U10" s="83" t="n"/>
      <c r="V10" s="84" t="n"/>
      <c r="W10" s="82" t="n"/>
      <c r="X10" s="82" t="n"/>
      <c r="Y10" s="82" t="n"/>
      <c r="Z10" s="82" t="n"/>
      <c r="AA10" s="82" t="n"/>
      <c r="AB10" s="82" t="n"/>
      <c r="AC10" s="82" t="n"/>
      <c r="AD10" s="82" t="n"/>
      <c r="AE10" s="83" t="n"/>
      <c r="AF10" s="84" t="n"/>
      <c r="AG10" s="82" t="n"/>
      <c r="AH10" s="82" t="n"/>
      <c r="AI10" s="82" t="n"/>
      <c r="AJ10" s="82" t="n"/>
      <c r="AK10" s="82" t="n"/>
      <c r="AL10" s="82" t="n"/>
      <c r="AM10" s="82" t="n"/>
      <c r="AN10" s="82" t="n"/>
      <c r="AO10" s="83" t="n"/>
      <c r="AP10" s="84" t="n"/>
    </row>
    <row r="11" ht="35" customHeight="1" s="173" thickBot="1">
      <c r="A11" s="81" t="inlineStr">
        <is>
          <t>Pembayaran bagi hasil dana syirkah temporer</t>
        </is>
      </c>
      <c r="B11" s="81" t="n"/>
      <c r="C11" s="85" t="n">
        <v>993.766</v>
      </c>
      <c r="D11" s="85" t="n">
        <v>1417.431</v>
      </c>
      <c r="E11" s="85" t="n">
        <v>1335.518</v>
      </c>
      <c r="F11" s="85" t="n">
        <v>923.167</v>
      </c>
      <c r="G11" s="85" t="n">
        <v>815.803</v>
      </c>
      <c r="H11" s="85" t="n">
        <v>1372.916</v>
      </c>
      <c r="I11" s="85" t="n">
        <v>1781.559</v>
      </c>
      <c r="J11" s="85" t="n">
        <v>1947.956</v>
      </c>
      <c r="K11" s="86" t="n"/>
      <c r="L11" s="87" t="n"/>
      <c r="M11" s="85" t="n"/>
      <c r="N11" s="85" t="n"/>
      <c r="O11" s="85" t="n"/>
      <c r="P11" s="85" t="n"/>
      <c r="Q11" s="85" t="n"/>
      <c r="R11" s="85" t="n"/>
      <c r="S11" s="85" t="n"/>
      <c r="T11" s="85" t="n"/>
      <c r="U11" s="86" t="n"/>
      <c r="V11" s="87" t="n"/>
      <c r="W11" s="85" t="n"/>
      <c r="X11" s="85" t="n"/>
      <c r="Y11" s="85" t="n"/>
      <c r="Z11" s="85" t="n"/>
      <c r="AA11" s="85" t="n"/>
      <c r="AB11" s="85" t="n"/>
      <c r="AC11" s="85" t="n"/>
      <c r="AD11" s="85" t="n"/>
      <c r="AE11" s="86" t="n"/>
      <c r="AF11" s="87" t="n"/>
      <c r="AG11" s="85" t="n"/>
      <c r="AH11" s="85" t="n"/>
      <c r="AI11" s="85" t="n"/>
      <c r="AJ11" s="85" t="n"/>
      <c r="AK11" s="85" t="n"/>
      <c r="AL11" s="85" t="n"/>
      <c r="AM11" s="85" t="n"/>
      <c r="AN11" s="85" t="n"/>
      <c r="AO11" s="86" t="n"/>
      <c r="AP11" s="87" t="n"/>
    </row>
    <row r="12" hidden="1" ht="18" customHeight="1" s="173" thickBot="1">
      <c r="A12" s="81" t="inlineStr">
        <is>
          <t>Penerimaan premi asuransi</t>
        </is>
      </c>
      <c r="B12" s="81" t="n"/>
      <c r="C12" s="82" t="inlineStr"/>
      <c r="D12" s="82" t="inlineStr"/>
      <c r="E12" s="82" t="inlineStr"/>
      <c r="F12" s="82" t="inlineStr"/>
      <c r="G12" s="82" t="inlineStr"/>
      <c r="H12" s="82" t="inlineStr"/>
      <c r="I12" s="82" t="inlineStr"/>
      <c r="J12" s="82" t="inlineStr"/>
      <c r="K12" s="83" t="n"/>
      <c r="L12" s="84" t="n"/>
      <c r="M12" s="82" t="n"/>
      <c r="N12" s="82" t="n"/>
      <c r="O12" s="82" t="n"/>
      <c r="P12" s="82" t="n"/>
      <c r="Q12" s="82" t="n"/>
      <c r="R12" s="82" t="n"/>
      <c r="S12" s="82" t="n"/>
      <c r="T12" s="82" t="n"/>
      <c r="U12" s="83" t="n"/>
      <c r="V12" s="84" t="n"/>
      <c r="W12" s="82" t="n"/>
      <c r="X12" s="82" t="n"/>
      <c r="Y12" s="82" t="n"/>
      <c r="Z12" s="82" t="n"/>
      <c r="AA12" s="82" t="n"/>
      <c r="AB12" s="82" t="n"/>
      <c r="AC12" s="82" t="n"/>
      <c r="AD12" s="82" t="n"/>
      <c r="AE12" s="83" t="n"/>
      <c r="AF12" s="84" t="n"/>
      <c r="AG12" s="82" t="n"/>
      <c r="AH12" s="82" t="n"/>
      <c r="AI12" s="82" t="n"/>
      <c r="AJ12" s="82" t="n"/>
      <c r="AK12" s="82" t="n"/>
      <c r="AL12" s="82" t="n"/>
      <c r="AM12" s="82" t="n"/>
      <c r="AN12" s="82" t="n"/>
      <c r="AO12" s="83" t="n"/>
      <c r="AP12" s="84" t="n"/>
    </row>
    <row r="13" hidden="1" ht="18" customHeight="1" s="173" thickBot="1">
      <c r="A13" s="81" t="inlineStr">
        <is>
          <t>Penerimaan klaim reasuransi</t>
        </is>
      </c>
      <c r="B13" s="81" t="n"/>
      <c r="C13" s="82" t="inlineStr"/>
      <c r="D13" s="82" t="inlineStr"/>
      <c r="E13" s="82" t="inlineStr"/>
      <c r="F13" s="82" t="inlineStr"/>
      <c r="G13" s="82" t="inlineStr"/>
      <c r="H13" s="82" t="inlineStr"/>
      <c r="I13" s="82" t="inlineStr"/>
      <c r="J13" s="82" t="inlineStr"/>
      <c r="K13" s="83" t="n"/>
      <c r="L13" s="84" t="n"/>
      <c r="M13" s="82" t="n"/>
      <c r="N13" s="82" t="n"/>
      <c r="O13" s="82" t="n"/>
      <c r="P13" s="82" t="n"/>
      <c r="Q13" s="82" t="n"/>
      <c r="R13" s="82" t="n"/>
      <c r="S13" s="82" t="n"/>
      <c r="T13" s="82" t="n"/>
      <c r="U13" s="83" t="n"/>
      <c r="V13" s="84" t="n"/>
      <c r="W13" s="82" t="n"/>
      <c r="X13" s="82" t="n"/>
      <c r="Y13" s="82" t="n"/>
      <c r="Z13" s="82" t="n"/>
      <c r="AA13" s="82" t="n"/>
      <c r="AB13" s="82" t="n"/>
      <c r="AC13" s="82" t="n"/>
      <c r="AD13" s="82" t="n"/>
      <c r="AE13" s="83" t="n"/>
      <c r="AF13" s="84" t="n"/>
      <c r="AG13" s="82" t="n"/>
      <c r="AH13" s="82" t="n"/>
      <c r="AI13" s="82" t="n"/>
      <c r="AJ13" s="82" t="n"/>
      <c r="AK13" s="82" t="n"/>
      <c r="AL13" s="82" t="n"/>
      <c r="AM13" s="82" t="n"/>
      <c r="AN13" s="82" t="n"/>
      <c r="AO13" s="83" t="n"/>
      <c r="AP13" s="84" t="n"/>
    </row>
    <row r="14" hidden="1" ht="35" customHeight="1" s="173" thickBot="1">
      <c r="A14" s="81" t="inlineStr">
        <is>
          <t>Penerimaan (pembayaran) komisi</t>
        </is>
      </c>
      <c r="B14" s="81" t="n"/>
      <c r="C14" s="82" t="inlineStr"/>
      <c r="D14" s="82" t="inlineStr"/>
      <c r="E14" s="82" t="inlineStr"/>
      <c r="F14" s="82" t="inlineStr"/>
      <c r="G14" s="82" t="inlineStr"/>
      <c r="H14" s="82" t="inlineStr"/>
      <c r="I14" s="82" t="inlineStr"/>
      <c r="J14" s="82" t="inlineStr"/>
      <c r="K14" s="83" t="n"/>
      <c r="L14" s="84" t="n"/>
      <c r="M14" s="82" t="n"/>
      <c r="N14" s="82" t="n"/>
      <c r="O14" s="82" t="n"/>
      <c r="P14" s="82" t="n"/>
      <c r="Q14" s="82" t="n"/>
      <c r="R14" s="82" t="n"/>
      <c r="S14" s="82" t="n"/>
      <c r="T14" s="82" t="n"/>
      <c r="U14" s="83" t="n"/>
      <c r="V14" s="84" t="n"/>
      <c r="W14" s="82" t="n"/>
      <c r="X14" s="82" t="n"/>
      <c r="Y14" s="82" t="n"/>
      <c r="Z14" s="82" t="n"/>
      <c r="AA14" s="82" t="n"/>
      <c r="AB14" s="82" t="n"/>
      <c r="AC14" s="82" t="n"/>
      <c r="AD14" s="82" t="n"/>
      <c r="AE14" s="83" t="n"/>
      <c r="AF14" s="84" t="n"/>
      <c r="AG14" s="82" t="n"/>
      <c r="AH14" s="82" t="n"/>
      <c r="AI14" s="82" t="n"/>
      <c r="AJ14" s="82" t="n"/>
      <c r="AK14" s="82" t="n"/>
      <c r="AL14" s="82" t="n"/>
      <c r="AM14" s="82" t="n"/>
      <c r="AN14" s="82" t="n"/>
      <c r="AO14" s="83" t="n"/>
      <c r="AP14" s="84" t="n"/>
    </row>
    <row r="15" hidden="1" ht="18" customHeight="1" s="173" thickBot="1">
      <c r="A15" s="81" t="inlineStr">
        <is>
          <t>Penerimaan klaim retrosesi</t>
        </is>
      </c>
      <c r="B15" s="81" t="n"/>
      <c r="C15" s="82" t="inlineStr"/>
      <c r="D15" s="82" t="inlineStr"/>
      <c r="E15" s="82" t="inlineStr"/>
      <c r="F15" s="82" t="inlineStr"/>
      <c r="G15" s="82" t="inlineStr"/>
      <c r="H15" s="82" t="inlineStr"/>
      <c r="I15" s="82" t="inlineStr"/>
      <c r="J15" s="82" t="inlineStr"/>
      <c r="K15" s="83" t="n"/>
      <c r="L15" s="84" t="n"/>
      <c r="M15" s="82" t="n"/>
      <c r="N15" s="82" t="n"/>
      <c r="O15" s="82" t="n"/>
      <c r="P15" s="82" t="n"/>
      <c r="Q15" s="82" t="n"/>
      <c r="R15" s="82" t="n"/>
      <c r="S15" s="82" t="n"/>
      <c r="T15" s="82" t="n"/>
      <c r="U15" s="83" t="n"/>
      <c r="V15" s="84" t="n"/>
      <c r="W15" s="82" t="n"/>
      <c r="X15" s="82" t="n"/>
      <c r="Y15" s="82" t="n"/>
      <c r="Z15" s="82" t="n"/>
      <c r="AA15" s="82" t="n"/>
      <c r="AB15" s="82" t="n"/>
      <c r="AC15" s="82" t="n"/>
      <c r="AD15" s="82" t="n"/>
      <c r="AE15" s="83" t="n"/>
      <c r="AF15" s="84" t="n"/>
      <c r="AG15" s="82" t="n"/>
      <c r="AH15" s="82" t="n"/>
      <c r="AI15" s="82" t="n"/>
      <c r="AJ15" s="82" t="n"/>
      <c r="AK15" s="82" t="n"/>
      <c r="AL15" s="82" t="n"/>
      <c r="AM15" s="82" t="n"/>
      <c r="AN15" s="82" t="n"/>
      <c r="AO15" s="83" t="n"/>
      <c r="AP15" s="84" t="n"/>
    </row>
    <row r="16" hidden="1" ht="18" customHeight="1" s="173" thickBot="1">
      <c r="A16" s="81" t="inlineStr">
        <is>
          <t>Penerimaan dari ujrah</t>
        </is>
      </c>
      <c r="B16" s="81" t="n"/>
      <c r="C16" s="82" t="inlineStr"/>
      <c r="D16" s="82" t="inlineStr"/>
      <c r="E16" s="82" t="inlineStr"/>
      <c r="F16" s="82" t="inlineStr"/>
      <c r="G16" s="82" t="inlineStr"/>
      <c r="H16" s="82" t="inlineStr"/>
      <c r="I16" s="82" t="inlineStr"/>
      <c r="J16" s="82" t="inlineStr"/>
      <c r="K16" s="83" t="n"/>
      <c r="L16" s="84" t="n"/>
      <c r="M16" s="82" t="n"/>
      <c r="N16" s="82" t="n"/>
      <c r="O16" s="82" t="n"/>
      <c r="P16" s="82" t="n"/>
      <c r="Q16" s="82" t="n"/>
      <c r="R16" s="82" t="n"/>
      <c r="S16" s="82" t="n"/>
      <c r="T16" s="82" t="n"/>
      <c r="U16" s="83" t="n"/>
      <c r="V16" s="84" t="n"/>
      <c r="W16" s="82" t="n"/>
      <c r="X16" s="82" t="n"/>
      <c r="Y16" s="82" t="n"/>
      <c r="Z16" s="82" t="n"/>
      <c r="AA16" s="82" t="n"/>
      <c r="AB16" s="82" t="n"/>
      <c r="AC16" s="82" t="n"/>
      <c r="AD16" s="82" t="n"/>
      <c r="AE16" s="83" t="n"/>
      <c r="AF16" s="84" t="n"/>
      <c r="AG16" s="82" t="n"/>
      <c r="AH16" s="82" t="n"/>
      <c r="AI16" s="82" t="n"/>
      <c r="AJ16" s="82" t="n"/>
      <c r="AK16" s="82" t="n"/>
      <c r="AL16" s="82" t="n"/>
      <c r="AM16" s="82" t="n"/>
      <c r="AN16" s="82" t="n"/>
      <c r="AO16" s="83" t="n"/>
      <c r="AP16" s="84" t="n"/>
    </row>
    <row r="17" ht="52" customHeight="1" s="173" thickBot="1">
      <c r="A17" s="81" t="inlineStr">
        <is>
          <t>Penerimaan dari (pembayaran kepada) lembaga kliring dan penjaminan</t>
        </is>
      </c>
      <c r="B17" s="81" t="n"/>
      <c r="C17" s="82" t="inlineStr"/>
      <c r="D17" s="82" t="n">
        <v>-467.791</v>
      </c>
      <c r="E17" s="82" t="n">
        <v>-469.36</v>
      </c>
      <c r="F17" s="82" t="n">
        <v>-619.667</v>
      </c>
      <c r="G17" s="82" t="n">
        <v>-599.991</v>
      </c>
      <c r="H17" s="82" t="n">
        <v>-656.774</v>
      </c>
      <c r="I17" s="82" t="n">
        <v>-729.6849999999999</v>
      </c>
      <c r="J17" s="82" t="n">
        <v>-846.272</v>
      </c>
      <c r="K17" s="83" t="n"/>
      <c r="L17" s="84" t="n"/>
      <c r="M17" s="82" t="n"/>
      <c r="N17" s="82" t="n"/>
      <c r="O17" s="82" t="n"/>
      <c r="P17" s="82" t="n"/>
      <c r="Q17" s="82" t="n"/>
      <c r="R17" s="82" t="n"/>
      <c r="S17" s="82" t="n"/>
      <c r="T17" s="82" t="n"/>
      <c r="U17" s="83" t="n"/>
      <c r="V17" s="84" t="n"/>
      <c r="W17" s="82" t="n"/>
      <c r="X17" s="82" t="n"/>
      <c r="Y17" s="82" t="n"/>
      <c r="Z17" s="82" t="n"/>
      <c r="AA17" s="82" t="n"/>
      <c r="AB17" s="82" t="n"/>
      <c r="AC17" s="82" t="n"/>
      <c r="AD17" s="82" t="n"/>
      <c r="AE17" s="83" t="n"/>
      <c r="AF17" s="84" t="n"/>
      <c r="AG17" s="82" t="n"/>
      <c r="AH17" s="82" t="n"/>
      <c r="AI17" s="82" t="n"/>
      <c r="AJ17" s="82" t="n"/>
      <c r="AK17" s="82" t="n"/>
      <c r="AL17" s="82" t="n"/>
      <c r="AM17" s="82" t="n"/>
      <c r="AN17" s="82" t="n"/>
      <c r="AO17" s="83" t="n"/>
      <c r="AP17" s="84" t="n"/>
    </row>
    <row r="18" hidden="1" ht="35" customHeight="1" s="173" thickBot="1">
      <c r="A18" s="81" t="inlineStr">
        <is>
          <t>Penerimaan dari (pembayaran kepada) nasabah</t>
        </is>
      </c>
      <c r="B18" s="81" t="n"/>
      <c r="C18" s="82" t="inlineStr"/>
      <c r="D18" s="82" t="inlineStr"/>
      <c r="E18" s="82" t="inlineStr"/>
      <c r="F18" s="82" t="inlineStr"/>
      <c r="G18" s="82" t="inlineStr"/>
      <c r="H18" s="82" t="inlineStr"/>
      <c r="I18" s="82" t="inlineStr"/>
      <c r="J18" s="82" t="inlineStr"/>
      <c r="K18" s="83" t="n"/>
      <c r="L18" s="84" t="n"/>
      <c r="M18" s="82" t="n"/>
      <c r="N18" s="82" t="n"/>
      <c r="O18" s="82" t="n"/>
      <c r="P18" s="82" t="n"/>
      <c r="Q18" s="82" t="n"/>
      <c r="R18" s="82" t="n"/>
      <c r="S18" s="82" t="n"/>
      <c r="T18" s="82" t="n"/>
      <c r="U18" s="83" t="n"/>
      <c r="V18" s="84" t="n"/>
      <c r="W18" s="82" t="n"/>
      <c r="X18" s="82" t="n"/>
      <c r="Y18" s="82" t="n"/>
      <c r="Z18" s="82" t="n"/>
      <c r="AA18" s="82" t="n"/>
      <c r="AB18" s="82" t="n"/>
      <c r="AC18" s="82" t="n"/>
      <c r="AD18" s="82" t="n"/>
      <c r="AE18" s="83" t="n"/>
      <c r="AF18" s="84" t="n"/>
      <c r="AG18" s="82" t="n"/>
      <c r="AH18" s="82" t="n"/>
      <c r="AI18" s="82" t="n"/>
      <c r="AJ18" s="82" t="n"/>
      <c r="AK18" s="82" t="n"/>
      <c r="AL18" s="82" t="n"/>
      <c r="AM18" s="82" t="n"/>
      <c r="AN18" s="82" t="n"/>
      <c r="AO18" s="83" t="n"/>
      <c r="AP18" s="84" t="n"/>
    </row>
    <row r="19" hidden="1" ht="52" customHeight="1" s="173" thickBot="1">
      <c r="A19" s="81" t="inlineStr">
        <is>
          <t>Pencairan (penempatan) deposito pada lembaga kliring dan penjaminan</t>
        </is>
      </c>
      <c r="B19" s="81" t="n"/>
      <c r="C19" s="82" t="inlineStr"/>
      <c r="D19" s="82" t="inlineStr"/>
      <c r="E19" s="82" t="inlineStr"/>
      <c r="F19" s="82" t="inlineStr"/>
      <c r="G19" s="82" t="inlineStr"/>
      <c r="H19" s="82" t="inlineStr"/>
      <c r="I19" s="82" t="inlineStr"/>
      <c r="J19" s="82" t="inlineStr"/>
      <c r="K19" s="83" t="n"/>
      <c r="L19" s="84" t="n"/>
      <c r="M19" s="82" t="n"/>
      <c r="N19" s="82" t="n"/>
      <c r="O19" s="82" t="n"/>
      <c r="P19" s="82" t="n"/>
      <c r="Q19" s="82" t="n"/>
      <c r="R19" s="82" t="n"/>
      <c r="S19" s="82" t="n"/>
      <c r="T19" s="82" t="n"/>
      <c r="U19" s="83" t="n"/>
      <c r="V19" s="84" t="n"/>
      <c r="W19" s="82" t="n"/>
      <c r="X19" s="82" t="n"/>
      <c r="Y19" s="82" t="n"/>
      <c r="Z19" s="82" t="n"/>
      <c r="AA19" s="82" t="n"/>
      <c r="AB19" s="82" t="n"/>
      <c r="AC19" s="82" t="n"/>
      <c r="AD19" s="82" t="n"/>
      <c r="AE19" s="83" t="n"/>
      <c r="AF19" s="84" t="n"/>
      <c r="AG19" s="82" t="n"/>
      <c r="AH19" s="82" t="n"/>
      <c r="AI19" s="82" t="n"/>
      <c r="AJ19" s="82" t="n"/>
      <c r="AK19" s="82" t="n"/>
      <c r="AL19" s="82" t="n"/>
      <c r="AM19" s="82" t="n"/>
      <c r="AN19" s="82" t="n"/>
      <c r="AO19" s="83" t="n"/>
      <c r="AP19" s="84" t="n"/>
    </row>
    <row r="20" hidden="1" ht="35" customHeight="1" s="173" thickBot="1">
      <c r="A20" s="81" t="inlineStr">
        <is>
          <t>Pendapatan dari transaksi operasional lainnya</t>
        </is>
      </c>
      <c r="B20" s="81" t="n"/>
      <c r="C20" s="82" t="inlineStr"/>
      <c r="D20" s="82" t="inlineStr"/>
      <c r="E20" s="82" t="inlineStr"/>
      <c r="F20" s="82" t="inlineStr"/>
      <c r="G20" s="82" t="inlineStr"/>
      <c r="H20" s="82" t="inlineStr"/>
      <c r="I20" s="82" t="inlineStr"/>
      <c r="J20" s="82" t="inlineStr"/>
      <c r="K20" s="83" t="n"/>
      <c r="L20" s="84" t="n"/>
      <c r="M20" s="82" t="n"/>
      <c r="N20" s="82" t="n"/>
      <c r="O20" s="82" t="n"/>
      <c r="P20" s="82" t="n"/>
      <c r="Q20" s="82" t="n"/>
      <c r="R20" s="82" t="n"/>
      <c r="S20" s="82" t="n"/>
      <c r="T20" s="82" t="n"/>
      <c r="U20" s="83" t="n"/>
      <c r="V20" s="84" t="n"/>
      <c r="W20" s="82" t="n"/>
      <c r="X20" s="82" t="n"/>
      <c r="Y20" s="82" t="n"/>
      <c r="Z20" s="82" t="n"/>
      <c r="AA20" s="82" t="n"/>
      <c r="AB20" s="82" t="n"/>
      <c r="AC20" s="82" t="n"/>
      <c r="AD20" s="82" t="n"/>
      <c r="AE20" s="83" t="n"/>
      <c r="AF20" s="84" t="n"/>
      <c r="AG20" s="82" t="n"/>
      <c r="AH20" s="82" t="n"/>
      <c r="AI20" s="82" t="n"/>
      <c r="AJ20" s="82" t="n"/>
      <c r="AK20" s="82" t="n"/>
      <c r="AL20" s="82" t="n"/>
      <c r="AM20" s="82" t="n"/>
      <c r="AN20" s="82" t="n"/>
      <c r="AO20" s="83" t="n"/>
      <c r="AP20" s="84" t="n"/>
    </row>
    <row r="21" ht="35" customHeight="1" s="173" thickBot="1">
      <c r="A21" s="81" t="inlineStr">
        <is>
          <t>Penerimaan kembali aset yang telah dihapusbukukan</t>
        </is>
      </c>
      <c r="B21" s="81" t="n"/>
      <c r="C21" s="82" t="n">
        <v>151.188</v>
      </c>
      <c r="D21" s="82" t="n">
        <v>153.997</v>
      </c>
      <c r="E21" s="82" t="n">
        <v>331.915</v>
      </c>
      <c r="F21" s="82" t="n">
        <v>362.436</v>
      </c>
      <c r="G21" s="82" t="n">
        <v>503.307</v>
      </c>
      <c r="H21" s="82" t="n">
        <v>1011.258</v>
      </c>
      <c r="I21" s="82" t="n">
        <v>1421.221</v>
      </c>
      <c r="J21" s="82" t="n">
        <v>1024.936</v>
      </c>
      <c r="K21" s="83" t="n"/>
      <c r="L21" s="84" t="n"/>
      <c r="M21" s="82" t="n"/>
      <c r="N21" s="82" t="n"/>
      <c r="O21" s="82" t="n"/>
      <c r="P21" s="82" t="n"/>
      <c r="Q21" s="82" t="n"/>
      <c r="R21" s="82" t="n"/>
      <c r="S21" s="82" t="n"/>
      <c r="T21" s="82" t="n"/>
      <c r="U21" s="83" t="n"/>
      <c r="V21" s="84" t="n"/>
      <c r="W21" s="82" t="n"/>
      <c r="X21" s="82" t="n"/>
      <c r="Y21" s="82" t="n"/>
      <c r="Z21" s="82" t="n"/>
      <c r="AA21" s="82" t="n"/>
      <c r="AB21" s="82" t="n"/>
      <c r="AC21" s="82" t="n"/>
      <c r="AD21" s="82" t="n"/>
      <c r="AE21" s="83" t="n"/>
      <c r="AF21" s="84" t="n"/>
      <c r="AG21" s="82" t="n"/>
      <c r="AH21" s="82" t="n"/>
      <c r="AI21" s="82" t="n"/>
      <c r="AJ21" s="82" t="n"/>
      <c r="AK21" s="82" t="n"/>
      <c r="AL21" s="82" t="n"/>
      <c r="AM21" s="82" t="n"/>
      <c r="AN21" s="82" t="n"/>
      <c r="AO21" s="83" t="n"/>
      <c r="AP21" s="84" t="n"/>
    </row>
    <row r="22" hidden="1" ht="35" customHeight="1" s="173" thickBot="1">
      <c r="A22" s="81" t="inlineStr">
        <is>
          <t>Pembayaran biaya akuisisi ditangguhkan</t>
        </is>
      </c>
      <c r="B22" s="81" t="n"/>
      <c r="C22" s="85" t="inlineStr"/>
      <c r="D22" s="85" t="inlineStr"/>
      <c r="E22" s="85" t="inlineStr"/>
      <c r="F22" s="85" t="inlineStr"/>
      <c r="G22" s="85" t="inlineStr"/>
      <c r="H22" s="85" t="inlineStr"/>
      <c r="I22" s="85" t="inlineStr"/>
      <c r="J22" s="85" t="inlineStr"/>
      <c r="K22" s="86" t="n"/>
      <c r="L22" s="87" t="n"/>
      <c r="M22" s="85" t="n"/>
      <c r="N22" s="85" t="n"/>
      <c r="O22" s="85" t="n"/>
      <c r="P22" s="85" t="n"/>
      <c r="Q22" s="85" t="n"/>
      <c r="R22" s="85" t="n"/>
      <c r="S22" s="85" t="n"/>
      <c r="T22" s="85" t="n"/>
      <c r="U22" s="86" t="n"/>
      <c r="V22" s="87" t="n"/>
      <c r="W22" s="85" t="n"/>
      <c r="X22" s="85" t="n"/>
      <c r="Y22" s="85" t="n"/>
      <c r="Z22" s="85" t="n"/>
      <c r="AA22" s="85" t="n"/>
      <c r="AB22" s="85" t="n"/>
      <c r="AC22" s="85" t="n"/>
      <c r="AD22" s="85" t="n"/>
      <c r="AE22" s="86" t="n"/>
      <c r="AF22" s="87" t="n"/>
      <c r="AG22" s="85" t="n"/>
      <c r="AH22" s="85" t="n"/>
      <c r="AI22" s="85" t="n"/>
      <c r="AJ22" s="85" t="n"/>
      <c r="AK22" s="85" t="n"/>
      <c r="AL22" s="85" t="n"/>
      <c r="AM22" s="85" t="n"/>
      <c r="AN22" s="85" t="n"/>
      <c r="AO22" s="86" t="n"/>
      <c r="AP22" s="87" t="n"/>
    </row>
    <row r="23" hidden="1" ht="52" customHeight="1" s="173" thickBot="1">
      <c r="A23" s="81" t="inlineStr">
        <is>
          <t>Pembayaran atas beban keuangan dan beban administrasi bank</t>
        </is>
      </c>
      <c r="B23" s="81" t="n"/>
      <c r="C23" s="85" t="inlineStr"/>
      <c r="D23" s="85" t="inlineStr"/>
      <c r="E23" s="85" t="inlineStr"/>
      <c r="F23" s="85" t="inlineStr"/>
      <c r="G23" s="85" t="inlineStr"/>
      <c r="H23" s="85" t="inlineStr"/>
      <c r="I23" s="85" t="inlineStr"/>
      <c r="J23" s="85" t="inlineStr"/>
      <c r="K23" s="86" t="n"/>
      <c r="L23" s="87" t="n"/>
      <c r="M23" s="85" t="n"/>
      <c r="N23" s="85" t="n"/>
      <c r="O23" s="85" t="n"/>
      <c r="P23" s="85" t="n"/>
      <c r="Q23" s="85" t="n"/>
      <c r="R23" s="85" t="n"/>
      <c r="S23" s="85" t="n"/>
      <c r="T23" s="85" t="n"/>
      <c r="U23" s="86" t="n"/>
      <c r="V23" s="87" t="n"/>
      <c r="W23" s="85" t="n"/>
      <c r="X23" s="85" t="n"/>
      <c r="Y23" s="85" t="n"/>
      <c r="Z23" s="85" t="n"/>
      <c r="AA23" s="85" t="n"/>
      <c r="AB23" s="85" t="n"/>
      <c r="AC23" s="85" t="n"/>
      <c r="AD23" s="85" t="n"/>
      <c r="AE23" s="86" t="n"/>
      <c r="AF23" s="87" t="n"/>
      <c r="AG23" s="85" t="n"/>
      <c r="AH23" s="85" t="n"/>
      <c r="AI23" s="85" t="n"/>
      <c r="AJ23" s="85" t="n"/>
      <c r="AK23" s="85" t="n"/>
      <c r="AL23" s="85" t="n"/>
      <c r="AM23" s="85" t="n"/>
      <c r="AN23" s="85" t="n"/>
      <c r="AO23" s="86" t="n"/>
      <c r="AP23" s="87" t="n"/>
    </row>
    <row r="24" ht="18" customHeight="1" s="173" thickBot="1">
      <c r="A24" s="81" t="inlineStr">
        <is>
          <t>Pembayaran gaji dan tunjangan</t>
        </is>
      </c>
      <c r="B24" s="81" t="n"/>
      <c r="C24" s="85" t="n">
        <v>2875.038</v>
      </c>
      <c r="D24" s="85" t="n">
        <v>2978.518</v>
      </c>
      <c r="E24" s="85" t="n">
        <v>3232.959</v>
      </c>
      <c r="F24" s="85" t="n">
        <v>3827.998</v>
      </c>
      <c r="G24" s="85" t="n">
        <v>4163.978</v>
      </c>
      <c r="H24" s="85" t="n">
        <v>3944.501</v>
      </c>
      <c r="I24" s="85" t="n">
        <v>4405.844</v>
      </c>
      <c r="J24" s="85" t="n">
        <v>4948.559</v>
      </c>
      <c r="K24" s="86" t="n"/>
      <c r="L24" s="87" t="n"/>
      <c r="M24" s="85" t="n"/>
      <c r="N24" s="85" t="n"/>
      <c r="O24" s="85" t="n"/>
      <c r="P24" s="85" t="n"/>
      <c r="Q24" s="85" t="n"/>
      <c r="R24" s="85" t="n"/>
      <c r="S24" s="85" t="n"/>
      <c r="T24" s="85" t="n"/>
      <c r="U24" s="86" t="n"/>
      <c r="V24" s="87" t="n"/>
      <c r="W24" s="85" t="n"/>
      <c r="X24" s="85" t="n"/>
      <c r="Y24" s="85" t="n"/>
      <c r="Z24" s="85" t="n"/>
      <c r="AA24" s="85" t="n"/>
      <c r="AB24" s="85" t="n"/>
      <c r="AC24" s="85" t="n"/>
      <c r="AD24" s="85" t="n"/>
      <c r="AE24" s="86" t="n"/>
      <c r="AF24" s="87" t="n"/>
      <c r="AG24" s="85" t="n"/>
      <c r="AH24" s="85" t="n"/>
      <c r="AI24" s="85" t="n"/>
      <c r="AJ24" s="85" t="n"/>
      <c r="AK24" s="85" t="n"/>
      <c r="AL24" s="85" t="n"/>
      <c r="AM24" s="85" t="n"/>
      <c r="AN24" s="85" t="n"/>
      <c r="AO24" s="86" t="n"/>
      <c r="AP24" s="87" t="n"/>
    </row>
    <row r="25" hidden="1" ht="35" customHeight="1" s="173" thickBot="1">
      <c r="A25" s="81" t="inlineStr">
        <is>
          <t>Pembayaran pajak penghasilan badan</t>
        </is>
      </c>
      <c r="B25" s="81" t="n"/>
      <c r="C25" s="85" t="n">
        <v/>
      </c>
      <c r="D25" s="85" t="n">
        <v/>
      </c>
      <c r="E25" s="85" t="n">
        <v/>
      </c>
      <c r="F25" s="85" t="inlineStr"/>
      <c r="G25" s="85" t="inlineStr"/>
      <c r="H25" s="85" t="inlineStr"/>
      <c r="I25" s="85" t="inlineStr"/>
      <c r="J25" s="85" t="inlineStr"/>
      <c r="K25" s="86" t="n"/>
      <c r="L25" s="87" t="n"/>
      <c r="M25" s="85" t="n"/>
      <c r="N25" s="85" t="n"/>
      <c r="O25" s="85" t="n"/>
      <c r="P25" s="85" t="n"/>
      <c r="Q25" s="85" t="n"/>
      <c r="R25" s="85" t="n"/>
      <c r="S25" s="85" t="n"/>
      <c r="T25" s="85" t="n"/>
      <c r="U25" s="86" t="n"/>
      <c r="V25" s="87" t="n"/>
      <c r="W25" s="85" t="n"/>
      <c r="X25" s="85" t="n"/>
      <c r="Y25" s="85" t="n"/>
      <c r="Z25" s="85" t="n"/>
      <c r="AA25" s="85" t="n"/>
      <c r="AB25" s="85" t="n"/>
      <c r="AC25" s="85" t="n"/>
      <c r="AD25" s="85" t="n"/>
      <c r="AE25" s="86" t="n"/>
      <c r="AF25" s="87" t="n"/>
      <c r="AG25" s="85" t="n"/>
      <c r="AH25" s="85" t="n"/>
      <c r="AI25" s="85" t="n"/>
      <c r="AJ25" s="85" t="n"/>
      <c r="AK25" s="85" t="n"/>
      <c r="AL25" s="85" t="n"/>
      <c r="AM25" s="85" t="n"/>
      <c r="AN25" s="85" t="n"/>
      <c r="AO25" s="86" t="n"/>
      <c r="AP25" s="87" t="n"/>
    </row>
    <row r="26" hidden="1" ht="35" customHeight="1" s="173" thickBot="1">
      <c r="A26" s="81" t="inlineStr">
        <is>
          <t>Pembayaran beban umum dan administrasi</t>
        </is>
      </c>
      <c r="B26" s="81" t="n"/>
      <c r="C26" s="85" t="n">
        <v/>
      </c>
      <c r="D26" s="85" t="n">
        <v/>
      </c>
      <c r="E26" s="85" t="n">
        <v/>
      </c>
      <c r="F26" s="85" t="inlineStr"/>
      <c r="G26" s="85" t="inlineStr"/>
      <c r="H26" s="85" t="inlineStr"/>
      <c r="I26" s="85" t="inlineStr"/>
      <c r="J26" s="85" t="inlineStr"/>
      <c r="K26" s="86" t="n"/>
      <c r="L26" s="87" t="n"/>
      <c r="M26" s="85" t="n"/>
      <c r="N26" s="85" t="n"/>
      <c r="O26" s="85" t="n"/>
      <c r="P26" s="85" t="n"/>
      <c r="Q26" s="85" t="n"/>
      <c r="R26" s="85" t="n"/>
      <c r="S26" s="85" t="n"/>
      <c r="T26" s="85" t="n"/>
      <c r="U26" s="86" t="n"/>
      <c r="V26" s="87" t="n"/>
      <c r="W26" s="85" t="n"/>
      <c r="X26" s="85" t="n"/>
      <c r="Y26" s="85" t="n"/>
      <c r="Z26" s="85" t="n"/>
      <c r="AA26" s="85" t="n"/>
      <c r="AB26" s="85" t="n"/>
      <c r="AC26" s="85" t="n"/>
      <c r="AD26" s="85" t="n"/>
      <c r="AE26" s="86" t="n"/>
      <c r="AF26" s="87" t="n"/>
      <c r="AG26" s="85" t="n"/>
      <c r="AH26" s="85" t="n"/>
      <c r="AI26" s="85" t="n"/>
      <c r="AJ26" s="85" t="n"/>
      <c r="AK26" s="85" t="n"/>
      <c r="AL26" s="85" t="n"/>
      <c r="AM26" s="85" t="n"/>
      <c r="AN26" s="85" t="n"/>
      <c r="AO26" s="86" t="n"/>
      <c r="AP26" s="87" t="n"/>
    </row>
    <row r="27" hidden="1" ht="18" customHeight="1" s="173" thickBot="1">
      <c r="A27" s="81" t="inlineStr">
        <is>
          <t>Laba (rugi) selisih kurs</t>
        </is>
      </c>
      <c r="B27" s="81" t="n"/>
      <c r="C27" s="82" t="inlineStr"/>
      <c r="D27" s="82" t="inlineStr"/>
      <c r="E27" s="82" t="inlineStr"/>
      <c r="F27" s="82" t="inlineStr"/>
      <c r="G27" s="82" t="inlineStr"/>
      <c r="H27" s="82" t="inlineStr"/>
      <c r="I27" s="82" t="inlineStr"/>
      <c r="J27" s="82" t="inlineStr"/>
      <c r="K27" s="83" t="n"/>
      <c r="L27" s="84" t="n"/>
      <c r="M27" s="82" t="n"/>
      <c r="N27" s="82" t="n"/>
      <c r="O27" s="82" t="n"/>
      <c r="P27" s="82" t="n"/>
      <c r="Q27" s="82" t="n"/>
      <c r="R27" s="82" t="n"/>
      <c r="S27" s="82" t="n"/>
      <c r="T27" s="82" t="n"/>
      <c r="U27" s="83" t="n"/>
      <c r="V27" s="84" t="n"/>
      <c r="W27" s="82" t="n"/>
      <c r="X27" s="82" t="n"/>
      <c r="Y27" s="82" t="n"/>
      <c r="Z27" s="82" t="n"/>
      <c r="AA27" s="82" t="n"/>
      <c r="AB27" s="82" t="n"/>
      <c r="AC27" s="82" t="n"/>
      <c r="AD27" s="82" t="n"/>
      <c r="AE27" s="83" t="n"/>
      <c r="AF27" s="84" t="n"/>
      <c r="AG27" s="82" t="n"/>
      <c r="AH27" s="82" t="n"/>
      <c r="AI27" s="82" t="n"/>
      <c r="AJ27" s="82" t="n"/>
      <c r="AK27" s="82" t="n"/>
      <c r="AL27" s="82" t="n"/>
      <c r="AM27" s="82" t="n"/>
      <c r="AN27" s="82" t="n"/>
      <c r="AO27" s="83" t="n"/>
      <c r="AP27" s="84" t="n"/>
    </row>
    <row r="28" ht="52" customHeight="1" s="173" thickBot="1">
      <c r="A28" s="81" t="inlineStr">
        <is>
          <t>Penerimaan pengembalian (pembayaran) pajak penghasilan</t>
        </is>
      </c>
      <c r="B28" s="81" t="n"/>
      <c r="C28" s="82" t="n">
        <v>-973.015</v>
      </c>
      <c r="D28" s="82" t="n">
        <v>-583.317</v>
      </c>
      <c r="E28" s="82" t="n">
        <v>-341.466</v>
      </c>
      <c r="F28" s="82" t="n">
        <v>-820.461</v>
      </c>
      <c r="G28" s="82" t="n">
        <v>-598.896</v>
      </c>
      <c r="H28" s="82" t="n">
        <v>-1020.952</v>
      </c>
      <c r="I28" s="82" t="n">
        <v>-975.746</v>
      </c>
      <c r="J28" s="82" t="n">
        <v>-393.15</v>
      </c>
      <c r="K28" s="83" t="n"/>
      <c r="L28" s="84" t="n"/>
      <c r="M28" s="82" t="n"/>
      <c r="N28" s="82" t="n"/>
      <c r="O28" s="82" t="n"/>
      <c r="P28" s="82" t="n"/>
      <c r="Q28" s="82" t="n"/>
      <c r="R28" s="82" t="n"/>
      <c r="S28" s="82" t="n"/>
      <c r="T28" s="82" t="n"/>
      <c r="U28" s="83" t="n"/>
      <c r="V28" s="84" t="n"/>
      <c r="W28" s="82" t="n"/>
      <c r="X28" s="82" t="n"/>
      <c r="Y28" s="82" t="n"/>
      <c r="Z28" s="82" t="n"/>
      <c r="AA28" s="82" t="n"/>
      <c r="AB28" s="82" t="n"/>
      <c r="AC28" s="82" t="n"/>
      <c r="AD28" s="82" t="n"/>
      <c r="AE28" s="83" t="n"/>
      <c r="AF28" s="84" t="n"/>
      <c r="AG28" s="82" t="n"/>
      <c r="AH28" s="82" t="n"/>
      <c r="AI28" s="82" t="n"/>
      <c r="AJ28" s="82" t="n"/>
      <c r="AK28" s="82" t="n"/>
      <c r="AL28" s="82" t="n"/>
      <c r="AM28" s="82" t="n"/>
      <c r="AN28" s="82" t="n"/>
      <c r="AO28" s="83" t="n"/>
      <c r="AP28" s="84" t="n"/>
    </row>
    <row r="29" ht="35" customHeight="1" s="173" thickBot="1">
      <c r="A29" s="81" t="inlineStr">
        <is>
          <t>Pembayaran beban operasional lainnya</t>
        </is>
      </c>
      <c r="B29" s="81" t="n"/>
      <c r="C29" s="85" t="n">
        <v>2288.15</v>
      </c>
      <c r="D29" s="85" t="n">
        <v>1398.798</v>
      </c>
      <c r="E29" s="85" t="n">
        <v>343.453</v>
      </c>
      <c r="F29" s="85" t="n">
        <v>1507.403</v>
      </c>
      <c r="G29" s="85" t="n">
        <v>2132.214</v>
      </c>
      <c r="H29" s="85" t="n">
        <v>1243.935</v>
      </c>
      <c r="I29" s="85" t="n">
        <v>1237.012</v>
      </c>
      <c r="J29" s="85" t="n">
        <v>2176.856</v>
      </c>
      <c r="K29" s="86" t="n"/>
      <c r="L29" s="87" t="n"/>
      <c r="M29" s="85" t="n"/>
      <c r="N29" s="85" t="n"/>
      <c r="O29" s="85" t="n"/>
      <c r="P29" s="85" t="n"/>
      <c r="Q29" s="85" t="n"/>
      <c r="R29" s="85" t="n"/>
      <c r="S29" s="85" t="n"/>
      <c r="T29" s="85" t="n"/>
      <c r="U29" s="86" t="n"/>
      <c r="V29" s="87" t="n"/>
      <c r="W29" s="85" t="n"/>
      <c r="X29" s="85" t="n"/>
      <c r="Y29" s="85" t="n"/>
      <c r="Z29" s="85" t="n"/>
      <c r="AA29" s="85" t="n"/>
      <c r="AB29" s="85" t="n"/>
      <c r="AC29" s="85" t="n"/>
      <c r="AD29" s="85" t="n"/>
      <c r="AE29" s="86" t="n"/>
      <c r="AF29" s="87" t="n"/>
      <c r="AG29" s="85" t="n"/>
      <c r="AH29" s="85" t="n"/>
      <c r="AI29" s="85" t="n"/>
      <c r="AJ29" s="85" t="n"/>
      <c r="AK29" s="85" t="n"/>
      <c r="AL29" s="85" t="n"/>
      <c r="AM29" s="85" t="n"/>
      <c r="AN29" s="85" t="n"/>
      <c r="AO29" s="86" t="n"/>
      <c r="AP29" s="87" t="n"/>
    </row>
    <row r="30" ht="35" customHeight="1" s="173" thickBot="1">
      <c r="A30" s="81" t="inlineStr">
        <is>
          <t>Penerimaan pendapatan non-operasional</t>
        </is>
      </c>
      <c r="B30" s="81" t="n"/>
      <c r="C30" s="82" t="n">
        <v>16.475</v>
      </c>
      <c r="D30" s="82" t="n">
        <v>-110.711</v>
      </c>
      <c r="E30" s="82" t="inlineStr"/>
      <c r="F30" s="82" t="n">
        <v>0</v>
      </c>
      <c r="G30" s="82" t="n">
        <v>13.828</v>
      </c>
      <c r="H30" s="82" t="inlineStr"/>
      <c r="I30" s="82" t="inlineStr"/>
      <c r="J30" s="82" t="inlineStr"/>
      <c r="K30" s="83" t="n"/>
      <c r="L30" s="84" t="n"/>
      <c r="M30" s="82" t="n"/>
      <c r="N30" s="82" t="n"/>
      <c r="O30" s="82" t="n"/>
      <c r="P30" s="82" t="n"/>
      <c r="Q30" s="82" t="n"/>
      <c r="R30" s="82" t="n"/>
      <c r="S30" s="82" t="n"/>
      <c r="T30" s="82" t="n"/>
      <c r="U30" s="83" t="n"/>
      <c r="V30" s="84" t="n"/>
      <c r="W30" s="82" t="n"/>
      <c r="X30" s="82" t="n"/>
      <c r="Y30" s="82" t="n"/>
      <c r="Z30" s="82" t="n"/>
      <c r="AA30" s="82" t="n"/>
      <c r="AB30" s="82" t="n"/>
      <c r="AC30" s="82" t="n"/>
      <c r="AD30" s="82" t="n"/>
      <c r="AE30" s="83" t="n"/>
      <c r="AF30" s="84" t="n"/>
      <c r="AG30" s="82" t="n"/>
      <c r="AH30" s="82" t="n"/>
      <c r="AI30" s="82" t="n"/>
      <c r="AJ30" s="82" t="n"/>
      <c r="AK30" s="82" t="n"/>
      <c r="AL30" s="82" t="n"/>
      <c r="AM30" s="82" t="n"/>
      <c r="AN30" s="82" t="n"/>
      <c r="AO30" s="83" t="n"/>
      <c r="AP30" s="84" t="n"/>
    </row>
    <row r="31" hidden="1" ht="35" customHeight="1" s="173" thickBot="1">
      <c r="A31" s="81" t="inlineStr">
        <is>
          <t>Pengembalian (penempatan) uang jaminan</t>
        </is>
      </c>
      <c r="B31" s="81" t="n"/>
      <c r="C31" s="82" t="inlineStr"/>
      <c r="D31" s="82" t="inlineStr"/>
      <c r="E31" s="82" t="inlineStr"/>
      <c r="F31" s="82" t="inlineStr"/>
      <c r="G31" s="82" t="inlineStr"/>
      <c r="H31" s="82" t="inlineStr"/>
      <c r="I31" s="82" t="inlineStr"/>
      <c r="J31" s="82" t="inlineStr"/>
      <c r="K31" s="83" t="n"/>
      <c r="L31" s="84" t="n"/>
      <c r="M31" s="82" t="n"/>
      <c r="N31" s="82" t="n"/>
      <c r="O31" s="82" t="n"/>
      <c r="P31" s="82" t="n"/>
      <c r="Q31" s="82" t="n"/>
      <c r="R31" s="82" t="n"/>
      <c r="S31" s="82" t="n"/>
      <c r="T31" s="82" t="n"/>
      <c r="U31" s="83" t="n"/>
      <c r="V31" s="84" t="n"/>
      <c r="W31" s="82" t="n"/>
      <c r="X31" s="82" t="n"/>
      <c r="Y31" s="82" t="n"/>
      <c r="Z31" s="82" t="n"/>
      <c r="AA31" s="82" t="n"/>
      <c r="AB31" s="82" t="n"/>
      <c r="AC31" s="82" t="n"/>
      <c r="AD31" s="82" t="n"/>
      <c r="AE31" s="83" t="n"/>
      <c r="AF31" s="84" t="n"/>
      <c r="AG31" s="82" t="n"/>
      <c r="AH31" s="82" t="n"/>
      <c r="AI31" s="82" t="n"/>
      <c r="AJ31" s="82" t="n"/>
      <c r="AK31" s="82" t="n"/>
      <c r="AL31" s="82" t="n"/>
      <c r="AM31" s="82" t="n"/>
      <c r="AN31" s="82" t="n"/>
      <c r="AO31" s="83" t="n"/>
      <c r="AP31" s="84" t="n"/>
    </row>
    <row r="32" hidden="1" ht="35" customHeight="1" s="173" thickBot="1">
      <c r="A32" s="81" t="inlineStr">
        <is>
          <t>Penerimaan (pengeluaran) kas lainnya dari aktivitas operasi</t>
        </is>
      </c>
      <c r="B32" s="81" t="n"/>
      <c r="C32" s="82" t="inlineStr"/>
      <c r="D32" s="82" t="inlineStr"/>
      <c r="E32" s="82" t="inlineStr"/>
      <c r="F32" s="82" t="inlineStr"/>
      <c r="G32" s="82" t="inlineStr"/>
      <c r="H32" s="82" t="inlineStr"/>
      <c r="I32" s="82" t="inlineStr"/>
      <c r="J32" s="82" t="inlineStr"/>
      <c r="K32" s="83" t="n"/>
      <c r="L32" s="84" t="n"/>
      <c r="M32" s="82" t="n"/>
      <c r="N32" s="82" t="n"/>
      <c r="O32" s="82" t="n"/>
      <c r="P32" s="82" t="n"/>
      <c r="Q32" s="82" t="n"/>
      <c r="R32" s="82" t="n"/>
      <c r="S32" s="82" t="n"/>
      <c r="T32" s="82" t="n"/>
      <c r="U32" s="83" t="n"/>
      <c r="V32" s="84" t="n"/>
      <c r="W32" s="82" t="n"/>
      <c r="X32" s="82" t="n"/>
      <c r="Y32" s="82" t="n"/>
      <c r="Z32" s="82" t="n"/>
      <c r="AA32" s="82" t="n"/>
      <c r="AB32" s="82" t="n"/>
      <c r="AC32" s="82" t="n"/>
      <c r="AD32" s="82" t="n"/>
      <c r="AE32" s="83" t="n"/>
      <c r="AF32" s="84" t="n"/>
      <c r="AG32" s="82" t="n"/>
      <c r="AH32" s="82" t="n"/>
      <c r="AI32" s="82" t="n"/>
      <c r="AJ32" s="82" t="n"/>
      <c r="AK32" s="82" t="n"/>
      <c r="AL32" s="82" t="n"/>
      <c r="AM32" s="82" t="n"/>
      <c r="AN32" s="82" t="n"/>
      <c r="AO32" s="83" t="n"/>
      <c r="AP32" s="84" t="n"/>
    </row>
    <row r="33" ht="35" customHeight="1" s="173" thickBot="1">
      <c r="A33" s="80" t="inlineStr">
        <is>
          <t>Penurunan (kenaikan) aset operasi</t>
        </is>
      </c>
      <c r="B33" s="80" t="n"/>
      <c r="C33" s="76" t="n"/>
      <c r="D33" s="76" t="n"/>
      <c r="E33" s="76" t="n"/>
      <c r="F33" s="76" t="n"/>
      <c r="G33" s="76" t="n"/>
      <c r="H33" s="76" t="n"/>
      <c r="I33" s="76" t="n"/>
      <c r="J33" s="76" t="n"/>
      <c r="K33" s="77" t="n"/>
      <c r="L33" s="78" t="n"/>
      <c r="M33" s="76" t="n"/>
      <c r="N33" s="76" t="n"/>
      <c r="O33" s="76" t="n"/>
      <c r="P33" s="76" t="n"/>
      <c r="Q33" s="76" t="n"/>
      <c r="R33" s="76" t="n"/>
      <c r="S33" s="76" t="n"/>
      <c r="T33" s="76" t="n"/>
      <c r="U33" s="77" t="n"/>
      <c r="V33" s="78" t="n"/>
      <c r="W33" s="76" t="n"/>
      <c r="X33" s="76" t="n"/>
      <c r="Y33" s="76" t="n"/>
      <c r="Z33" s="76" t="n"/>
      <c r="AA33" s="76" t="n"/>
      <c r="AB33" s="76" t="n"/>
      <c r="AC33" s="76" t="n"/>
      <c r="AD33" s="76" t="n"/>
      <c r="AE33" s="77" t="n"/>
      <c r="AF33" s="78" t="n"/>
      <c r="AG33" s="76" t="n"/>
      <c r="AH33" s="76" t="n"/>
      <c r="AI33" s="76" t="n"/>
      <c r="AJ33" s="76" t="n"/>
      <c r="AK33" s="76" t="n"/>
      <c r="AL33" s="76" t="n"/>
      <c r="AM33" s="76" t="n"/>
      <c r="AN33" s="76" t="n"/>
      <c r="AO33" s="77" t="n"/>
      <c r="AP33" s="78" t="n"/>
    </row>
    <row r="34" ht="52" customHeight="1" s="173" thickBot="1">
      <c r="A34" s="81" t="inlineStr">
        <is>
          <t>Penurunan (kenaikan) penempatan pada bank lain dan Bank Indonesia</t>
        </is>
      </c>
      <c r="B34" s="81" t="n"/>
      <c r="C34" s="82" t="inlineStr"/>
      <c r="D34" s="82" t="n">
        <v>-351.8</v>
      </c>
      <c r="E34" s="82" t="n">
        <v>-595.3049999999999</v>
      </c>
      <c r="F34" s="82" t="n">
        <v>947.105</v>
      </c>
      <c r="G34" s="82" t="n">
        <v>0</v>
      </c>
      <c r="H34" s="82" t="inlineStr"/>
      <c r="I34" s="82" t="inlineStr"/>
      <c r="J34" s="82" t="inlineStr"/>
      <c r="K34" s="83" t="n"/>
      <c r="L34" s="84" t="n"/>
      <c r="M34" s="82" t="n"/>
      <c r="N34" s="82" t="n"/>
      <c r="O34" s="82" t="n"/>
      <c r="P34" s="82" t="n"/>
      <c r="Q34" s="82" t="n"/>
      <c r="R34" s="82" t="n"/>
      <c r="S34" s="82" t="n"/>
      <c r="T34" s="82" t="n"/>
      <c r="U34" s="83" t="n"/>
      <c r="V34" s="84" t="n"/>
      <c r="W34" s="82" t="n"/>
      <c r="X34" s="82" t="n"/>
      <c r="Y34" s="82" t="n"/>
      <c r="Z34" s="82" t="n"/>
      <c r="AA34" s="82" t="n"/>
      <c r="AB34" s="82" t="n"/>
      <c r="AC34" s="82" t="n"/>
      <c r="AD34" s="82" t="n"/>
      <c r="AE34" s="83" t="n"/>
      <c r="AF34" s="84" t="n"/>
      <c r="AG34" s="82" t="n"/>
      <c r="AH34" s="82" t="n"/>
      <c r="AI34" s="82" t="n"/>
      <c r="AJ34" s="82" t="n"/>
      <c r="AK34" s="82" t="n"/>
      <c r="AL34" s="82" t="n"/>
      <c r="AM34" s="82" t="n"/>
      <c r="AN34" s="82" t="n"/>
      <c r="AO34" s="83" t="n"/>
      <c r="AP34" s="84" t="n"/>
    </row>
    <row r="35" ht="35" customHeight="1" s="173" thickBot="1">
      <c r="A35" s="81" t="inlineStr">
        <is>
          <t>Penurunan (kenaikan) efek yang diperdagangkan</t>
        </is>
      </c>
      <c r="B35" s="81" t="n"/>
      <c r="C35" s="82" t="n">
        <v>-1609.415</v>
      </c>
      <c r="D35" s="82" t="n">
        <v>3999.892</v>
      </c>
      <c r="E35" s="82" t="n">
        <v>-17949.926</v>
      </c>
      <c r="F35" s="82" t="n">
        <v>5692.41</v>
      </c>
      <c r="G35" s="82" t="n">
        <v>-5060.824</v>
      </c>
      <c r="H35" s="82" t="n">
        <v>15542.599</v>
      </c>
      <c r="I35" s="82" t="n">
        <v>-17796.232</v>
      </c>
      <c r="J35" s="82" t="n">
        <v>3937.931</v>
      </c>
      <c r="K35" s="83" t="n"/>
      <c r="L35" s="84" t="n"/>
      <c r="M35" s="82" t="n"/>
      <c r="N35" s="82" t="n"/>
      <c r="O35" s="82" t="n"/>
      <c r="P35" s="82" t="n"/>
      <c r="Q35" s="82" t="n"/>
      <c r="R35" s="82" t="n"/>
      <c r="S35" s="82" t="n"/>
      <c r="T35" s="82" t="n"/>
      <c r="U35" s="83" t="n"/>
      <c r="V35" s="84" t="n"/>
      <c r="W35" s="82" t="n"/>
      <c r="X35" s="82" t="n"/>
      <c r="Y35" s="82" t="n"/>
      <c r="Z35" s="82" t="n"/>
      <c r="AA35" s="82" t="n"/>
      <c r="AB35" s="82" t="n"/>
      <c r="AC35" s="82" t="n"/>
      <c r="AD35" s="82" t="n"/>
      <c r="AE35" s="83" t="n"/>
      <c r="AF35" s="84" t="n"/>
      <c r="AG35" s="82" t="n"/>
      <c r="AH35" s="82" t="n"/>
      <c r="AI35" s="82" t="n"/>
      <c r="AJ35" s="82" t="n"/>
      <c r="AK35" s="82" t="n"/>
      <c r="AL35" s="82" t="n"/>
      <c r="AM35" s="82" t="n"/>
      <c r="AN35" s="82" t="n"/>
      <c r="AO35" s="83" t="n"/>
      <c r="AP35" s="84" t="n"/>
    </row>
    <row r="36" hidden="1" ht="52" customHeight="1" s="173" thickBot="1">
      <c r="A36" s="81" t="inlineStr">
        <is>
          <t>Penurunan (kenaikan) efek yang dibeli dengan janji dijual kembali</t>
        </is>
      </c>
      <c r="B36" s="81" t="n"/>
      <c r="C36" s="82" t="inlineStr"/>
      <c r="D36" s="82" t="inlineStr"/>
      <c r="E36" s="82" t="inlineStr"/>
      <c r="F36" s="82" t="inlineStr"/>
      <c r="G36" s="82" t="inlineStr"/>
      <c r="H36" s="82" t="inlineStr"/>
      <c r="I36" s="82" t="inlineStr"/>
      <c r="J36" s="82" t="inlineStr"/>
      <c r="K36" s="83" t="n"/>
      <c r="L36" s="84" t="n"/>
      <c r="M36" s="82" t="n"/>
      <c r="N36" s="82" t="n"/>
      <c r="O36" s="82" t="n"/>
      <c r="P36" s="82" t="n"/>
      <c r="Q36" s="82" t="n"/>
      <c r="R36" s="82" t="n"/>
      <c r="S36" s="82" t="n"/>
      <c r="T36" s="82" t="n"/>
      <c r="U36" s="83" t="n"/>
      <c r="V36" s="84" t="n"/>
      <c r="W36" s="82" t="n"/>
      <c r="X36" s="82" t="n"/>
      <c r="Y36" s="82" t="n"/>
      <c r="Z36" s="82" t="n"/>
      <c r="AA36" s="82" t="n"/>
      <c r="AB36" s="82" t="n"/>
      <c r="AC36" s="82" t="n"/>
      <c r="AD36" s="82" t="n"/>
      <c r="AE36" s="83" t="n"/>
      <c r="AF36" s="84" t="n"/>
      <c r="AG36" s="82" t="n"/>
      <c r="AH36" s="82" t="n"/>
      <c r="AI36" s="82" t="n"/>
      <c r="AJ36" s="82" t="n"/>
      <c r="AK36" s="82" t="n"/>
      <c r="AL36" s="82" t="n"/>
      <c r="AM36" s="82" t="n"/>
      <c r="AN36" s="82" t="n"/>
      <c r="AO36" s="83" t="n"/>
      <c r="AP36" s="84" t="n"/>
    </row>
    <row r="37" hidden="1" ht="52" customHeight="1" s="173" thickBot="1">
      <c r="A37" s="81" t="inlineStr">
        <is>
          <t>Penurunan (kenaikan) investasi pemegang polis pada kontrak unit-linked</t>
        </is>
      </c>
      <c r="B37" s="81" t="n"/>
      <c r="C37" s="82" t="inlineStr"/>
      <c r="D37" s="82" t="inlineStr"/>
      <c r="E37" s="82" t="inlineStr"/>
      <c r="F37" s="82" t="inlineStr"/>
      <c r="G37" s="82" t="inlineStr"/>
      <c r="H37" s="82" t="inlineStr"/>
      <c r="I37" s="82" t="inlineStr"/>
      <c r="J37" s="82" t="inlineStr"/>
      <c r="K37" s="83" t="n"/>
      <c r="L37" s="84" t="n"/>
      <c r="M37" s="82" t="n"/>
      <c r="N37" s="82" t="n"/>
      <c r="O37" s="82" t="n"/>
      <c r="P37" s="82" t="n"/>
      <c r="Q37" s="82" t="n"/>
      <c r="R37" s="82" t="n"/>
      <c r="S37" s="82" t="n"/>
      <c r="T37" s="82" t="n"/>
      <c r="U37" s="83" t="n"/>
      <c r="V37" s="84" t="n"/>
      <c r="W37" s="82" t="n"/>
      <c r="X37" s="82" t="n"/>
      <c r="Y37" s="82" t="n"/>
      <c r="Z37" s="82" t="n"/>
      <c r="AA37" s="82" t="n"/>
      <c r="AB37" s="82" t="n"/>
      <c r="AC37" s="82" t="n"/>
      <c r="AD37" s="82" t="n"/>
      <c r="AE37" s="83" t="n"/>
      <c r="AF37" s="84" t="n"/>
      <c r="AG37" s="82" t="n"/>
      <c r="AH37" s="82" t="n"/>
      <c r="AI37" s="82" t="n"/>
      <c r="AJ37" s="82" t="n"/>
      <c r="AK37" s="82" t="n"/>
      <c r="AL37" s="82" t="n"/>
      <c r="AM37" s="82" t="n"/>
      <c r="AN37" s="82" t="n"/>
      <c r="AO37" s="83" t="n"/>
      <c r="AP37" s="84" t="n"/>
    </row>
    <row r="38" hidden="1" ht="35" customHeight="1" s="173" thickBot="1">
      <c r="A38" s="81" t="inlineStr">
        <is>
          <t>Penurunan (kenaikan) wesel ekspor dan tagihan lainnya</t>
        </is>
      </c>
      <c r="B38" s="81" t="n"/>
      <c r="C38" s="82" t="inlineStr"/>
      <c r="D38" s="82" t="inlineStr"/>
      <c r="E38" s="82" t="inlineStr"/>
      <c r="F38" s="82" t="inlineStr"/>
      <c r="G38" s="82" t="inlineStr"/>
      <c r="H38" s="82" t="inlineStr"/>
      <c r="I38" s="82" t="inlineStr"/>
      <c r="J38" s="82" t="inlineStr"/>
      <c r="K38" s="83" t="n"/>
      <c r="L38" s="84" t="n"/>
      <c r="M38" s="82" t="n"/>
      <c r="N38" s="82" t="n"/>
      <c r="O38" s="82" t="n"/>
      <c r="P38" s="82" t="n"/>
      <c r="Q38" s="82" t="n"/>
      <c r="R38" s="82" t="n"/>
      <c r="S38" s="82" t="n"/>
      <c r="T38" s="82" t="n"/>
      <c r="U38" s="83" t="n"/>
      <c r="V38" s="84" t="n"/>
      <c r="W38" s="82" t="n"/>
      <c r="X38" s="82" t="n"/>
      <c r="Y38" s="82" t="n"/>
      <c r="Z38" s="82" t="n"/>
      <c r="AA38" s="82" t="n"/>
      <c r="AB38" s="82" t="n"/>
      <c r="AC38" s="82" t="n"/>
      <c r="AD38" s="82" t="n"/>
      <c r="AE38" s="83" t="n"/>
      <c r="AF38" s="84" t="n"/>
      <c r="AG38" s="82" t="n"/>
      <c r="AH38" s="82" t="n"/>
      <c r="AI38" s="82" t="n"/>
      <c r="AJ38" s="82" t="n"/>
      <c r="AK38" s="82" t="n"/>
      <c r="AL38" s="82" t="n"/>
      <c r="AM38" s="82" t="n"/>
      <c r="AN38" s="82" t="n"/>
      <c r="AO38" s="83" t="n"/>
      <c r="AP38" s="84" t="n"/>
    </row>
    <row r="39" ht="35" customHeight="1" s="173" thickBot="1">
      <c r="A39" s="81" t="inlineStr">
        <is>
          <t>Penurunan (kenaikan) tagihan akseptasi</t>
        </is>
      </c>
      <c r="B39" s="81" t="n"/>
      <c r="C39" s="82" t="inlineStr"/>
      <c r="D39" s="82" t="inlineStr"/>
      <c r="E39" s="82" t="inlineStr"/>
      <c r="F39" s="82" t="n">
        <v>-258.069</v>
      </c>
      <c r="G39" s="82" t="n">
        <v>33.578</v>
      </c>
      <c r="H39" s="82" t="n">
        <v>-124.005</v>
      </c>
      <c r="I39" s="82" t="n">
        <v>-397.331</v>
      </c>
      <c r="J39" s="82" t="n">
        <v>366.997</v>
      </c>
      <c r="K39" s="83" t="n"/>
      <c r="L39" s="84" t="n"/>
      <c r="M39" s="82" t="n"/>
      <c r="N39" s="82" t="n"/>
      <c r="O39" s="82" t="n"/>
      <c r="P39" s="82" t="n"/>
      <c r="Q39" s="82" t="n"/>
      <c r="R39" s="82" t="n"/>
      <c r="S39" s="82" t="n"/>
      <c r="T39" s="82" t="n"/>
      <c r="U39" s="83" t="n"/>
      <c r="V39" s="84" t="n"/>
      <c r="W39" s="82" t="n"/>
      <c r="X39" s="82" t="n"/>
      <c r="Y39" s="82" t="n"/>
      <c r="Z39" s="82" t="n"/>
      <c r="AA39" s="82" t="n"/>
      <c r="AB39" s="82" t="n"/>
      <c r="AC39" s="82" t="n"/>
      <c r="AD39" s="82" t="n"/>
      <c r="AE39" s="83" t="n"/>
      <c r="AF39" s="84" t="n"/>
      <c r="AG39" s="82" t="n"/>
      <c r="AH39" s="82" t="n"/>
      <c r="AI39" s="82" t="n"/>
      <c r="AJ39" s="82" t="n"/>
      <c r="AK39" s="82" t="n"/>
      <c r="AL39" s="82" t="n"/>
      <c r="AM39" s="82" t="n"/>
      <c r="AN39" s="82" t="n"/>
      <c r="AO39" s="83" t="n"/>
      <c r="AP39" s="84" t="n"/>
    </row>
    <row r="40" ht="35" customHeight="1" s="173" thickBot="1">
      <c r="A40" s="81" t="inlineStr">
        <is>
          <t>Penurunan (kenaikan) pinjaman yang diberikan</t>
        </is>
      </c>
      <c r="B40" s="81" t="n"/>
      <c r="C40" s="82" t="n">
        <v>-35228.295</v>
      </c>
      <c r="D40" s="82" t="n">
        <v>-16400.671</v>
      </c>
      <c r="E40" s="82" t="n">
        <v>-5538.874</v>
      </c>
      <c r="F40" s="82" t="n">
        <v>-14033.533</v>
      </c>
      <c r="G40" s="82" t="n">
        <v>-21869.96</v>
      </c>
      <c r="H40" s="82" t="n">
        <v>-32824.582</v>
      </c>
      <c r="I40" s="82" t="n">
        <v>-20679.698</v>
      </c>
      <c r="J40" s="82" t="n">
        <v>-30752.815</v>
      </c>
      <c r="K40" s="83" t="n"/>
      <c r="L40" s="84" t="n"/>
      <c r="M40" s="82" t="n"/>
      <c r="N40" s="82" t="n"/>
      <c r="O40" s="82" t="n"/>
      <c r="P40" s="82" t="n"/>
      <c r="Q40" s="82" t="n"/>
      <c r="R40" s="82" t="n"/>
      <c r="S40" s="82" t="n"/>
      <c r="T40" s="82" t="n"/>
      <c r="U40" s="83" t="n"/>
      <c r="V40" s="84" t="n"/>
      <c r="W40" s="82" t="n"/>
      <c r="X40" s="82" t="n"/>
      <c r="Y40" s="82" t="n"/>
      <c r="Z40" s="82" t="n"/>
      <c r="AA40" s="82" t="n"/>
      <c r="AB40" s="82" t="n"/>
      <c r="AC40" s="82" t="n"/>
      <c r="AD40" s="82" t="n"/>
      <c r="AE40" s="83" t="n"/>
      <c r="AF40" s="84" t="n"/>
      <c r="AG40" s="82" t="n"/>
      <c r="AH40" s="82" t="n"/>
      <c r="AI40" s="82" t="n"/>
      <c r="AJ40" s="82" t="n"/>
      <c r="AK40" s="82" t="n"/>
      <c r="AL40" s="82" t="n"/>
      <c r="AM40" s="82" t="n"/>
      <c r="AN40" s="82" t="n"/>
      <c r="AO40" s="83" t="n"/>
      <c r="AP40" s="84" t="n"/>
    </row>
    <row r="41" hidden="1" ht="35" customHeight="1" s="173" thickBot="1">
      <c r="A41" s="81" t="inlineStr">
        <is>
          <t>Penurunan (kenaikan) piutang pembiayaan konsumen</t>
        </is>
      </c>
      <c r="B41" s="81" t="n"/>
      <c r="C41" s="82" t="inlineStr"/>
      <c r="D41" s="82" t="inlineStr"/>
      <c r="E41" s="82" t="inlineStr"/>
      <c r="F41" s="82" t="inlineStr"/>
      <c r="G41" s="82" t="inlineStr"/>
      <c r="H41" s="82" t="inlineStr"/>
      <c r="I41" s="82" t="inlineStr"/>
      <c r="J41" s="82" t="inlineStr"/>
      <c r="K41" s="83" t="n"/>
      <c r="L41" s="84" t="n"/>
      <c r="M41" s="82" t="n"/>
      <c r="N41" s="82" t="n"/>
      <c r="O41" s="82" t="n"/>
      <c r="P41" s="82" t="n"/>
      <c r="Q41" s="82" t="n"/>
      <c r="R41" s="82" t="n"/>
      <c r="S41" s="82" t="n"/>
      <c r="T41" s="82" t="n"/>
      <c r="U41" s="83" t="n"/>
      <c r="V41" s="84" t="n"/>
      <c r="W41" s="82" t="n"/>
      <c r="X41" s="82" t="n"/>
      <c r="Y41" s="82" t="n"/>
      <c r="Z41" s="82" t="n"/>
      <c r="AA41" s="82" t="n"/>
      <c r="AB41" s="82" t="n"/>
      <c r="AC41" s="82" t="n"/>
      <c r="AD41" s="82" t="n"/>
      <c r="AE41" s="83" t="n"/>
      <c r="AF41" s="84" t="n"/>
      <c r="AG41" s="82" t="n"/>
      <c r="AH41" s="82" t="n"/>
      <c r="AI41" s="82" t="n"/>
      <c r="AJ41" s="82" t="n"/>
      <c r="AK41" s="82" t="n"/>
      <c r="AL41" s="82" t="n"/>
      <c r="AM41" s="82" t="n"/>
      <c r="AN41" s="82" t="n"/>
      <c r="AO41" s="83" t="n"/>
      <c r="AP41" s="84" t="n"/>
    </row>
    <row r="42" hidden="1" ht="35" customHeight="1" s="173" thickBot="1">
      <c r="A42" s="81" t="inlineStr">
        <is>
          <t>Penurunan (kenaikan) investasi sewa</t>
        </is>
      </c>
      <c r="B42" s="81" t="n"/>
      <c r="C42" s="82" t="inlineStr"/>
      <c r="D42" s="82" t="inlineStr"/>
      <c r="E42" s="82" t="inlineStr"/>
      <c r="F42" s="82" t="inlineStr"/>
      <c r="G42" s="82" t="inlineStr"/>
      <c r="H42" s="82" t="inlineStr"/>
      <c r="I42" s="82" t="inlineStr"/>
      <c r="J42" s="82" t="inlineStr"/>
      <c r="K42" s="83" t="n"/>
      <c r="L42" s="84" t="n"/>
      <c r="M42" s="82" t="n"/>
      <c r="N42" s="82" t="n"/>
      <c r="O42" s="82" t="n"/>
      <c r="P42" s="82" t="n"/>
      <c r="Q42" s="82" t="n"/>
      <c r="R42" s="82" t="n"/>
      <c r="S42" s="82" t="n"/>
      <c r="T42" s="82" t="n"/>
      <c r="U42" s="83" t="n"/>
      <c r="V42" s="84" t="n"/>
      <c r="W42" s="82" t="n"/>
      <c r="X42" s="82" t="n"/>
      <c r="Y42" s="82" t="n"/>
      <c r="Z42" s="82" t="n"/>
      <c r="AA42" s="82" t="n"/>
      <c r="AB42" s="82" t="n"/>
      <c r="AC42" s="82" t="n"/>
      <c r="AD42" s="82" t="n"/>
      <c r="AE42" s="83" t="n"/>
      <c r="AF42" s="84" t="n"/>
      <c r="AG42" s="82" t="n"/>
      <c r="AH42" s="82" t="n"/>
      <c r="AI42" s="82" t="n"/>
      <c r="AJ42" s="82" t="n"/>
      <c r="AK42" s="82" t="n"/>
      <c r="AL42" s="82" t="n"/>
      <c r="AM42" s="82" t="n"/>
      <c r="AN42" s="82" t="n"/>
      <c r="AO42" s="83" t="n"/>
      <c r="AP42" s="84" t="n"/>
    </row>
    <row r="43" hidden="1" ht="35" customHeight="1" s="173" thickBot="1">
      <c r="A43" s="81" t="inlineStr">
        <is>
          <t>Penurunan (kenaikan) tagihan anjak piutang</t>
        </is>
      </c>
      <c r="B43" s="81" t="n"/>
      <c r="C43" s="82" t="inlineStr"/>
      <c r="D43" s="82" t="inlineStr"/>
      <c r="E43" s="82" t="inlineStr"/>
      <c r="F43" s="82" t="inlineStr"/>
      <c r="G43" s="82" t="inlineStr"/>
      <c r="H43" s="82" t="inlineStr"/>
      <c r="I43" s="82" t="inlineStr"/>
      <c r="J43" s="82" t="inlineStr"/>
      <c r="K43" s="83" t="n"/>
      <c r="L43" s="84" t="n"/>
      <c r="M43" s="82" t="n"/>
      <c r="N43" s="82" t="n"/>
      <c r="O43" s="82" t="n"/>
      <c r="P43" s="82" t="n"/>
      <c r="Q43" s="82" t="n"/>
      <c r="R43" s="82" t="n"/>
      <c r="S43" s="82" t="n"/>
      <c r="T43" s="82" t="n"/>
      <c r="U43" s="83" t="n"/>
      <c r="V43" s="84" t="n"/>
      <c r="W43" s="82" t="n"/>
      <c r="X43" s="82" t="n"/>
      <c r="Y43" s="82" t="n"/>
      <c r="Z43" s="82" t="n"/>
      <c r="AA43" s="82" t="n"/>
      <c r="AB43" s="82" t="n"/>
      <c r="AC43" s="82" t="n"/>
      <c r="AD43" s="82" t="n"/>
      <c r="AE43" s="83" t="n"/>
      <c r="AF43" s="84" t="n"/>
      <c r="AG43" s="82" t="n"/>
      <c r="AH43" s="82" t="n"/>
      <c r="AI43" s="82" t="n"/>
      <c r="AJ43" s="82" t="n"/>
      <c r="AK43" s="82" t="n"/>
      <c r="AL43" s="82" t="n"/>
      <c r="AM43" s="82" t="n"/>
      <c r="AN43" s="82" t="n"/>
      <c r="AO43" s="83" t="n"/>
      <c r="AP43" s="84" t="n"/>
    </row>
    <row r="44" ht="35" customHeight="1" s="173" thickBot="1">
      <c r="A44" s="88" t="inlineStr">
        <is>
          <t>Penurunan (kenaikan) piutang dan pembiayaan syariah</t>
        </is>
      </c>
      <c r="B44" s="88" t="n"/>
      <c r="C44" s="76" t="n"/>
      <c r="D44" s="76" t="n"/>
      <c r="E44" s="76" t="n"/>
      <c r="F44" s="76" t="n"/>
      <c r="G44" s="76" t="n"/>
      <c r="H44" s="76" t="n"/>
      <c r="I44" s="76" t="n"/>
      <c r="J44" s="76" t="n"/>
      <c r="K44" s="77" t="n"/>
      <c r="L44" s="78" t="n"/>
      <c r="M44" s="76" t="n"/>
      <c r="N44" s="76" t="n"/>
      <c r="O44" s="76" t="n"/>
      <c r="P44" s="76" t="n"/>
      <c r="Q44" s="76" t="n"/>
      <c r="R44" s="76" t="n"/>
      <c r="S44" s="76" t="n"/>
      <c r="T44" s="76" t="n"/>
      <c r="U44" s="77" t="n"/>
      <c r="V44" s="78" t="n"/>
      <c r="W44" s="76" t="n"/>
      <c r="X44" s="76" t="n"/>
      <c r="Y44" s="76" t="n"/>
      <c r="Z44" s="76" t="n"/>
      <c r="AA44" s="76" t="n"/>
      <c r="AB44" s="76" t="n"/>
      <c r="AC44" s="76" t="n"/>
      <c r="AD44" s="76" t="n"/>
      <c r="AE44" s="77" t="n"/>
      <c r="AF44" s="78" t="n"/>
      <c r="AG44" s="76" t="n"/>
      <c r="AH44" s="76" t="n"/>
      <c r="AI44" s="76" t="n"/>
      <c r="AJ44" s="76" t="n"/>
      <c r="AK44" s="76" t="n"/>
      <c r="AL44" s="76" t="n"/>
      <c r="AM44" s="76" t="n"/>
      <c r="AN44" s="76" t="n"/>
      <c r="AO44" s="77" t="n"/>
      <c r="AP44" s="78" t="n"/>
    </row>
    <row r="45" ht="35" customHeight="1" s="173" thickBot="1">
      <c r="A45" s="89" t="inlineStr">
        <is>
          <t>Penurunan (kenaikan) piutang murabahah</t>
        </is>
      </c>
      <c r="B45" s="89" t="n"/>
      <c r="C45" s="82" t="n">
        <v>-3851.607</v>
      </c>
      <c r="D45" s="82" t="n">
        <v>-1606.712</v>
      </c>
      <c r="E45" s="82" t="n">
        <v>-223.81</v>
      </c>
      <c r="F45" s="82" t="n">
        <v>-2346.228</v>
      </c>
      <c r="G45" s="82" t="n">
        <v>-3996.198</v>
      </c>
      <c r="H45" s="82" t="n">
        <v>-4943.863</v>
      </c>
      <c r="I45" s="82" t="n">
        <v>-4009.549</v>
      </c>
      <c r="J45" s="82" t="n">
        <v>-7465.311</v>
      </c>
      <c r="K45" s="83" t="n"/>
      <c r="L45" s="84" t="n"/>
      <c r="M45" s="82" t="n"/>
      <c r="N45" s="82" t="n"/>
      <c r="O45" s="82" t="n"/>
      <c r="P45" s="82" t="n"/>
      <c r="Q45" s="82" t="n"/>
      <c r="R45" s="82" t="n"/>
      <c r="S45" s="82" t="n"/>
      <c r="T45" s="82" t="n"/>
      <c r="U45" s="83" t="n"/>
      <c r="V45" s="84" t="n"/>
      <c r="W45" s="82" t="n"/>
      <c r="X45" s="82" t="n"/>
      <c r="Y45" s="82" t="n"/>
      <c r="Z45" s="82" t="n"/>
      <c r="AA45" s="82" t="n"/>
      <c r="AB45" s="82" t="n"/>
      <c r="AC45" s="82" t="n"/>
      <c r="AD45" s="82" t="n"/>
      <c r="AE45" s="83" t="n"/>
      <c r="AF45" s="84" t="n"/>
      <c r="AG45" s="82" t="n"/>
      <c r="AH45" s="82" t="n"/>
      <c r="AI45" s="82" t="n"/>
      <c r="AJ45" s="82" t="n"/>
      <c r="AK45" s="82" t="n"/>
      <c r="AL45" s="82" t="n"/>
      <c r="AM45" s="82" t="n"/>
      <c r="AN45" s="82" t="n"/>
      <c r="AO45" s="83" t="n"/>
      <c r="AP45" s="84" t="n"/>
    </row>
    <row r="46" ht="35" customHeight="1" s="173" thickBot="1">
      <c r="A46" s="89" t="inlineStr">
        <is>
          <t>Penurunan (kenaikan) piutang istishna</t>
        </is>
      </c>
      <c r="B46" s="89" t="n"/>
      <c r="C46" s="82" t="n">
        <v>-434.075</v>
      </c>
      <c r="D46" s="82" t="n">
        <v>-506.636</v>
      </c>
      <c r="E46" s="82" t="n">
        <v>-264.428</v>
      </c>
      <c r="F46" s="82" t="n">
        <v>-146.058</v>
      </c>
      <c r="G46" s="82" t="n">
        <v>-539.508</v>
      </c>
      <c r="H46" s="82" t="n">
        <v>-940.848</v>
      </c>
      <c r="I46" s="82" t="n">
        <v>-1426.791</v>
      </c>
      <c r="J46" s="82" t="n">
        <v>-1233.412</v>
      </c>
      <c r="K46" s="83" t="n"/>
      <c r="L46" s="84" t="n"/>
      <c r="M46" s="82" t="n"/>
      <c r="N46" s="82" t="n"/>
      <c r="O46" s="82" t="n"/>
      <c r="P46" s="82" t="n"/>
      <c r="Q46" s="82" t="n"/>
      <c r="R46" s="82" t="n"/>
      <c r="S46" s="82" t="n"/>
      <c r="T46" s="82" t="n"/>
      <c r="U46" s="83" t="n"/>
      <c r="V46" s="84" t="n"/>
      <c r="W46" s="82" t="n"/>
      <c r="X46" s="82" t="n"/>
      <c r="Y46" s="82" t="n"/>
      <c r="Z46" s="82" t="n"/>
      <c r="AA46" s="82" t="n"/>
      <c r="AB46" s="82" t="n"/>
      <c r="AC46" s="82" t="n"/>
      <c r="AD46" s="82" t="n"/>
      <c r="AE46" s="83" t="n"/>
      <c r="AF46" s="84" t="n"/>
      <c r="AG46" s="82" t="n"/>
      <c r="AH46" s="82" t="n"/>
      <c r="AI46" s="82" t="n"/>
      <c r="AJ46" s="82" t="n"/>
      <c r="AK46" s="82" t="n"/>
      <c r="AL46" s="82" t="n"/>
      <c r="AM46" s="82" t="n"/>
      <c r="AN46" s="82" t="n"/>
      <c r="AO46" s="83" t="n"/>
      <c r="AP46" s="84" t="n"/>
    </row>
    <row r="47" ht="35" customHeight="1" s="173" thickBot="1">
      <c r="A47" s="89" t="inlineStr">
        <is>
          <t>Penurunan (kenaikan) piutang ijarah</t>
        </is>
      </c>
      <c r="B47" s="89" t="n"/>
      <c r="C47" s="82" t="inlineStr"/>
      <c r="D47" s="82" t="inlineStr"/>
      <c r="E47" s="82" t="inlineStr"/>
      <c r="F47" s="82" t="n">
        <v>0</v>
      </c>
      <c r="G47" s="82" t="n">
        <v>0</v>
      </c>
      <c r="H47" s="82" t="inlineStr"/>
      <c r="I47" s="82" t="n">
        <v>0</v>
      </c>
      <c r="J47" s="82" t="inlineStr"/>
      <c r="K47" s="83" t="n"/>
      <c r="L47" s="84" t="n"/>
      <c r="M47" s="82" t="n"/>
      <c r="N47" s="82" t="n"/>
      <c r="O47" s="82" t="n"/>
      <c r="P47" s="82" t="n"/>
      <c r="Q47" s="82" t="n"/>
      <c r="R47" s="82" t="n"/>
      <c r="S47" s="82" t="n"/>
      <c r="T47" s="82" t="n"/>
      <c r="U47" s="83" t="n"/>
      <c r="V47" s="84" t="n"/>
      <c r="W47" s="82" t="n"/>
      <c r="X47" s="82" t="n"/>
      <c r="Y47" s="82" t="n"/>
      <c r="Z47" s="82" t="n"/>
      <c r="AA47" s="82" t="n"/>
      <c r="AB47" s="82" t="n"/>
      <c r="AC47" s="82" t="n"/>
      <c r="AD47" s="82" t="n"/>
      <c r="AE47" s="83" t="n"/>
      <c r="AF47" s="84" t="n"/>
      <c r="AG47" s="82" t="n"/>
      <c r="AH47" s="82" t="n"/>
      <c r="AI47" s="82" t="n"/>
      <c r="AJ47" s="82" t="n"/>
      <c r="AK47" s="82" t="n"/>
      <c r="AL47" s="82" t="n"/>
      <c r="AM47" s="82" t="n"/>
      <c r="AN47" s="82" t="n"/>
      <c r="AO47" s="83" t="n"/>
      <c r="AP47" s="84" t="n"/>
    </row>
    <row r="48" ht="35" customHeight="1" s="173" thickBot="1">
      <c r="A48" s="89" t="inlineStr">
        <is>
          <t>Penurunan (kenaikan) pinjaman qardh</t>
        </is>
      </c>
      <c r="B48" s="89" t="n"/>
      <c r="C48" s="82" t="n">
        <v>44.151</v>
      </c>
      <c r="D48" s="82" t="n">
        <v>26.831</v>
      </c>
      <c r="E48" s="82" t="n">
        <v>7.75</v>
      </c>
      <c r="F48" s="82" t="n">
        <v>1.656</v>
      </c>
      <c r="G48" s="82" t="n">
        <v>-2.64</v>
      </c>
      <c r="H48" s="82" t="n">
        <v>-7.005</v>
      </c>
      <c r="I48" s="82" t="n">
        <v>-106.334</v>
      </c>
      <c r="J48" s="82" t="n">
        <v>-155.742</v>
      </c>
      <c r="K48" s="83" t="n"/>
      <c r="L48" s="84" t="n"/>
      <c r="M48" s="82" t="n"/>
      <c r="N48" s="82" t="n"/>
      <c r="O48" s="82" t="n"/>
      <c r="P48" s="82" t="n"/>
      <c r="Q48" s="82" t="n"/>
      <c r="R48" s="82" t="n"/>
      <c r="S48" s="82" t="n"/>
      <c r="T48" s="82" t="n"/>
      <c r="U48" s="83" t="n"/>
      <c r="V48" s="84" t="n"/>
      <c r="W48" s="82" t="n"/>
      <c r="X48" s="82" t="n"/>
      <c r="Y48" s="82" t="n"/>
      <c r="Z48" s="82" t="n"/>
      <c r="AA48" s="82" t="n"/>
      <c r="AB48" s="82" t="n"/>
      <c r="AC48" s="82" t="n"/>
      <c r="AD48" s="82" t="n"/>
      <c r="AE48" s="83" t="n"/>
      <c r="AF48" s="84" t="n"/>
      <c r="AG48" s="82" t="n"/>
      <c r="AH48" s="82" t="n"/>
      <c r="AI48" s="82" t="n"/>
      <c r="AJ48" s="82" t="n"/>
      <c r="AK48" s="82" t="n"/>
      <c r="AL48" s="82" t="n"/>
      <c r="AM48" s="82" t="n"/>
      <c r="AN48" s="82" t="n"/>
      <c r="AO48" s="83" t="n"/>
      <c r="AP48" s="84" t="n"/>
    </row>
    <row r="49" ht="35" customHeight="1" s="173" thickBot="1">
      <c r="A49" s="89" t="inlineStr">
        <is>
          <t>Penurunan (kenaikan) pembiayaan mudharabah</t>
        </is>
      </c>
      <c r="B49" s="89" t="n"/>
      <c r="C49" s="82" t="n">
        <v>67.23</v>
      </c>
      <c r="D49" s="82" t="n">
        <v>106.392</v>
      </c>
      <c r="E49" s="82" t="n">
        <v>25.713</v>
      </c>
      <c r="F49" s="82" t="n">
        <v>-370.744</v>
      </c>
      <c r="G49" s="82" t="n">
        <v>180.457</v>
      </c>
      <c r="H49" s="82" t="n">
        <v>-2302.775</v>
      </c>
      <c r="I49" s="82" t="n">
        <v>-807.203</v>
      </c>
      <c r="J49" s="82" t="n">
        <v>-1845.415</v>
      </c>
      <c r="K49" s="83" t="n"/>
      <c r="L49" s="84" t="n"/>
      <c r="M49" s="82" t="n"/>
      <c r="N49" s="82" t="n"/>
      <c r="O49" s="82" t="n"/>
      <c r="P49" s="82" t="n"/>
      <c r="Q49" s="82" t="n"/>
      <c r="R49" s="82" t="n"/>
      <c r="S49" s="82" t="n"/>
      <c r="T49" s="82" t="n"/>
      <c r="U49" s="83" t="n"/>
      <c r="V49" s="84" t="n"/>
      <c r="W49" s="82" t="n"/>
      <c r="X49" s="82" t="n"/>
      <c r="Y49" s="82" t="n"/>
      <c r="Z49" s="82" t="n"/>
      <c r="AA49" s="82" t="n"/>
      <c r="AB49" s="82" t="n"/>
      <c r="AC49" s="82" t="n"/>
      <c r="AD49" s="82" t="n"/>
      <c r="AE49" s="83" t="n"/>
      <c r="AF49" s="84" t="n"/>
      <c r="AG49" s="82" t="n"/>
      <c r="AH49" s="82" t="n"/>
      <c r="AI49" s="82" t="n"/>
      <c r="AJ49" s="82" t="n"/>
      <c r="AK49" s="82" t="n"/>
      <c r="AL49" s="82" t="n"/>
      <c r="AM49" s="82" t="n"/>
      <c r="AN49" s="82" t="n"/>
      <c r="AO49" s="83" t="n"/>
      <c r="AP49" s="84" t="n"/>
    </row>
    <row r="50" ht="35" customHeight="1" s="173" thickBot="1">
      <c r="A50" s="89" t="inlineStr">
        <is>
          <t>Penurunan (kenaikan) pembiayaan musyarakah</t>
        </is>
      </c>
      <c r="B50" s="89" t="n"/>
      <c r="C50" s="82" t="n">
        <v>-151.699</v>
      </c>
      <c r="D50" s="82" t="n">
        <v>151.259</v>
      </c>
      <c r="E50" s="82" t="n">
        <v>-1262.211</v>
      </c>
      <c r="F50" s="82" t="n">
        <v>-93.34</v>
      </c>
      <c r="G50" s="82" t="n">
        <v>-90.622</v>
      </c>
      <c r="H50" s="82" t="n">
        <v>2199.088</v>
      </c>
      <c r="I50" s="82" t="n">
        <v>-499.842</v>
      </c>
      <c r="J50" s="82" t="n">
        <v>-788.035</v>
      </c>
      <c r="K50" s="83" t="n"/>
      <c r="L50" s="84" t="n"/>
      <c r="M50" s="82" t="n"/>
      <c r="N50" s="82" t="n"/>
      <c r="O50" s="82" t="n"/>
      <c r="P50" s="82" t="n"/>
      <c r="Q50" s="82" t="n"/>
      <c r="R50" s="82" t="n"/>
      <c r="S50" s="82" t="n"/>
      <c r="T50" s="82" t="n"/>
      <c r="U50" s="83" t="n"/>
      <c r="V50" s="84" t="n"/>
      <c r="W50" s="82" t="n"/>
      <c r="X50" s="82" t="n"/>
      <c r="Y50" s="82" t="n"/>
      <c r="Z50" s="82" t="n"/>
      <c r="AA50" s="82" t="n"/>
      <c r="AB50" s="82" t="n"/>
      <c r="AC50" s="82" t="n"/>
      <c r="AD50" s="82" t="n"/>
      <c r="AE50" s="83" t="n"/>
      <c r="AF50" s="84" t="n"/>
      <c r="AG50" s="82" t="n"/>
      <c r="AH50" s="82" t="n"/>
      <c r="AI50" s="82" t="n"/>
      <c r="AJ50" s="82" t="n"/>
      <c r="AK50" s="82" t="n"/>
      <c r="AL50" s="82" t="n"/>
      <c r="AM50" s="82" t="n"/>
      <c r="AN50" s="82" t="n"/>
      <c r="AO50" s="83" t="n"/>
      <c r="AP50" s="84" t="n"/>
    </row>
    <row r="51" hidden="1" ht="35" customHeight="1" s="173" thickBot="1">
      <c r="A51" s="89" t="inlineStr">
        <is>
          <t>Penurunan (kenaikan) aset ijarah</t>
        </is>
      </c>
      <c r="B51" s="89" t="n"/>
      <c r="C51" s="82" t="inlineStr"/>
      <c r="D51" s="82" t="inlineStr"/>
      <c r="E51" s="82" t="inlineStr"/>
      <c r="F51" s="82" t="inlineStr"/>
      <c r="G51" s="82" t="inlineStr"/>
      <c r="H51" s="82" t="inlineStr"/>
      <c r="I51" s="82" t="inlineStr"/>
      <c r="J51" s="82" t="inlineStr"/>
      <c r="K51" s="83" t="n"/>
      <c r="L51" s="84" t="n"/>
      <c r="M51" s="82" t="n"/>
      <c r="N51" s="82" t="n"/>
      <c r="O51" s="82" t="n"/>
      <c r="P51" s="82" t="n"/>
      <c r="Q51" s="82" t="n"/>
      <c r="R51" s="82" t="n"/>
      <c r="S51" s="82" t="n"/>
      <c r="T51" s="82" t="n"/>
      <c r="U51" s="83" t="n"/>
      <c r="V51" s="84" t="n"/>
      <c r="W51" s="82" t="n"/>
      <c r="X51" s="82" t="n"/>
      <c r="Y51" s="82" t="n"/>
      <c r="Z51" s="82" t="n"/>
      <c r="AA51" s="82" t="n"/>
      <c r="AB51" s="82" t="n"/>
      <c r="AC51" s="82" t="n"/>
      <c r="AD51" s="82" t="n"/>
      <c r="AE51" s="83" t="n"/>
      <c r="AF51" s="84" t="n"/>
      <c r="AG51" s="82" t="n"/>
      <c r="AH51" s="82" t="n"/>
      <c r="AI51" s="82" t="n"/>
      <c r="AJ51" s="82" t="n"/>
      <c r="AK51" s="82" t="n"/>
      <c r="AL51" s="82" t="n"/>
      <c r="AM51" s="82" t="n"/>
      <c r="AN51" s="82" t="n"/>
      <c r="AO51" s="83" t="n"/>
      <c r="AP51" s="84" t="n"/>
    </row>
    <row r="52" hidden="1" ht="35" customHeight="1" s="173" thickBot="1">
      <c r="A52" s="81" t="inlineStr">
        <is>
          <t>Penurunan (kenaikan) piutang lainnya</t>
        </is>
      </c>
      <c r="B52" s="81" t="n"/>
      <c r="C52" s="82" t="inlineStr"/>
      <c r="D52" s="82" t="inlineStr"/>
      <c r="E52" s="82" t="inlineStr"/>
      <c r="F52" s="82" t="inlineStr"/>
      <c r="G52" s="82" t="inlineStr"/>
      <c r="H52" s="82" t="inlineStr"/>
      <c r="I52" s="82" t="inlineStr"/>
      <c r="J52" s="82" t="inlineStr"/>
      <c r="K52" s="83" t="n"/>
      <c r="L52" s="84" t="n"/>
      <c r="M52" s="82" t="n"/>
      <c r="N52" s="82" t="n"/>
      <c r="O52" s="82" t="n"/>
      <c r="P52" s="82" t="n"/>
      <c r="Q52" s="82" t="n"/>
      <c r="R52" s="82" t="n"/>
      <c r="S52" s="82" t="n"/>
      <c r="T52" s="82" t="n"/>
      <c r="U52" s="83" t="n"/>
      <c r="V52" s="84" t="n"/>
      <c r="W52" s="82" t="n"/>
      <c r="X52" s="82" t="n"/>
      <c r="Y52" s="82" t="n"/>
      <c r="Z52" s="82" t="n"/>
      <c r="AA52" s="82" t="n"/>
      <c r="AB52" s="82" t="n"/>
      <c r="AC52" s="82" t="n"/>
      <c r="AD52" s="82" t="n"/>
      <c r="AE52" s="83" t="n"/>
      <c r="AF52" s="84" t="n"/>
      <c r="AG52" s="82" t="n"/>
      <c r="AH52" s="82" t="n"/>
      <c r="AI52" s="82" t="n"/>
      <c r="AJ52" s="82" t="n"/>
      <c r="AK52" s="82" t="n"/>
      <c r="AL52" s="82" t="n"/>
      <c r="AM52" s="82" t="n"/>
      <c r="AN52" s="82" t="n"/>
      <c r="AO52" s="83" t="n"/>
      <c r="AP52" s="84" t="n"/>
    </row>
    <row r="53" hidden="1" ht="35" customHeight="1" s="173" thickBot="1">
      <c r="A53" s="81" t="inlineStr">
        <is>
          <t>Penurunan (kenaikan) agunan yang diambil alih</t>
        </is>
      </c>
      <c r="B53" s="81" t="n"/>
      <c r="C53" s="82" t="inlineStr"/>
      <c r="D53" s="82" t="inlineStr"/>
      <c r="E53" s="82" t="inlineStr"/>
      <c r="F53" s="82" t="inlineStr"/>
      <c r="G53" s="82" t="inlineStr"/>
      <c r="H53" s="82" t="inlineStr"/>
      <c r="I53" s="82" t="inlineStr"/>
      <c r="J53" s="82" t="inlineStr"/>
      <c r="K53" s="83" t="n"/>
      <c r="L53" s="84" t="n"/>
      <c r="M53" s="82" t="n"/>
      <c r="N53" s="82" t="n"/>
      <c r="O53" s="82" t="n"/>
      <c r="P53" s="82" t="n"/>
      <c r="Q53" s="82" t="n"/>
      <c r="R53" s="82" t="n"/>
      <c r="S53" s="82" t="n"/>
      <c r="T53" s="82" t="n"/>
      <c r="U53" s="83" t="n"/>
      <c r="V53" s="84" t="n"/>
      <c r="W53" s="82" t="n"/>
      <c r="X53" s="82" t="n"/>
      <c r="Y53" s="82" t="n"/>
      <c r="Z53" s="82" t="n"/>
      <c r="AA53" s="82" t="n"/>
      <c r="AB53" s="82" t="n"/>
      <c r="AC53" s="82" t="n"/>
      <c r="AD53" s="82" t="n"/>
      <c r="AE53" s="83" t="n"/>
      <c r="AF53" s="84" t="n"/>
      <c r="AG53" s="82" t="n"/>
      <c r="AH53" s="82" t="n"/>
      <c r="AI53" s="82" t="n"/>
      <c r="AJ53" s="82" t="n"/>
      <c r="AK53" s="82" t="n"/>
      <c r="AL53" s="82" t="n"/>
      <c r="AM53" s="82" t="n"/>
      <c r="AN53" s="82" t="n"/>
      <c r="AO53" s="83" t="n"/>
      <c r="AP53" s="84" t="n"/>
    </row>
    <row r="54" ht="35" customHeight="1" s="173" thickBot="1">
      <c r="A54" s="81" t="inlineStr">
        <is>
          <t>Penurunan (kenaikan) tagihan derivatif</t>
        </is>
      </c>
      <c r="B54" s="81" t="n"/>
      <c r="C54" s="82" t="inlineStr"/>
      <c r="D54" s="82" t="inlineStr"/>
      <c r="E54" s="82" t="inlineStr"/>
      <c r="F54" s="82" t="inlineStr"/>
      <c r="G54" s="82" t="inlineStr"/>
      <c r="H54" s="82" t="inlineStr"/>
      <c r="I54" s="82" t="n">
        <v>-70.666</v>
      </c>
      <c r="J54" s="82" t="n">
        <v>146.925</v>
      </c>
      <c r="K54" s="83" t="n"/>
      <c r="L54" s="84" t="n"/>
      <c r="M54" s="82" t="n"/>
      <c r="N54" s="82" t="n"/>
      <c r="O54" s="82" t="n"/>
      <c r="P54" s="82" t="n"/>
      <c r="Q54" s="82" t="n"/>
      <c r="R54" s="82" t="n"/>
      <c r="S54" s="82" t="n"/>
      <c r="T54" s="82" t="n"/>
      <c r="U54" s="83" t="n"/>
      <c r="V54" s="84" t="n"/>
      <c r="W54" s="82" t="n"/>
      <c r="X54" s="82" t="n"/>
      <c r="Y54" s="82" t="n"/>
      <c r="Z54" s="82" t="n"/>
      <c r="AA54" s="82" t="n"/>
      <c r="AB54" s="82" t="n"/>
      <c r="AC54" s="82" t="n"/>
      <c r="AD54" s="82" t="n"/>
      <c r="AE54" s="83" t="n"/>
      <c r="AF54" s="84" t="n"/>
      <c r="AG54" s="82" t="n"/>
      <c r="AH54" s="82" t="n"/>
      <c r="AI54" s="82" t="n"/>
      <c r="AJ54" s="82" t="n"/>
      <c r="AK54" s="82" t="n"/>
      <c r="AL54" s="82" t="n"/>
      <c r="AM54" s="82" t="n"/>
      <c r="AN54" s="82" t="n"/>
      <c r="AO54" s="83" t="n"/>
      <c r="AP54" s="84" t="n"/>
    </row>
    <row r="55" hidden="1" ht="35" customHeight="1" s="173" thickBot="1">
      <c r="A55" s="81" t="inlineStr">
        <is>
          <t>Penurunan (kenaikan) aset reasuransi</t>
        </is>
      </c>
      <c r="B55" s="81" t="n"/>
      <c r="C55" s="82" t="inlineStr"/>
      <c r="D55" s="82" t="inlineStr"/>
      <c r="E55" s="82" t="inlineStr"/>
      <c r="F55" s="82" t="inlineStr"/>
      <c r="G55" s="82" t="inlineStr"/>
      <c r="H55" s="82" t="inlineStr"/>
      <c r="I55" s="82" t="inlineStr"/>
      <c r="J55" s="82" t="inlineStr"/>
      <c r="K55" s="83" t="n"/>
      <c r="L55" s="84" t="n"/>
      <c r="M55" s="82" t="n"/>
      <c r="N55" s="82" t="n"/>
      <c r="O55" s="82" t="n"/>
      <c r="P55" s="82" t="n"/>
      <c r="Q55" s="82" t="n"/>
      <c r="R55" s="82" t="n"/>
      <c r="S55" s="82" t="n"/>
      <c r="T55" s="82" t="n"/>
      <c r="U55" s="83" t="n"/>
      <c r="V55" s="84" t="n"/>
      <c r="W55" s="82" t="n"/>
      <c r="X55" s="82" t="n"/>
      <c r="Y55" s="82" t="n"/>
      <c r="Z55" s="82" t="n"/>
      <c r="AA55" s="82" t="n"/>
      <c r="AB55" s="82" t="n"/>
      <c r="AC55" s="82" t="n"/>
      <c r="AD55" s="82" t="n"/>
      <c r="AE55" s="83" t="n"/>
      <c r="AF55" s="84" t="n"/>
      <c r="AG55" s="82" t="n"/>
      <c r="AH55" s="82" t="n"/>
      <c r="AI55" s="82" t="n"/>
      <c r="AJ55" s="82" t="n"/>
      <c r="AK55" s="82" t="n"/>
      <c r="AL55" s="82" t="n"/>
      <c r="AM55" s="82" t="n"/>
      <c r="AN55" s="82" t="n"/>
      <c r="AO55" s="83" t="n"/>
      <c r="AP55" s="84" t="n"/>
    </row>
    <row r="56" ht="35" customHeight="1" s="173" thickBot="1">
      <c r="A56" s="81" t="inlineStr">
        <is>
          <t>Penurunan (kenaikan) aset lainnya</t>
        </is>
      </c>
      <c r="B56" s="81" t="n"/>
      <c r="C56" s="82" t="n">
        <v>10.68</v>
      </c>
      <c r="D56" s="82" t="n">
        <v>300.335</v>
      </c>
      <c r="E56" s="82" t="n">
        <v>-1285.447</v>
      </c>
      <c r="F56" s="82" t="n">
        <v>1241.584</v>
      </c>
      <c r="G56" s="82" t="n">
        <v>-196.503</v>
      </c>
      <c r="H56" s="82" t="n">
        <v>-785.307</v>
      </c>
      <c r="I56" s="82" t="n">
        <v>-136.021</v>
      </c>
      <c r="J56" s="82" t="n">
        <v>594.912</v>
      </c>
      <c r="K56" s="83" t="n"/>
      <c r="L56" s="84" t="n"/>
      <c r="M56" s="82" t="n"/>
      <c r="N56" s="82" t="n"/>
      <c r="O56" s="82" t="n"/>
      <c r="P56" s="82" t="n"/>
      <c r="Q56" s="82" t="n"/>
      <c r="R56" s="82" t="n"/>
      <c r="S56" s="82" t="n"/>
      <c r="T56" s="82" t="n"/>
      <c r="U56" s="83" t="n"/>
      <c r="V56" s="84" t="n"/>
      <c r="W56" s="82" t="n"/>
      <c r="X56" s="82" t="n"/>
      <c r="Y56" s="82" t="n"/>
      <c r="Z56" s="82" t="n"/>
      <c r="AA56" s="82" t="n"/>
      <c r="AB56" s="82" t="n"/>
      <c r="AC56" s="82" t="n"/>
      <c r="AD56" s="82" t="n"/>
      <c r="AE56" s="83" t="n"/>
      <c r="AF56" s="84" t="n"/>
      <c r="AG56" s="82" t="n"/>
      <c r="AH56" s="82" t="n"/>
      <c r="AI56" s="82" t="n"/>
      <c r="AJ56" s="82" t="n"/>
      <c r="AK56" s="82" t="n"/>
      <c r="AL56" s="82" t="n"/>
      <c r="AM56" s="82" t="n"/>
      <c r="AN56" s="82" t="n"/>
      <c r="AO56" s="83" t="n"/>
      <c r="AP56" s="84" t="n"/>
    </row>
    <row r="57" ht="35" customHeight="1" s="173" thickBot="1">
      <c r="A57" s="80" t="inlineStr">
        <is>
          <t>Kenaikan (penurunan) liabilitas operasi</t>
        </is>
      </c>
      <c r="B57" s="80" t="n"/>
      <c r="C57" s="76" t="n"/>
      <c r="D57" s="76" t="n"/>
      <c r="E57" s="76" t="n"/>
      <c r="F57" s="76" t="n"/>
      <c r="G57" s="76" t="n"/>
      <c r="H57" s="76" t="n"/>
      <c r="I57" s="76" t="n"/>
      <c r="J57" s="76" t="n"/>
      <c r="K57" s="77" t="n"/>
      <c r="L57" s="78" t="n"/>
      <c r="M57" s="76" t="n"/>
      <c r="N57" s="76" t="n"/>
      <c r="O57" s="76" t="n"/>
      <c r="P57" s="76" t="n"/>
      <c r="Q57" s="76" t="n"/>
      <c r="R57" s="76" t="n"/>
      <c r="S57" s="76" t="n"/>
      <c r="T57" s="76" t="n"/>
      <c r="U57" s="77" t="n"/>
      <c r="V57" s="78" t="n"/>
      <c r="W57" s="76" t="n"/>
      <c r="X57" s="76" t="n"/>
      <c r="Y57" s="76" t="n"/>
      <c r="Z57" s="76" t="n"/>
      <c r="AA57" s="76" t="n"/>
      <c r="AB57" s="76" t="n"/>
      <c r="AC57" s="76" t="n"/>
      <c r="AD57" s="76" t="n"/>
      <c r="AE57" s="77" t="n"/>
      <c r="AF57" s="78" t="n"/>
      <c r="AG57" s="76" t="n"/>
      <c r="AH57" s="76" t="n"/>
      <c r="AI57" s="76" t="n"/>
      <c r="AJ57" s="76" t="n"/>
      <c r="AK57" s="76" t="n"/>
      <c r="AL57" s="76" t="n"/>
      <c r="AM57" s="76" t="n"/>
      <c r="AN57" s="76" t="n"/>
      <c r="AO57" s="77" t="n"/>
      <c r="AP57" s="78" t="n"/>
    </row>
    <row r="58" ht="35" customHeight="1" s="173" thickBot="1">
      <c r="A58" s="81" t="inlineStr">
        <is>
          <t>Kenaikan (penurunan) liabilitas segera</t>
        </is>
      </c>
      <c r="B58" s="81" t="n"/>
      <c r="C58" s="82" t="n">
        <v>-414.568</v>
      </c>
      <c r="D58" s="82" t="n">
        <v>-301.002</v>
      </c>
      <c r="E58" s="82" t="n">
        <v>2446.942</v>
      </c>
      <c r="F58" s="82" t="n">
        <v>-1120.009</v>
      </c>
      <c r="G58" s="82" t="n">
        <v>-466.852</v>
      </c>
      <c r="H58" s="82" t="n">
        <v>74.41500000000001</v>
      </c>
      <c r="I58" s="82" t="n">
        <v>-441.93</v>
      </c>
      <c r="J58" s="82" t="n">
        <v>-485.935</v>
      </c>
      <c r="K58" s="83" t="n"/>
      <c r="L58" s="84" t="n"/>
      <c r="M58" s="82" t="n"/>
      <c r="N58" s="82" t="n"/>
      <c r="O58" s="82" t="n"/>
      <c r="P58" s="82" t="n"/>
      <c r="Q58" s="82" t="n"/>
      <c r="R58" s="82" t="n"/>
      <c r="S58" s="82" t="n"/>
      <c r="T58" s="82" t="n"/>
      <c r="U58" s="83" t="n"/>
      <c r="V58" s="84" t="n"/>
      <c r="W58" s="82" t="n"/>
      <c r="X58" s="82" t="n"/>
      <c r="Y58" s="82" t="n"/>
      <c r="Z58" s="82" t="n"/>
      <c r="AA58" s="82" t="n"/>
      <c r="AB58" s="82" t="n"/>
      <c r="AC58" s="82" t="n"/>
      <c r="AD58" s="82" t="n"/>
      <c r="AE58" s="83" t="n"/>
      <c r="AF58" s="84" t="n"/>
      <c r="AG58" s="82" t="n"/>
      <c r="AH58" s="82" t="n"/>
      <c r="AI58" s="82" t="n"/>
      <c r="AJ58" s="82" t="n"/>
      <c r="AK58" s="82" t="n"/>
      <c r="AL58" s="82" t="n"/>
      <c r="AM58" s="82" t="n"/>
      <c r="AN58" s="82" t="n"/>
      <c r="AO58" s="83" t="n"/>
      <c r="AP58" s="84" t="n"/>
    </row>
    <row r="59" ht="35" customHeight="1" s="173" thickBot="1">
      <c r="A59" s="81" t="inlineStr">
        <is>
          <t>Kenaikan (penurunan) giro dan tabungan simpanan nasabah</t>
        </is>
      </c>
      <c r="B59" s="81" t="n"/>
      <c r="C59" s="82" t="n">
        <v>3786.265</v>
      </c>
      <c r="D59" s="82" t="n">
        <v>-2431.002</v>
      </c>
      <c r="E59" s="82" t="n">
        <v>17707.877</v>
      </c>
      <c r="F59" s="82" t="n">
        <v>12861.373</v>
      </c>
      <c r="G59" s="82" t="n">
        <v>20920.972</v>
      </c>
      <c r="H59" s="82" t="n">
        <v>26008.204</v>
      </c>
      <c r="I59" s="82" t="n">
        <v>11631.959</v>
      </c>
      <c r="J59" s="82" t="n">
        <v>-1219.892</v>
      </c>
      <c r="K59" s="83" t="n"/>
      <c r="L59" s="84" t="n"/>
      <c r="M59" s="82" t="n"/>
      <c r="N59" s="82" t="n"/>
      <c r="O59" s="82" t="n"/>
      <c r="P59" s="82" t="n"/>
      <c r="Q59" s="82" t="n"/>
      <c r="R59" s="82" t="n"/>
      <c r="S59" s="82" t="n"/>
      <c r="T59" s="82" t="n"/>
      <c r="U59" s="83" t="n"/>
      <c r="V59" s="84" t="n"/>
      <c r="W59" s="82" t="n"/>
      <c r="X59" s="82" t="n"/>
      <c r="Y59" s="82" t="n"/>
      <c r="Z59" s="82" t="n"/>
      <c r="AA59" s="82" t="n"/>
      <c r="AB59" s="82" t="n"/>
      <c r="AC59" s="82" t="n"/>
      <c r="AD59" s="82" t="n"/>
      <c r="AE59" s="83" t="n"/>
      <c r="AF59" s="84" t="n"/>
      <c r="AG59" s="82" t="n"/>
      <c r="AH59" s="82" t="n"/>
      <c r="AI59" s="82" t="n"/>
      <c r="AJ59" s="82" t="n"/>
      <c r="AK59" s="82" t="n"/>
      <c r="AL59" s="82" t="n"/>
      <c r="AM59" s="82" t="n"/>
      <c r="AN59" s="82" t="n"/>
      <c r="AO59" s="83" t="n"/>
      <c r="AP59" s="84" t="n"/>
    </row>
    <row r="60" ht="35" customHeight="1" s="173" thickBot="1">
      <c r="A60" s="81" t="inlineStr">
        <is>
          <t>Kenaikan (penurunan) deposito berjangka nasabah</t>
        </is>
      </c>
      <c r="B60" s="81" t="n"/>
      <c r="C60" s="82" t="n">
        <v>29980.351</v>
      </c>
      <c r="D60" s="82" t="n">
        <v>-1532.515</v>
      </c>
      <c r="E60" s="82" t="n">
        <v>33928.841</v>
      </c>
      <c r="F60" s="82" t="n">
        <v>-1338.019</v>
      </c>
      <c r="G60" s="82" t="n">
        <v>-322.562</v>
      </c>
      <c r="H60" s="82" t="n">
        <v>-5504.388</v>
      </c>
      <c r="I60" s="82" t="n">
        <v>12615.733</v>
      </c>
      <c r="J60" s="82" t="n">
        <v>47812.161</v>
      </c>
      <c r="K60" s="83" t="n"/>
      <c r="L60" s="84" t="n"/>
      <c r="M60" s="82" t="n"/>
      <c r="N60" s="82" t="n"/>
      <c r="O60" s="82" t="n"/>
      <c r="P60" s="82" t="n"/>
      <c r="Q60" s="82" t="n"/>
      <c r="R60" s="82" t="n"/>
      <c r="S60" s="82" t="n"/>
      <c r="T60" s="82" t="n"/>
      <c r="U60" s="83" t="n"/>
      <c r="V60" s="84" t="n"/>
      <c r="W60" s="82" t="n"/>
      <c r="X60" s="82" t="n"/>
      <c r="Y60" s="82" t="n"/>
      <c r="Z60" s="82" t="n"/>
      <c r="AA60" s="82" t="n"/>
      <c r="AB60" s="82" t="n"/>
      <c r="AC60" s="82" t="n"/>
      <c r="AD60" s="82" t="n"/>
      <c r="AE60" s="83" t="n"/>
      <c r="AF60" s="84" t="n"/>
      <c r="AG60" s="82" t="n"/>
      <c r="AH60" s="82" t="n"/>
      <c r="AI60" s="82" t="n"/>
      <c r="AJ60" s="82" t="n"/>
      <c r="AK60" s="82" t="n"/>
      <c r="AL60" s="82" t="n"/>
      <c r="AM60" s="82" t="n"/>
      <c r="AN60" s="82" t="n"/>
      <c r="AO60" s="83" t="n"/>
      <c r="AP60" s="84" t="n"/>
    </row>
    <row r="61" ht="35" customHeight="1" s="173" thickBot="1">
      <c r="A61" s="81" t="inlineStr">
        <is>
          <t>Kenaikan (penurunan) giro wadiah simpanan nasabah</t>
        </is>
      </c>
      <c r="B61" s="81" t="n"/>
      <c r="C61" s="82" t="n">
        <v>32.528</v>
      </c>
      <c r="D61" s="82" t="n">
        <v>-188.844</v>
      </c>
      <c r="E61" s="82" t="n">
        <v>492.085</v>
      </c>
      <c r="F61" s="82" t="n">
        <v>2270.858</v>
      </c>
      <c r="G61" s="82" t="n">
        <v>3268.857</v>
      </c>
      <c r="H61" s="82" t="n">
        <v>4814.656</v>
      </c>
      <c r="I61" s="82" t="n">
        <v>5443.299</v>
      </c>
      <c r="J61" s="82" t="n">
        <v>6264.837</v>
      </c>
      <c r="K61" s="83" t="n"/>
      <c r="L61" s="84" t="n"/>
      <c r="M61" s="82" t="n"/>
      <c r="N61" s="82" t="n"/>
      <c r="O61" s="82" t="n"/>
      <c r="P61" s="82" t="n"/>
      <c r="Q61" s="82" t="n"/>
      <c r="R61" s="82" t="n"/>
      <c r="S61" s="82" t="n"/>
      <c r="T61" s="82" t="n"/>
      <c r="U61" s="83" t="n"/>
      <c r="V61" s="84" t="n"/>
      <c r="W61" s="82" t="n"/>
      <c r="X61" s="82" t="n"/>
      <c r="Y61" s="82" t="n"/>
      <c r="Z61" s="82" t="n"/>
      <c r="AA61" s="82" t="n"/>
      <c r="AB61" s="82" t="n"/>
      <c r="AC61" s="82" t="n"/>
      <c r="AD61" s="82" t="n"/>
      <c r="AE61" s="83" t="n"/>
      <c r="AF61" s="84" t="n"/>
      <c r="AG61" s="82" t="n"/>
      <c r="AH61" s="82" t="n"/>
      <c r="AI61" s="82" t="n"/>
      <c r="AJ61" s="82" t="n"/>
      <c r="AK61" s="82" t="n"/>
      <c r="AL61" s="82" t="n"/>
      <c r="AM61" s="82" t="n"/>
      <c r="AN61" s="82" t="n"/>
      <c r="AO61" s="83" t="n"/>
      <c r="AP61" s="84" t="n"/>
    </row>
    <row r="62" ht="52" customHeight="1" s="173" thickBot="1">
      <c r="A62" s="81" t="inlineStr">
        <is>
          <t>Kenaikan (penurunan) tabungan wadiah simpanan nasabah</t>
        </is>
      </c>
      <c r="B62" s="81" t="n"/>
      <c r="C62" s="82" t="n">
        <v>143.923</v>
      </c>
      <c r="D62" s="82" t="n">
        <v>23.565</v>
      </c>
      <c r="E62" s="82" t="n">
        <v>115.32</v>
      </c>
      <c r="F62" s="82" t="n">
        <v>245.03</v>
      </c>
      <c r="G62" s="82" t="n">
        <v>43.479</v>
      </c>
      <c r="H62" s="82" t="n">
        <v>82.875</v>
      </c>
      <c r="I62" s="82" t="n">
        <v>245.34</v>
      </c>
      <c r="J62" s="82" t="n">
        <v>205.144</v>
      </c>
      <c r="K62" s="83" t="n"/>
      <c r="L62" s="84" t="n"/>
      <c r="M62" s="82" t="n"/>
      <c r="N62" s="82" t="n"/>
      <c r="O62" s="82" t="n"/>
      <c r="P62" s="82" t="n"/>
      <c r="Q62" s="82" t="n"/>
      <c r="R62" s="82" t="n"/>
      <c r="S62" s="82" t="n"/>
      <c r="T62" s="82" t="n"/>
      <c r="U62" s="83" t="n"/>
      <c r="V62" s="84" t="n"/>
      <c r="W62" s="82" t="n"/>
      <c r="X62" s="82" t="n"/>
      <c r="Y62" s="82" t="n"/>
      <c r="Z62" s="82" t="n"/>
      <c r="AA62" s="82" t="n"/>
      <c r="AB62" s="82" t="n"/>
      <c r="AC62" s="82" t="n"/>
      <c r="AD62" s="82" t="n"/>
      <c r="AE62" s="83" t="n"/>
      <c r="AF62" s="84" t="n"/>
      <c r="AG62" s="82" t="n"/>
      <c r="AH62" s="82" t="n"/>
      <c r="AI62" s="82" t="n"/>
      <c r="AJ62" s="82" t="n"/>
      <c r="AK62" s="82" t="n"/>
      <c r="AL62" s="82" t="n"/>
      <c r="AM62" s="82" t="n"/>
      <c r="AN62" s="82" t="n"/>
      <c r="AO62" s="83" t="n"/>
      <c r="AP62" s="84" t="n"/>
    </row>
    <row r="63" hidden="1" ht="35" customHeight="1" s="173" thickBot="1">
      <c r="A63" s="81" t="inlineStr">
        <is>
          <t>Kenaikan (penurunan) deposito wakalah simpanan nasabah</t>
        </is>
      </c>
      <c r="B63" s="81" t="n"/>
      <c r="C63" s="82" t="inlineStr"/>
      <c r="D63" s="82" t="inlineStr"/>
      <c r="E63" s="82" t="inlineStr"/>
      <c r="F63" s="82" t="inlineStr"/>
      <c r="G63" s="82" t="inlineStr"/>
      <c r="H63" s="82" t="inlineStr"/>
      <c r="I63" s="82" t="inlineStr"/>
      <c r="J63" s="82" t="inlineStr"/>
      <c r="K63" s="83" t="n"/>
      <c r="L63" s="84" t="n"/>
      <c r="M63" s="82" t="n"/>
      <c r="N63" s="82" t="n"/>
      <c r="O63" s="82" t="n"/>
      <c r="P63" s="82" t="n"/>
      <c r="Q63" s="82" t="n"/>
      <c r="R63" s="82" t="n"/>
      <c r="S63" s="82" t="n"/>
      <c r="T63" s="82" t="n"/>
      <c r="U63" s="83" t="n"/>
      <c r="V63" s="84" t="n"/>
      <c r="W63" s="82" t="n"/>
      <c r="X63" s="82" t="n"/>
      <c r="Y63" s="82" t="n"/>
      <c r="Z63" s="82" t="n"/>
      <c r="AA63" s="82" t="n"/>
      <c r="AB63" s="82" t="n"/>
      <c r="AC63" s="82" t="n"/>
      <c r="AD63" s="82" t="n"/>
      <c r="AE63" s="83" t="n"/>
      <c r="AF63" s="84" t="n"/>
      <c r="AG63" s="82" t="n"/>
      <c r="AH63" s="82" t="n"/>
      <c r="AI63" s="82" t="n"/>
      <c r="AJ63" s="82" t="n"/>
      <c r="AK63" s="82" t="n"/>
      <c r="AL63" s="82" t="n"/>
      <c r="AM63" s="82" t="n"/>
      <c r="AN63" s="82" t="n"/>
      <c r="AO63" s="83" t="n"/>
      <c r="AP63" s="84" t="n"/>
    </row>
    <row r="64" ht="35" customHeight="1" s="173" thickBot="1">
      <c r="A64" s="81" t="inlineStr">
        <is>
          <t>Kenaikan (penurunan) simpanan dari bank lain</t>
        </is>
      </c>
      <c r="B64" s="81" t="n"/>
      <c r="C64" s="82" t="n">
        <v>-2070.854</v>
      </c>
      <c r="D64" s="82" t="n">
        <v>1516.659</v>
      </c>
      <c r="E64" s="82" t="n">
        <v>-4479.357</v>
      </c>
      <c r="F64" s="82" t="n">
        <v>36.127</v>
      </c>
      <c r="G64" s="82" t="n">
        <v>70.40000000000001</v>
      </c>
      <c r="H64" s="82" t="n">
        <v>-45.095</v>
      </c>
      <c r="I64" s="82" t="n">
        <v>-21.277</v>
      </c>
      <c r="J64" s="82" t="n">
        <v>26.445</v>
      </c>
      <c r="K64" s="83" t="n"/>
      <c r="L64" s="84" t="n"/>
      <c r="M64" s="82" t="n"/>
      <c r="N64" s="82" t="n"/>
      <c r="O64" s="82" t="n"/>
      <c r="P64" s="82" t="n"/>
      <c r="Q64" s="82" t="n"/>
      <c r="R64" s="82" t="n"/>
      <c r="S64" s="82" t="n"/>
      <c r="T64" s="82" t="n"/>
      <c r="U64" s="83" t="n"/>
      <c r="V64" s="84" t="n"/>
      <c r="W64" s="82" t="n"/>
      <c r="X64" s="82" t="n"/>
      <c r="Y64" s="82" t="n"/>
      <c r="Z64" s="82" t="n"/>
      <c r="AA64" s="82" t="n"/>
      <c r="AB64" s="82" t="n"/>
      <c r="AC64" s="82" t="n"/>
      <c r="AD64" s="82" t="n"/>
      <c r="AE64" s="83" t="n"/>
      <c r="AF64" s="84" t="n"/>
      <c r="AG64" s="82" t="n"/>
      <c r="AH64" s="82" t="n"/>
      <c r="AI64" s="82" t="n"/>
      <c r="AJ64" s="82" t="n"/>
      <c r="AK64" s="82" t="n"/>
      <c r="AL64" s="82" t="n"/>
      <c r="AM64" s="82" t="n"/>
      <c r="AN64" s="82" t="n"/>
      <c r="AO64" s="83" t="n"/>
      <c r="AP64" s="84" t="n"/>
    </row>
    <row r="65" ht="35" customHeight="1" s="173" thickBot="1">
      <c r="A65" s="81" t="inlineStr">
        <is>
          <t>Kenaikan (penurunan) giro mudharabah</t>
        </is>
      </c>
      <c r="B65" s="81" t="n"/>
      <c r="C65" s="82" t="n">
        <v>-293.725</v>
      </c>
      <c r="D65" s="82" t="n">
        <v>-179.632</v>
      </c>
      <c r="E65" s="82" t="n">
        <v>-1056.093</v>
      </c>
      <c r="F65" s="82" t="n">
        <v>120.798</v>
      </c>
      <c r="G65" s="82" t="n">
        <v>1.182</v>
      </c>
      <c r="H65" s="82" t="n">
        <v>249.373</v>
      </c>
      <c r="I65" s="82" t="n">
        <v>220.922</v>
      </c>
      <c r="J65" s="82" t="n">
        <v>851.5599999999999</v>
      </c>
      <c r="K65" s="83" t="n"/>
      <c r="L65" s="84" t="n"/>
      <c r="M65" s="82" t="n"/>
      <c r="N65" s="82" t="n"/>
      <c r="O65" s="82" t="n"/>
      <c r="P65" s="82" t="n"/>
      <c r="Q65" s="82" t="n"/>
      <c r="R65" s="82" t="n"/>
      <c r="S65" s="82" t="n"/>
      <c r="T65" s="82" t="n"/>
      <c r="U65" s="83" t="n"/>
      <c r="V65" s="84" t="n"/>
      <c r="W65" s="82" t="n"/>
      <c r="X65" s="82" t="n"/>
      <c r="Y65" s="82" t="n"/>
      <c r="Z65" s="82" t="n"/>
      <c r="AA65" s="82" t="n"/>
      <c r="AB65" s="82" t="n"/>
      <c r="AC65" s="82" t="n"/>
      <c r="AD65" s="82" t="n"/>
      <c r="AE65" s="83" t="n"/>
      <c r="AF65" s="84" t="n"/>
      <c r="AG65" s="82" t="n"/>
      <c r="AH65" s="82" t="n"/>
      <c r="AI65" s="82" t="n"/>
      <c r="AJ65" s="82" t="n"/>
      <c r="AK65" s="82" t="n"/>
      <c r="AL65" s="82" t="n"/>
      <c r="AM65" s="82" t="n"/>
      <c r="AN65" s="82" t="n"/>
      <c r="AO65" s="83" t="n"/>
      <c r="AP65" s="84" t="n"/>
    </row>
    <row r="66" ht="35" customHeight="1" s="173" thickBot="1">
      <c r="A66" s="81" t="inlineStr">
        <is>
          <t>Kenaikan (penurunan) tabungan mudharabah</t>
        </is>
      </c>
      <c r="B66" s="81" t="n"/>
      <c r="C66" s="82" t="n">
        <v>661.052</v>
      </c>
      <c r="D66" s="82" t="n">
        <v>597.299</v>
      </c>
      <c r="E66" s="82" t="n">
        <v>-249.943</v>
      </c>
      <c r="F66" s="82" t="n">
        <v>857.692</v>
      </c>
      <c r="G66" s="82" t="n">
        <v>864.813</v>
      </c>
      <c r="H66" s="82" t="n">
        <v>649.236</v>
      </c>
      <c r="I66" s="82" t="n">
        <v>821.487</v>
      </c>
      <c r="J66" s="82" t="n">
        <v>662.329</v>
      </c>
      <c r="K66" s="83" t="n"/>
      <c r="L66" s="84" t="n"/>
      <c r="M66" s="82" t="n"/>
      <c r="N66" s="82" t="n"/>
      <c r="O66" s="82" t="n"/>
      <c r="P66" s="82" t="n"/>
      <c r="Q66" s="82" t="n"/>
      <c r="R66" s="82" t="n"/>
      <c r="S66" s="82" t="n"/>
      <c r="T66" s="82" t="n"/>
      <c r="U66" s="83" t="n"/>
      <c r="V66" s="84" t="n"/>
      <c r="W66" s="82" t="n"/>
      <c r="X66" s="82" t="n"/>
      <c r="Y66" s="82" t="n"/>
      <c r="Z66" s="82" t="n"/>
      <c r="AA66" s="82" t="n"/>
      <c r="AB66" s="82" t="n"/>
      <c r="AC66" s="82" t="n"/>
      <c r="AD66" s="82" t="n"/>
      <c r="AE66" s="83" t="n"/>
      <c r="AF66" s="84" t="n"/>
      <c r="AG66" s="82" t="n"/>
      <c r="AH66" s="82" t="n"/>
      <c r="AI66" s="82" t="n"/>
      <c r="AJ66" s="82" t="n"/>
      <c r="AK66" s="82" t="n"/>
      <c r="AL66" s="82" t="n"/>
      <c r="AM66" s="82" t="n"/>
      <c r="AN66" s="82" t="n"/>
      <c r="AO66" s="83" t="n"/>
      <c r="AP66" s="84" t="n"/>
    </row>
    <row r="67" hidden="1" ht="52" customHeight="1" s="173" thickBot="1">
      <c r="A67" s="81" t="inlineStr">
        <is>
          <t>Kenaikan (penurunan) efek yang dijual dengan janji dibeli kembali</t>
        </is>
      </c>
      <c r="B67" s="81" t="n"/>
      <c r="C67" s="82" t="inlineStr"/>
      <c r="D67" s="82" t="inlineStr"/>
      <c r="E67" s="82" t="inlineStr"/>
      <c r="F67" s="82" t="inlineStr"/>
      <c r="G67" s="82" t="inlineStr"/>
      <c r="H67" s="82" t="inlineStr"/>
      <c r="I67" s="82" t="inlineStr"/>
      <c r="J67" s="82" t="inlineStr"/>
      <c r="K67" s="83" t="n"/>
      <c r="L67" s="84" t="n"/>
      <c r="M67" s="82" t="n"/>
      <c r="N67" s="82" t="n"/>
      <c r="O67" s="82" t="n"/>
      <c r="P67" s="82" t="n"/>
      <c r="Q67" s="82" t="n"/>
      <c r="R67" s="82" t="n"/>
      <c r="S67" s="82" t="n"/>
      <c r="T67" s="82" t="n"/>
      <c r="U67" s="83" t="n"/>
      <c r="V67" s="84" t="n"/>
      <c r="W67" s="82" t="n"/>
      <c r="X67" s="82" t="n"/>
      <c r="Y67" s="82" t="n"/>
      <c r="Z67" s="82" t="n"/>
      <c r="AA67" s="82" t="n"/>
      <c r="AB67" s="82" t="n"/>
      <c r="AC67" s="82" t="n"/>
      <c r="AD67" s="82" t="n"/>
      <c r="AE67" s="83" t="n"/>
      <c r="AF67" s="84" t="n"/>
      <c r="AG67" s="82" t="n"/>
      <c r="AH67" s="82" t="n"/>
      <c r="AI67" s="82" t="n"/>
      <c r="AJ67" s="82" t="n"/>
      <c r="AK67" s="82" t="n"/>
      <c r="AL67" s="82" t="n"/>
      <c r="AM67" s="82" t="n"/>
      <c r="AN67" s="82" t="n"/>
      <c r="AO67" s="83" t="n"/>
      <c r="AP67" s="84" t="n"/>
    </row>
    <row r="68" ht="35" customHeight="1" s="173" thickBot="1">
      <c r="A68" s="81" t="inlineStr">
        <is>
          <t>Kenaikan (penurunan) liabilitas akseptasi</t>
        </is>
      </c>
      <c r="B68" s="81" t="n"/>
      <c r="C68" s="82" t="inlineStr"/>
      <c r="D68" s="82" t="inlineStr"/>
      <c r="E68" s="82" t="inlineStr"/>
      <c r="F68" s="82" t="n">
        <v>258.069</v>
      </c>
      <c r="G68" s="82" t="n">
        <v>-33.578</v>
      </c>
      <c r="H68" s="82" t="n">
        <v>124.005</v>
      </c>
      <c r="I68" s="82" t="n">
        <v>397.331</v>
      </c>
      <c r="J68" s="82" t="n">
        <v>-366.997</v>
      </c>
      <c r="K68" s="83" t="n"/>
      <c r="L68" s="84" t="n"/>
      <c r="M68" s="82" t="n"/>
      <c r="N68" s="82" t="n"/>
      <c r="O68" s="82" t="n"/>
      <c r="P68" s="82" t="n"/>
      <c r="Q68" s="82" t="n"/>
      <c r="R68" s="82" t="n"/>
      <c r="S68" s="82" t="n"/>
      <c r="T68" s="82" t="n"/>
      <c r="U68" s="83" t="n"/>
      <c r="V68" s="84" t="n"/>
      <c r="W68" s="82" t="n"/>
      <c r="X68" s="82" t="n"/>
      <c r="Y68" s="82" t="n"/>
      <c r="Z68" s="82" t="n"/>
      <c r="AA68" s="82" t="n"/>
      <c r="AB68" s="82" t="n"/>
      <c r="AC68" s="82" t="n"/>
      <c r="AD68" s="82" t="n"/>
      <c r="AE68" s="83" t="n"/>
      <c r="AF68" s="84" t="n"/>
      <c r="AG68" s="82" t="n"/>
      <c r="AH68" s="82" t="n"/>
      <c r="AI68" s="82" t="n"/>
      <c r="AJ68" s="82" t="n"/>
      <c r="AK68" s="82" t="n"/>
      <c r="AL68" s="82" t="n"/>
      <c r="AM68" s="82" t="n"/>
      <c r="AN68" s="82" t="n"/>
      <c r="AO68" s="83" t="n"/>
      <c r="AP68" s="84" t="n"/>
    </row>
    <row r="69" hidden="1" ht="52" customHeight="1" s="173" thickBot="1">
      <c r="A69" s="81" t="inlineStr">
        <is>
          <t>Kenaikan (penurunan) liabilitas pemegang polis pada kontrak unit-linked</t>
        </is>
      </c>
      <c r="B69" s="81" t="n"/>
      <c r="C69" s="82" t="inlineStr"/>
      <c r="D69" s="82" t="inlineStr"/>
      <c r="E69" s="82" t="inlineStr"/>
      <c r="F69" s="82" t="inlineStr"/>
      <c r="G69" s="82" t="inlineStr"/>
      <c r="H69" s="82" t="inlineStr"/>
      <c r="I69" s="82" t="inlineStr"/>
      <c r="J69" s="82" t="inlineStr"/>
      <c r="K69" s="83" t="n"/>
      <c r="L69" s="84" t="n"/>
      <c r="M69" s="82" t="n"/>
      <c r="N69" s="82" t="n"/>
      <c r="O69" s="82" t="n"/>
      <c r="P69" s="82" t="n"/>
      <c r="Q69" s="82" t="n"/>
      <c r="R69" s="82" t="n"/>
      <c r="S69" s="82" t="n"/>
      <c r="T69" s="82" t="n"/>
      <c r="U69" s="83" t="n"/>
      <c r="V69" s="84" t="n"/>
      <c r="W69" s="82" t="n"/>
      <c r="X69" s="82" t="n"/>
      <c r="Y69" s="82" t="n"/>
      <c r="Z69" s="82" t="n"/>
      <c r="AA69" s="82" t="n"/>
      <c r="AB69" s="82" t="n"/>
      <c r="AC69" s="82" t="n"/>
      <c r="AD69" s="82" t="n"/>
      <c r="AE69" s="83" t="n"/>
      <c r="AF69" s="84" t="n"/>
      <c r="AG69" s="82" t="n"/>
      <c r="AH69" s="82" t="n"/>
      <c r="AI69" s="82" t="n"/>
      <c r="AJ69" s="82" t="n"/>
      <c r="AK69" s="82" t="n"/>
      <c r="AL69" s="82" t="n"/>
      <c r="AM69" s="82" t="n"/>
      <c r="AN69" s="82" t="n"/>
      <c r="AO69" s="83" t="n"/>
      <c r="AP69" s="84" t="n"/>
    </row>
    <row r="70" hidden="1" ht="35" customHeight="1" s="173" thickBot="1">
      <c r="A70" s="81" t="inlineStr">
        <is>
          <t>Kenaikan (penurunan) liabilitas derivatif</t>
        </is>
      </c>
      <c r="B70" s="81" t="n"/>
      <c r="C70" s="82" t="inlineStr"/>
      <c r="D70" s="82" t="inlineStr"/>
      <c r="E70" s="82" t="inlineStr"/>
      <c r="F70" s="82" t="inlineStr"/>
      <c r="G70" s="82" t="inlineStr"/>
      <c r="H70" s="82" t="inlineStr"/>
      <c r="I70" s="82" t="inlineStr"/>
      <c r="J70" s="82" t="inlineStr"/>
      <c r="K70" s="83" t="n"/>
      <c r="L70" s="84" t="n"/>
      <c r="M70" s="82" t="n"/>
      <c r="N70" s="82" t="n"/>
      <c r="O70" s="82" t="n"/>
      <c r="P70" s="82" t="n"/>
      <c r="Q70" s="82" t="n"/>
      <c r="R70" s="82" t="n"/>
      <c r="S70" s="82" t="n"/>
      <c r="T70" s="82" t="n"/>
      <c r="U70" s="83" t="n"/>
      <c r="V70" s="84" t="n"/>
      <c r="W70" s="82" t="n"/>
      <c r="X70" s="82" t="n"/>
      <c r="Y70" s="82" t="n"/>
      <c r="Z70" s="82" t="n"/>
      <c r="AA70" s="82" t="n"/>
      <c r="AB70" s="82" t="n"/>
      <c r="AC70" s="82" t="n"/>
      <c r="AD70" s="82" t="n"/>
      <c r="AE70" s="83" t="n"/>
      <c r="AF70" s="84" t="n"/>
      <c r="AG70" s="82" t="n"/>
      <c r="AH70" s="82" t="n"/>
      <c r="AI70" s="82" t="n"/>
      <c r="AJ70" s="82" t="n"/>
      <c r="AK70" s="82" t="n"/>
      <c r="AL70" s="82" t="n"/>
      <c r="AM70" s="82" t="n"/>
      <c r="AN70" s="82" t="n"/>
      <c r="AO70" s="83" t="n"/>
      <c r="AP70" s="84" t="n"/>
    </row>
    <row r="71" ht="35" customHeight="1" s="173" thickBot="1">
      <c r="A71" s="81" t="inlineStr">
        <is>
          <t>Kenaikan (penurunan) dana syirkah temporer</t>
        </is>
      </c>
      <c r="B71" s="81" t="n"/>
      <c r="C71" s="82" t="n">
        <v>2680.032</v>
      </c>
      <c r="D71" s="82" t="n">
        <v>-740.4450000000001</v>
      </c>
      <c r="E71" s="82" t="n">
        <v>2661.505</v>
      </c>
      <c r="F71" s="82" t="n">
        <v>1945.163</v>
      </c>
      <c r="G71" s="82" t="n">
        <v>1228.208</v>
      </c>
      <c r="H71" s="82" t="n">
        <v>1345.212</v>
      </c>
      <c r="I71" s="82" t="n">
        <v>1099.511</v>
      </c>
      <c r="J71" s="82" t="n">
        <v>1120.573</v>
      </c>
      <c r="K71" s="83" t="n"/>
      <c r="L71" s="84" t="n"/>
      <c r="M71" s="82" t="n"/>
      <c r="N71" s="82" t="n"/>
      <c r="O71" s="82" t="n"/>
      <c r="P71" s="82" t="n"/>
      <c r="Q71" s="82" t="n"/>
      <c r="R71" s="82" t="n"/>
      <c r="S71" s="82" t="n"/>
      <c r="T71" s="82" t="n"/>
      <c r="U71" s="83" t="n"/>
      <c r="V71" s="84" t="n"/>
      <c r="W71" s="82" t="n"/>
      <c r="X71" s="82" t="n"/>
      <c r="Y71" s="82" t="n"/>
      <c r="Z71" s="82" t="n"/>
      <c r="AA71" s="82" t="n"/>
      <c r="AB71" s="82" t="n"/>
      <c r="AC71" s="82" t="n"/>
      <c r="AD71" s="82" t="n"/>
      <c r="AE71" s="83" t="n"/>
      <c r="AF71" s="84" t="n"/>
      <c r="AG71" s="82" t="n"/>
      <c r="AH71" s="82" t="n"/>
      <c r="AI71" s="82" t="n"/>
      <c r="AJ71" s="82" t="n"/>
      <c r="AK71" s="82" t="n"/>
      <c r="AL71" s="82" t="n"/>
      <c r="AM71" s="82" t="n"/>
      <c r="AN71" s="82" t="n"/>
      <c r="AO71" s="83" t="n"/>
      <c r="AP71" s="84" t="n"/>
    </row>
    <row r="72" ht="35" customHeight="1" s="173" thickBot="1">
      <c r="A72" s="81" t="inlineStr">
        <is>
          <t>Kenaikan (penurunan) liabilitas lainnya</t>
        </is>
      </c>
      <c r="B72" s="81" t="n"/>
      <c r="C72" s="82" t="n">
        <v>650.9349999999999</v>
      </c>
      <c r="D72" s="82" t="n">
        <v>-734.052</v>
      </c>
      <c r="E72" s="82" t="n">
        <v>303.204</v>
      </c>
      <c r="F72" s="82" t="n">
        <v>-206.114</v>
      </c>
      <c r="G72" s="82" t="n">
        <v>654.2140000000001</v>
      </c>
      <c r="H72" s="82" t="n">
        <v>-4184.154</v>
      </c>
      <c r="I72" s="82" t="n">
        <v>-416.997</v>
      </c>
      <c r="J72" s="82" t="n">
        <v>806.054</v>
      </c>
      <c r="K72" s="83" t="n"/>
      <c r="L72" s="84" t="n"/>
      <c r="M72" s="82" t="n"/>
      <c r="N72" s="82" t="n"/>
      <c r="O72" s="82" t="n"/>
      <c r="P72" s="82" t="n"/>
      <c r="Q72" s="82" t="n"/>
      <c r="R72" s="82" t="n"/>
      <c r="S72" s="82" t="n"/>
      <c r="T72" s="82" t="n"/>
      <c r="U72" s="83" t="n"/>
      <c r="V72" s="84" t="n"/>
      <c r="W72" s="82" t="n"/>
      <c r="X72" s="82" t="n"/>
      <c r="Y72" s="82" t="n"/>
      <c r="Z72" s="82" t="n"/>
      <c r="AA72" s="82" t="n"/>
      <c r="AB72" s="82" t="n"/>
      <c r="AC72" s="82" t="n"/>
      <c r="AD72" s="82" t="n"/>
      <c r="AE72" s="83" t="n"/>
      <c r="AF72" s="84" t="n"/>
      <c r="AG72" s="82" t="n"/>
      <c r="AH72" s="82" t="n"/>
      <c r="AI72" s="82" t="n"/>
      <c r="AJ72" s="82" t="n"/>
      <c r="AK72" s="82" t="n"/>
      <c r="AL72" s="82" t="n"/>
      <c r="AM72" s="82" t="n"/>
      <c r="AN72" s="82" t="n"/>
      <c r="AO72" s="83" t="n"/>
      <c r="AP72" s="84" t="n"/>
    </row>
    <row r="73" ht="52" customHeight="1" s="173" thickBot="1">
      <c r="A73" s="80" t="inlineStr">
        <is>
          <t>Jumlah arus kas bersih yang diperoleh dari (digunakan untuk) aktivitas operasi</t>
        </is>
      </c>
      <c r="B73" s="80" t="n"/>
      <c r="C73" s="90" t="n">
        <v>-2410.43</v>
      </c>
      <c r="D73" s="90" t="n">
        <v>-14828.361</v>
      </c>
      <c r="E73" s="90" t="n">
        <v>26658.603</v>
      </c>
      <c r="F73" s="90" t="n">
        <v>9551.932000000001</v>
      </c>
      <c r="G73" s="90" t="n">
        <v>1265.073</v>
      </c>
      <c r="H73" s="90" t="n">
        <v>6634.353</v>
      </c>
      <c r="I73" s="90" t="n">
        <v>-8755.616</v>
      </c>
      <c r="J73" s="90" t="n">
        <v>24324.928</v>
      </c>
      <c r="K73" s="91" t="n"/>
      <c r="L73" s="92" t="n"/>
      <c r="M73" s="90" t="n"/>
      <c r="N73" s="90" t="n"/>
      <c r="O73" s="90" t="n"/>
      <c r="P73" s="90" t="n"/>
      <c r="Q73" s="90" t="n"/>
      <c r="R73" s="90" t="n"/>
      <c r="S73" s="90" t="n"/>
      <c r="T73" s="90" t="n"/>
      <c r="U73" s="91" t="n"/>
      <c r="V73" s="92" t="n"/>
      <c r="W73" s="90" t="n"/>
      <c r="X73" s="90" t="n"/>
      <c r="Y73" s="90" t="n"/>
      <c r="Z73" s="90" t="n"/>
      <c r="AA73" s="90" t="n"/>
      <c r="AB73" s="90" t="n"/>
      <c r="AC73" s="90" t="n"/>
      <c r="AD73" s="90" t="n"/>
      <c r="AE73" s="91" t="n"/>
      <c r="AF73" s="92" t="n"/>
      <c r="AG73" s="90" t="n"/>
      <c r="AH73" s="90" t="n"/>
      <c r="AI73" s="90" t="n"/>
      <c r="AJ73" s="90" t="n"/>
      <c r="AK73" s="90" t="n"/>
      <c r="AL73" s="90" t="n"/>
      <c r="AM73" s="90" t="n"/>
      <c r="AN73" s="90" t="n"/>
      <c r="AO73" s="91" t="n"/>
      <c r="AP73" s="92" t="n"/>
    </row>
    <row r="74" ht="18" customHeight="1" s="173" thickBot="1">
      <c r="A74" s="79" t="inlineStr">
        <is>
          <t>Arus kas dari aktivitas investasi</t>
        </is>
      </c>
      <c r="B74" s="79" t="n"/>
      <c r="C74" s="76" t="n"/>
      <c r="D74" s="76" t="n"/>
      <c r="E74" s="76" t="n"/>
      <c r="F74" s="76" t="n"/>
      <c r="G74" s="76" t="n"/>
      <c r="H74" s="76" t="n"/>
      <c r="I74" s="76" t="n"/>
      <c r="J74" s="76" t="n"/>
      <c r="K74" s="77" t="n"/>
      <c r="L74" s="78" t="n"/>
      <c r="M74" s="76" t="n"/>
      <c r="N74" s="76" t="n"/>
      <c r="O74" s="76" t="n"/>
      <c r="P74" s="76" t="n"/>
      <c r="Q74" s="76" t="n"/>
      <c r="R74" s="76" t="n"/>
      <c r="S74" s="76" t="n"/>
      <c r="T74" s="76" t="n"/>
      <c r="U74" s="77" t="n"/>
      <c r="V74" s="78" t="n"/>
      <c r="W74" s="76" t="n"/>
      <c r="X74" s="76" t="n"/>
      <c r="Y74" s="76" t="n"/>
      <c r="Z74" s="76" t="n"/>
      <c r="AA74" s="76" t="n"/>
      <c r="AB74" s="76" t="n"/>
      <c r="AC74" s="76" t="n"/>
      <c r="AD74" s="76" t="n"/>
      <c r="AE74" s="77" t="n"/>
      <c r="AF74" s="78" t="n"/>
      <c r="AG74" s="76" t="n"/>
      <c r="AH74" s="76" t="n"/>
      <c r="AI74" s="76" t="n"/>
      <c r="AJ74" s="76" t="n"/>
      <c r="AK74" s="76" t="n"/>
      <c r="AL74" s="76" t="n"/>
      <c r="AM74" s="76" t="n"/>
      <c r="AN74" s="76" t="n"/>
      <c r="AO74" s="77" t="n"/>
      <c r="AP74" s="78" t="n"/>
    </row>
    <row r="75" hidden="1" ht="86" customHeight="1" s="173" thickBot="1">
      <c r="A75" s="93" t="inlineStr">
        <is>
          <t>Penerimaan dari penyertaan saham dalam klasifikasi biaya perolehan diamortisasi dan nilai wajar melalui pendapatan komprehensif lainnya</t>
        </is>
      </c>
      <c r="B75" s="93" t="n"/>
      <c r="C75" s="82" t="n">
        <v/>
      </c>
      <c r="D75" s="82" t="n">
        <v/>
      </c>
      <c r="E75" s="82" t="n">
        <v/>
      </c>
      <c r="F75" s="82" t="inlineStr"/>
      <c r="G75" s="82" t="inlineStr"/>
      <c r="H75" s="82" t="inlineStr"/>
      <c r="I75" s="82" t="inlineStr"/>
      <c r="J75" s="82" t="inlineStr"/>
      <c r="K75" s="83" t="n"/>
      <c r="L75" s="84" t="n"/>
      <c r="M75" s="82" t="n"/>
      <c r="N75" s="82" t="n"/>
      <c r="O75" s="82" t="n"/>
      <c r="P75" s="82" t="n"/>
      <c r="Q75" s="82" t="n"/>
      <c r="R75" s="82" t="n"/>
      <c r="S75" s="82" t="n"/>
      <c r="T75" s="82" t="n"/>
      <c r="U75" s="83" t="n"/>
      <c r="V75" s="84" t="n"/>
      <c r="W75" s="82" t="n"/>
      <c r="X75" s="82" t="n"/>
      <c r="Y75" s="82" t="n"/>
      <c r="Z75" s="82" t="n"/>
      <c r="AA75" s="82" t="n"/>
      <c r="AB75" s="82" t="n"/>
      <c r="AC75" s="82" t="n"/>
      <c r="AD75" s="82" t="n"/>
      <c r="AE75" s="83" t="n"/>
      <c r="AF75" s="84" t="n"/>
      <c r="AG75" s="82" t="n"/>
      <c r="AH75" s="82" t="n"/>
      <c r="AI75" s="82" t="n"/>
      <c r="AJ75" s="82" t="n"/>
      <c r="AK75" s="82" t="n"/>
      <c r="AL75" s="82" t="n"/>
      <c r="AM75" s="82" t="n"/>
      <c r="AN75" s="82" t="n"/>
      <c r="AO75" s="83" t="n"/>
      <c r="AP75" s="84" t="n"/>
    </row>
    <row r="76" ht="35" customHeight="1" s="173" thickBot="1">
      <c r="A76" s="93" t="inlineStr">
        <is>
          <t>Pencairan (penempatan) obligasi dan (atau) sukuk</t>
        </is>
      </c>
      <c r="B76" s="93" t="n"/>
      <c r="C76" s="82" t="n">
        <v>1089.529</v>
      </c>
      <c r="D76" s="82" t="n">
        <v>-3033.893</v>
      </c>
      <c r="E76" s="82" t="n">
        <v>-25992.844</v>
      </c>
      <c r="F76" s="82" t="n">
        <v>4799.816</v>
      </c>
      <c r="G76" s="82" t="n">
        <v>-2102.024</v>
      </c>
      <c r="H76" s="82" t="n">
        <v>-1655.566</v>
      </c>
      <c r="I76" s="82" t="n">
        <v>562.232</v>
      </c>
      <c r="J76" s="82" t="n">
        <v>7821.715</v>
      </c>
      <c r="K76" s="83" t="n"/>
      <c r="L76" s="84" t="n"/>
      <c r="M76" s="82" t="n"/>
      <c r="N76" s="82" t="n"/>
      <c r="O76" s="82" t="n"/>
      <c r="P76" s="82" t="n"/>
      <c r="Q76" s="82" t="n"/>
      <c r="R76" s="82" t="n"/>
      <c r="S76" s="82" t="n"/>
      <c r="T76" s="82" t="n"/>
      <c r="U76" s="83" t="n"/>
      <c r="V76" s="84" t="n"/>
      <c r="W76" s="82" t="n"/>
      <c r="X76" s="82" t="n"/>
      <c r="Y76" s="82" t="n"/>
      <c r="Z76" s="82" t="n"/>
      <c r="AA76" s="82" t="n"/>
      <c r="AB76" s="82" t="n"/>
      <c r="AC76" s="82" t="n"/>
      <c r="AD76" s="82" t="n"/>
      <c r="AE76" s="83" t="n"/>
      <c r="AF76" s="84" t="n"/>
      <c r="AG76" s="82" t="n"/>
      <c r="AH76" s="82" t="n"/>
      <c r="AI76" s="82" t="n"/>
      <c r="AJ76" s="82" t="n"/>
      <c r="AK76" s="82" t="n"/>
      <c r="AL76" s="82" t="n"/>
      <c r="AM76" s="82" t="n"/>
      <c r="AN76" s="82" t="n"/>
      <c r="AO76" s="83" t="n"/>
      <c r="AP76" s="84" t="n"/>
    </row>
    <row r="77" hidden="1" ht="35" customHeight="1" s="173" thickBot="1">
      <c r="A77" s="93" t="inlineStr">
        <is>
          <t>Penerimaan dividen dari aktivitas investasi</t>
        </is>
      </c>
      <c r="B77" s="93" t="n"/>
      <c r="C77" s="82" t="inlineStr"/>
      <c r="D77" s="82" t="inlineStr"/>
      <c r="E77" s="82" t="inlineStr"/>
      <c r="F77" s="82" t="inlineStr"/>
      <c r="G77" s="82" t="inlineStr"/>
      <c r="H77" s="82" t="inlineStr"/>
      <c r="I77" s="82" t="inlineStr"/>
      <c r="J77" s="82" t="inlineStr"/>
      <c r="K77" s="83" t="n"/>
      <c r="L77" s="84" t="n"/>
      <c r="M77" s="82" t="n"/>
      <c r="N77" s="82" t="n"/>
      <c r="O77" s="82" t="n"/>
      <c r="P77" s="82" t="n"/>
      <c r="Q77" s="82" t="n"/>
      <c r="R77" s="82" t="n"/>
      <c r="S77" s="82" t="n"/>
      <c r="T77" s="82" t="n"/>
      <c r="U77" s="83" t="n"/>
      <c r="V77" s="84" t="n"/>
      <c r="W77" s="82" t="n"/>
      <c r="X77" s="82" t="n"/>
      <c r="Y77" s="82" t="n"/>
      <c r="Z77" s="82" t="n"/>
      <c r="AA77" s="82" t="n"/>
      <c r="AB77" s="82" t="n"/>
      <c r="AC77" s="82" t="n"/>
      <c r="AD77" s="82" t="n"/>
      <c r="AE77" s="83" t="n"/>
      <c r="AF77" s="84" t="n"/>
      <c r="AG77" s="82" t="n"/>
      <c r="AH77" s="82" t="n"/>
      <c r="AI77" s="82" t="n"/>
      <c r="AJ77" s="82" t="n"/>
      <c r="AK77" s="82" t="n"/>
      <c r="AL77" s="82" t="n"/>
      <c r="AM77" s="82" t="n"/>
      <c r="AN77" s="82" t="n"/>
      <c r="AO77" s="83" t="n"/>
      <c r="AP77" s="84" t="n"/>
    </row>
    <row r="78" hidden="1" ht="35" customHeight="1" s="173" thickBot="1">
      <c r="A78" s="93" t="inlineStr">
        <is>
          <t>Penerimaan dari penjualan (perolehan) properti investasi</t>
        </is>
      </c>
      <c r="B78" s="93" t="n"/>
      <c r="C78" s="82" t="inlineStr"/>
      <c r="D78" s="82" t="inlineStr"/>
      <c r="E78" s="82" t="inlineStr"/>
      <c r="F78" s="82" t="inlineStr"/>
      <c r="G78" s="82" t="inlineStr"/>
      <c r="H78" s="82" t="inlineStr"/>
      <c r="I78" s="82" t="inlineStr"/>
      <c r="J78" s="82" t="inlineStr"/>
      <c r="K78" s="83" t="n"/>
      <c r="L78" s="84" t="n"/>
      <c r="M78" s="82" t="n"/>
      <c r="N78" s="82" t="n"/>
      <c r="O78" s="82" t="n"/>
      <c r="P78" s="82" t="n"/>
      <c r="Q78" s="82" t="n"/>
      <c r="R78" s="82" t="n"/>
      <c r="S78" s="82" t="n"/>
      <c r="T78" s="82" t="n"/>
      <c r="U78" s="83" t="n"/>
      <c r="V78" s="84" t="n"/>
      <c r="W78" s="82" t="n"/>
      <c r="X78" s="82" t="n"/>
      <c r="Y78" s="82" t="n"/>
      <c r="Z78" s="82" t="n"/>
      <c r="AA78" s="82" t="n"/>
      <c r="AB78" s="82" t="n"/>
      <c r="AC78" s="82" t="n"/>
      <c r="AD78" s="82" t="n"/>
      <c r="AE78" s="83" t="n"/>
      <c r="AF78" s="84" t="n"/>
      <c r="AG78" s="82" t="n"/>
      <c r="AH78" s="82" t="n"/>
      <c r="AI78" s="82" t="n"/>
      <c r="AJ78" s="82" t="n"/>
      <c r="AK78" s="82" t="n"/>
      <c r="AL78" s="82" t="n"/>
      <c r="AM78" s="82" t="n"/>
      <c r="AN78" s="82" t="n"/>
      <c r="AO78" s="83" t="n"/>
      <c r="AP78" s="84" t="n"/>
    </row>
    <row r="79" ht="35" customHeight="1" s="173" thickBot="1">
      <c r="A79" s="93" t="inlineStr">
        <is>
          <t>Penerimaan dari penjualan (perolehan) aset tetap</t>
        </is>
      </c>
      <c r="B79" s="93" t="n"/>
      <c r="C79" s="82" t="n">
        <v>-526.7430000000001</v>
      </c>
      <c r="D79" s="82" t="n">
        <v>-366.561</v>
      </c>
      <c r="E79" s="82" t="n">
        <v>-798.086</v>
      </c>
      <c r="F79" s="82" t="n">
        <v>-415.473</v>
      </c>
      <c r="G79" s="82" t="n">
        <v>-1042.464</v>
      </c>
      <c r="H79" s="82" t="n">
        <v>-2313.49</v>
      </c>
      <c r="I79" s="82" t="n">
        <v>-1631.476</v>
      </c>
      <c r="J79" s="82" t="n">
        <v>-1873.251</v>
      </c>
      <c r="K79" s="83" t="n"/>
      <c r="L79" s="84" t="n"/>
      <c r="M79" s="82" t="n"/>
      <c r="N79" s="82" t="n"/>
      <c r="O79" s="82" t="n"/>
      <c r="P79" s="82" t="n"/>
      <c r="Q79" s="82" t="n"/>
      <c r="R79" s="82" t="n"/>
      <c r="S79" s="82" t="n"/>
      <c r="T79" s="82" t="n"/>
      <c r="U79" s="83" t="n"/>
      <c r="V79" s="84" t="n"/>
      <c r="W79" s="82" t="n"/>
      <c r="X79" s="82" t="n"/>
      <c r="Y79" s="82" t="n"/>
      <c r="Z79" s="82" t="n"/>
      <c r="AA79" s="82" t="n"/>
      <c r="AB79" s="82" t="n"/>
      <c r="AC79" s="82" t="n"/>
      <c r="AD79" s="82" t="n"/>
      <c r="AE79" s="83" t="n"/>
      <c r="AF79" s="84" t="n"/>
      <c r="AG79" s="82" t="n"/>
      <c r="AH79" s="82" t="n"/>
      <c r="AI79" s="82" t="n"/>
      <c r="AJ79" s="82" t="n"/>
      <c r="AK79" s="82" t="n"/>
      <c r="AL79" s="82" t="n"/>
      <c r="AM79" s="82" t="n"/>
      <c r="AN79" s="82" t="n"/>
      <c r="AO79" s="83" t="n"/>
      <c r="AP79" s="84" t="n"/>
    </row>
    <row r="80" hidden="1" ht="52" customHeight="1" s="173" thickBot="1">
      <c r="A80" s="93" t="inlineStr">
        <is>
          <t>Penerimaan dari penjualan (perolehan) aset takberwujud selain goodwill</t>
        </is>
      </c>
      <c r="B80" s="93" t="n"/>
      <c r="C80" s="82" t="inlineStr"/>
      <c r="D80" s="82" t="inlineStr"/>
      <c r="E80" s="82" t="inlineStr"/>
      <c r="F80" s="82" t="inlineStr"/>
      <c r="G80" s="82" t="inlineStr"/>
      <c r="H80" s="82" t="inlineStr"/>
      <c r="I80" s="82" t="inlineStr"/>
      <c r="J80" s="82" t="inlineStr"/>
      <c r="K80" s="83" t="n"/>
      <c r="L80" s="84" t="n"/>
      <c r="M80" s="82" t="n"/>
      <c r="N80" s="82" t="n"/>
      <c r="O80" s="82" t="n"/>
      <c r="P80" s="82" t="n"/>
      <c r="Q80" s="82" t="n"/>
      <c r="R80" s="82" t="n"/>
      <c r="S80" s="82" t="n"/>
      <c r="T80" s="82" t="n"/>
      <c r="U80" s="83" t="n"/>
      <c r="V80" s="84" t="n"/>
      <c r="W80" s="82" t="n"/>
      <c r="X80" s="82" t="n"/>
      <c r="Y80" s="82" t="n"/>
      <c r="Z80" s="82" t="n"/>
      <c r="AA80" s="82" t="n"/>
      <c r="AB80" s="82" t="n"/>
      <c r="AC80" s="82" t="n"/>
      <c r="AD80" s="82" t="n"/>
      <c r="AE80" s="83" t="n"/>
      <c r="AF80" s="84" t="n"/>
      <c r="AG80" s="82" t="n"/>
      <c r="AH80" s="82" t="n"/>
      <c r="AI80" s="82" t="n"/>
      <c r="AJ80" s="82" t="n"/>
      <c r="AK80" s="82" t="n"/>
      <c r="AL80" s="82" t="n"/>
      <c r="AM80" s="82" t="n"/>
      <c r="AN80" s="82" t="n"/>
      <c r="AO80" s="83" t="n"/>
      <c r="AP80" s="84" t="n"/>
    </row>
    <row r="81" hidden="1" ht="69" customHeight="1" s="173" thickBot="1">
      <c r="A81" s="93" t="inlineStr">
        <is>
          <t>Pencairan (penempatan) aset keuangan nilai wajar melalui pendapatan komprehensif lainnya</t>
        </is>
      </c>
      <c r="B81" s="93" t="n"/>
      <c r="C81" s="82" t="n">
        <v/>
      </c>
      <c r="D81" s="82" t="n">
        <v/>
      </c>
      <c r="E81" s="82" t="n">
        <v/>
      </c>
      <c r="F81" s="82" t="inlineStr"/>
      <c r="G81" s="82" t="inlineStr"/>
      <c r="H81" s="82" t="inlineStr"/>
      <c r="I81" s="82" t="inlineStr"/>
      <c r="J81" s="82" t="inlineStr"/>
      <c r="K81" s="83" t="n"/>
      <c r="L81" s="84" t="n"/>
      <c r="M81" s="82" t="n"/>
      <c r="N81" s="82" t="n"/>
      <c r="O81" s="82" t="n"/>
      <c r="P81" s="82" t="n"/>
      <c r="Q81" s="82" t="n"/>
      <c r="R81" s="82" t="n"/>
      <c r="S81" s="82" t="n"/>
      <c r="T81" s="82" t="n"/>
      <c r="U81" s="83" t="n"/>
      <c r="V81" s="84" t="n"/>
      <c r="W81" s="82" t="n"/>
      <c r="X81" s="82" t="n"/>
      <c r="Y81" s="82" t="n"/>
      <c r="Z81" s="82" t="n"/>
      <c r="AA81" s="82" t="n"/>
      <c r="AB81" s="82" t="n"/>
      <c r="AC81" s="82" t="n"/>
      <c r="AD81" s="82" t="n"/>
      <c r="AE81" s="83" t="n"/>
      <c r="AF81" s="84" t="n"/>
      <c r="AG81" s="82" t="n"/>
      <c r="AH81" s="82" t="n"/>
      <c r="AI81" s="82" t="n"/>
      <c r="AJ81" s="82" t="n"/>
      <c r="AK81" s="82" t="n"/>
      <c r="AL81" s="82" t="n"/>
      <c r="AM81" s="82" t="n"/>
      <c r="AN81" s="82" t="n"/>
      <c r="AO81" s="83" t="n"/>
      <c r="AP81" s="84" t="n"/>
    </row>
    <row r="82" hidden="1" ht="35" customHeight="1" s="173" thickBot="1">
      <c r="A82" s="93" t="inlineStr">
        <is>
          <t>Penempatan aset keuangan biaya perolehan diamortisasi</t>
        </is>
      </c>
      <c r="B82" s="93" t="n"/>
      <c r="C82" s="85" t="n">
        <v/>
      </c>
      <c r="D82" s="85" t="n">
        <v/>
      </c>
      <c r="E82" s="85" t="n">
        <v/>
      </c>
      <c r="F82" s="85" t="inlineStr"/>
      <c r="G82" s="85" t="inlineStr"/>
      <c r="H82" s="85" t="inlineStr"/>
      <c r="I82" s="85" t="inlineStr"/>
      <c r="J82" s="85" t="inlineStr"/>
      <c r="K82" s="86" t="n"/>
      <c r="L82" s="87" t="n"/>
      <c r="M82" s="85" t="n"/>
      <c r="N82" s="85" t="n"/>
      <c r="O82" s="85" t="n"/>
      <c r="P82" s="85" t="n"/>
      <c r="Q82" s="85" t="n"/>
      <c r="R82" s="85" t="n"/>
      <c r="S82" s="85" t="n"/>
      <c r="T82" s="85" t="n"/>
      <c r="U82" s="86" t="n"/>
      <c r="V82" s="87" t="n"/>
      <c r="W82" s="85" t="n"/>
      <c r="X82" s="85" t="n"/>
      <c r="Y82" s="85" t="n"/>
      <c r="Z82" s="85" t="n"/>
      <c r="AA82" s="85" t="n"/>
      <c r="AB82" s="85" t="n"/>
      <c r="AC82" s="85" t="n"/>
      <c r="AD82" s="85" t="n"/>
      <c r="AE82" s="86" t="n"/>
      <c r="AF82" s="87" t="n"/>
      <c r="AG82" s="85" t="n"/>
      <c r="AH82" s="85" t="n"/>
      <c r="AI82" s="85" t="n"/>
      <c r="AJ82" s="85" t="n"/>
      <c r="AK82" s="85" t="n"/>
      <c r="AL82" s="85" t="n"/>
      <c r="AM82" s="85" t="n"/>
      <c r="AN82" s="85" t="n"/>
      <c r="AO82" s="86" t="n"/>
      <c r="AP82" s="87" t="n"/>
    </row>
    <row r="83" hidden="1" ht="35" customHeight="1" s="173" thickBot="1">
      <c r="A83" s="93" t="inlineStr">
        <is>
          <t>Pencairan aset keuangan biaya perolehan diamortisasi</t>
        </is>
      </c>
      <c r="B83" s="93" t="n"/>
      <c r="C83" s="82" t="n">
        <v/>
      </c>
      <c r="D83" s="82" t="n">
        <v/>
      </c>
      <c r="E83" s="82" t="n">
        <v/>
      </c>
      <c r="F83" s="82" t="inlineStr"/>
      <c r="G83" s="82" t="inlineStr"/>
      <c r="H83" s="82" t="inlineStr"/>
      <c r="I83" s="82" t="inlineStr"/>
      <c r="J83" s="82" t="inlineStr"/>
      <c r="K83" s="83" t="n"/>
      <c r="L83" s="84" t="n"/>
      <c r="M83" s="82" t="n"/>
      <c r="N83" s="82" t="n"/>
      <c r="O83" s="82" t="n"/>
      <c r="P83" s="82" t="n"/>
      <c r="Q83" s="82" t="n"/>
      <c r="R83" s="82" t="n"/>
      <c r="S83" s="82" t="n"/>
      <c r="T83" s="82" t="n"/>
      <c r="U83" s="83" t="n"/>
      <c r="V83" s="84" t="n"/>
      <c r="W83" s="82" t="n"/>
      <c r="X83" s="82" t="n"/>
      <c r="Y83" s="82" t="n"/>
      <c r="Z83" s="82" t="n"/>
      <c r="AA83" s="82" t="n"/>
      <c r="AB83" s="82" t="n"/>
      <c r="AC83" s="82" t="n"/>
      <c r="AD83" s="82" t="n"/>
      <c r="AE83" s="83" t="n"/>
      <c r="AF83" s="84" t="n"/>
      <c r="AG83" s="82" t="n"/>
      <c r="AH83" s="82" t="n"/>
      <c r="AI83" s="82" t="n"/>
      <c r="AJ83" s="82" t="n"/>
      <c r="AK83" s="82" t="n"/>
      <c r="AL83" s="82" t="n"/>
      <c r="AM83" s="82" t="n"/>
      <c r="AN83" s="82" t="n"/>
      <c r="AO83" s="83" t="n"/>
      <c r="AP83" s="84" t="n"/>
    </row>
    <row r="84" hidden="1" ht="35" customHeight="1" s="173" thickBot="1">
      <c r="A84" s="93" t="inlineStr">
        <is>
          <t>Penerimaan dari (pembayaran kepada) pinjaman polis</t>
        </is>
      </c>
      <c r="B84" s="93" t="n"/>
      <c r="C84" s="82" t="inlineStr"/>
      <c r="D84" s="82" t="inlineStr"/>
      <c r="E84" s="82" t="inlineStr"/>
      <c r="F84" s="82" t="inlineStr"/>
      <c r="G84" s="82" t="inlineStr"/>
      <c r="H84" s="82" t="inlineStr"/>
      <c r="I84" s="82" t="inlineStr"/>
      <c r="J84" s="82" t="inlineStr"/>
      <c r="K84" s="83" t="n"/>
      <c r="L84" s="84" t="n"/>
      <c r="M84" s="82" t="n"/>
      <c r="N84" s="82" t="n"/>
      <c r="O84" s="82" t="n"/>
      <c r="P84" s="82" t="n"/>
      <c r="Q84" s="82" t="n"/>
      <c r="R84" s="82" t="n"/>
      <c r="S84" s="82" t="n"/>
      <c r="T84" s="82" t="n"/>
      <c r="U84" s="83" t="n"/>
      <c r="V84" s="84" t="n"/>
      <c r="W84" s="82" t="n"/>
      <c r="X84" s="82" t="n"/>
      <c r="Y84" s="82" t="n"/>
      <c r="Z84" s="82" t="n"/>
      <c r="AA84" s="82" t="n"/>
      <c r="AB84" s="82" t="n"/>
      <c r="AC84" s="82" t="n"/>
      <c r="AD84" s="82" t="n"/>
      <c r="AE84" s="83" t="n"/>
      <c r="AF84" s="84" t="n"/>
      <c r="AG84" s="82" t="n"/>
      <c r="AH84" s="82" t="n"/>
      <c r="AI84" s="82" t="n"/>
      <c r="AJ84" s="82" t="n"/>
      <c r="AK84" s="82" t="n"/>
      <c r="AL84" s="82" t="n"/>
      <c r="AM84" s="82" t="n"/>
      <c r="AN84" s="82" t="n"/>
      <c r="AO84" s="83" t="n"/>
      <c r="AP84" s="84" t="n"/>
    </row>
    <row r="85" ht="35" customHeight="1" s="173" thickBot="1">
      <c r="A85" s="93" t="inlineStr">
        <is>
          <t>Pembayaran untuk perolehan entitas anak</t>
        </is>
      </c>
      <c r="B85" s="93" t="n"/>
      <c r="C85" s="85" t="inlineStr"/>
      <c r="D85" s="85" t="inlineStr"/>
      <c r="E85" s="85" t="inlineStr"/>
      <c r="F85" s="85" t="inlineStr"/>
      <c r="G85" s="85" t="inlineStr"/>
      <c r="H85" s="85" t="inlineStr"/>
      <c r="I85" s="85" t="inlineStr"/>
      <c r="J85" s="85" t="n">
        <v>1540.067</v>
      </c>
      <c r="K85" s="86" t="n"/>
      <c r="L85" s="87" t="n"/>
      <c r="M85" s="85" t="n"/>
      <c r="N85" s="85" t="n"/>
      <c r="O85" s="85" t="n"/>
      <c r="P85" s="85" t="n"/>
      <c r="Q85" s="85" t="n"/>
      <c r="R85" s="85" t="n"/>
      <c r="S85" s="85" t="n"/>
      <c r="T85" s="85" t="n"/>
      <c r="U85" s="86" t="n"/>
      <c r="V85" s="87" t="n"/>
      <c r="W85" s="85" t="n"/>
      <c r="X85" s="85" t="n"/>
      <c r="Y85" s="85" t="n"/>
      <c r="Z85" s="85" t="n"/>
      <c r="AA85" s="85" t="n"/>
      <c r="AB85" s="85" t="n"/>
      <c r="AC85" s="85" t="n"/>
      <c r="AD85" s="85" t="n"/>
      <c r="AE85" s="86" t="n"/>
      <c r="AF85" s="87" t="n"/>
      <c r="AG85" s="85" t="n"/>
      <c r="AH85" s="85" t="n"/>
      <c r="AI85" s="85" t="n"/>
      <c r="AJ85" s="85" t="n"/>
      <c r="AK85" s="85" t="n"/>
      <c r="AL85" s="85" t="n"/>
      <c r="AM85" s="85" t="n"/>
      <c r="AN85" s="85" t="n"/>
      <c r="AO85" s="86" t="n"/>
      <c r="AP85" s="87" t="n"/>
    </row>
    <row r="86" hidden="1" ht="35" customHeight="1" s="173" thickBot="1">
      <c r="A86" s="93" t="inlineStr">
        <is>
          <t>Penerimaan dari pelepasan entitas anak</t>
        </is>
      </c>
      <c r="B86" s="93" t="n"/>
      <c r="C86" s="82" t="inlineStr"/>
      <c r="D86" s="82" t="inlineStr"/>
      <c r="E86" s="82" t="inlineStr"/>
      <c r="F86" s="82" t="inlineStr"/>
      <c r="G86" s="82" t="inlineStr"/>
      <c r="H86" s="82" t="inlineStr"/>
      <c r="I86" s="82" t="inlineStr"/>
      <c r="J86" s="82" t="inlineStr"/>
      <c r="K86" s="83" t="n"/>
      <c r="L86" s="84" t="n"/>
      <c r="M86" s="82" t="n"/>
      <c r="N86" s="82" t="n"/>
      <c r="O86" s="82" t="n"/>
      <c r="P86" s="82" t="n"/>
      <c r="Q86" s="82" t="n"/>
      <c r="R86" s="82" t="n"/>
      <c r="S86" s="82" t="n"/>
      <c r="T86" s="82" t="n"/>
      <c r="U86" s="83" t="n"/>
      <c r="V86" s="84" t="n"/>
      <c r="W86" s="82" t="n"/>
      <c r="X86" s="82" t="n"/>
      <c r="Y86" s="82" t="n"/>
      <c r="Z86" s="82" t="n"/>
      <c r="AA86" s="82" t="n"/>
      <c r="AB86" s="82" t="n"/>
      <c r="AC86" s="82" t="n"/>
      <c r="AD86" s="82" t="n"/>
      <c r="AE86" s="83" t="n"/>
      <c r="AF86" s="84" t="n"/>
      <c r="AG86" s="82" t="n"/>
      <c r="AH86" s="82" t="n"/>
      <c r="AI86" s="82" t="n"/>
      <c r="AJ86" s="82" t="n"/>
      <c r="AK86" s="82" t="n"/>
      <c r="AL86" s="82" t="n"/>
      <c r="AM86" s="82" t="n"/>
      <c r="AN86" s="82" t="n"/>
      <c r="AO86" s="83" t="n"/>
      <c r="AP86" s="84" t="n"/>
    </row>
    <row r="87" hidden="1" ht="52" customHeight="1" s="173" thickBot="1">
      <c r="A87" s="93" t="inlineStr">
        <is>
          <t>Pembayaran untuk perolehan tambahan kepemilikan pada entitas anak</t>
        </is>
      </c>
      <c r="B87" s="93" t="n"/>
      <c r="C87" s="85" t="inlineStr"/>
      <c r="D87" s="85" t="inlineStr"/>
      <c r="E87" s="85" t="inlineStr"/>
      <c r="F87" s="85" t="inlineStr"/>
      <c r="G87" s="85" t="inlineStr"/>
      <c r="H87" s="85" t="inlineStr"/>
      <c r="I87" s="85" t="inlineStr"/>
      <c r="J87" s="85" t="inlineStr"/>
      <c r="K87" s="86" t="n"/>
      <c r="L87" s="87" t="n"/>
      <c r="M87" s="85" t="n"/>
      <c r="N87" s="85" t="n"/>
      <c r="O87" s="85" t="n"/>
      <c r="P87" s="85" t="n"/>
      <c r="Q87" s="85" t="n"/>
      <c r="R87" s="85" t="n"/>
      <c r="S87" s="85" t="n"/>
      <c r="T87" s="85" t="n"/>
      <c r="U87" s="86" t="n"/>
      <c r="V87" s="87" t="n"/>
      <c r="W87" s="85" t="n"/>
      <c r="X87" s="85" t="n"/>
      <c r="Y87" s="85" t="n"/>
      <c r="Z87" s="85" t="n"/>
      <c r="AA87" s="85" t="n"/>
      <c r="AB87" s="85" t="n"/>
      <c r="AC87" s="85" t="n"/>
      <c r="AD87" s="85" t="n"/>
      <c r="AE87" s="86" t="n"/>
      <c r="AF87" s="87" t="n"/>
      <c r="AG87" s="85" t="n"/>
      <c r="AH87" s="85" t="n"/>
      <c r="AI87" s="85" t="n"/>
      <c r="AJ87" s="85" t="n"/>
      <c r="AK87" s="85" t="n"/>
      <c r="AL87" s="85" t="n"/>
      <c r="AM87" s="85" t="n"/>
      <c r="AN87" s="85" t="n"/>
      <c r="AO87" s="86" t="n"/>
      <c r="AP87" s="87" t="n"/>
    </row>
    <row r="88" ht="35" customHeight="1" s="173" thickBot="1">
      <c r="A88" s="93" t="inlineStr">
        <is>
          <t>Pencairan (penempatan) efek-efek yang diperdagangkan</t>
        </is>
      </c>
      <c r="B88" s="93" t="n"/>
      <c r="C88" s="82" t="n">
        <v>1126.707</v>
      </c>
      <c r="D88" s="82" t="n">
        <v>-3676.652</v>
      </c>
      <c r="E88" s="82" t="n">
        <v>3064.054</v>
      </c>
      <c r="F88" s="82" t="n">
        <v>-549.888</v>
      </c>
      <c r="G88" s="82" t="n">
        <v>744.954</v>
      </c>
      <c r="H88" s="82" t="n">
        <v>-2681.484</v>
      </c>
      <c r="I88" s="82" t="n">
        <v>-4237.096</v>
      </c>
      <c r="J88" s="82" t="n">
        <v>-11035.222</v>
      </c>
      <c r="K88" s="83" t="n"/>
      <c r="L88" s="84" t="n"/>
      <c r="M88" s="82" t="n"/>
      <c r="N88" s="82" t="n"/>
      <c r="O88" s="82" t="n"/>
      <c r="P88" s="82" t="n"/>
      <c r="Q88" s="82" t="n"/>
      <c r="R88" s="82" t="n"/>
      <c r="S88" s="82" t="n"/>
      <c r="T88" s="82" t="n"/>
      <c r="U88" s="83" t="n"/>
      <c r="V88" s="84" t="n"/>
      <c r="W88" s="82" t="n"/>
      <c r="X88" s="82" t="n"/>
      <c r="Y88" s="82" t="n"/>
      <c r="Z88" s="82" t="n"/>
      <c r="AA88" s="82" t="n"/>
      <c r="AB88" s="82" t="n"/>
      <c r="AC88" s="82" t="n"/>
      <c r="AD88" s="82" t="n"/>
      <c r="AE88" s="83" t="n"/>
      <c r="AF88" s="84" t="n"/>
      <c r="AG88" s="82" t="n"/>
      <c r="AH88" s="82" t="n"/>
      <c r="AI88" s="82" t="n"/>
      <c r="AJ88" s="82" t="n"/>
      <c r="AK88" s="82" t="n"/>
      <c r="AL88" s="82" t="n"/>
      <c r="AM88" s="82" t="n"/>
      <c r="AN88" s="82" t="n"/>
      <c r="AO88" s="83" t="n"/>
      <c r="AP88" s="84" t="n"/>
    </row>
    <row r="89" hidden="1" ht="69" customHeight="1" s="173" thickBot="1">
      <c r="A89" s="93" t="inlineStr">
        <is>
          <t>Penerimaan dari pelepasan kepentingan di entitas anak tanpa hilangnya pengendalian dari kegiatan investasi</t>
        </is>
      </c>
      <c r="B89" s="93" t="n"/>
      <c r="C89" s="82" t="inlineStr"/>
      <c r="D89" s="82" t="inlineStr"/>
      <c r="E89" s="82" t="inlineStr"/>
      <c r="F89" s="82" t="inlineStr"/>
      <c r="G89" s="82" t="inlineStr"/>
      <c r="H89" s="82" t="inlineStr"/>
      <c r="I89" s="82" t="inlineStr"/>
      <c r="J89" s="82" t="inlineStr"/>
      <c r="K89" s="83" t="n"/>
      <c r="L89" s="84" t="n"/>
      <c r="M89" s="82" t="n"/>
      <c r="N89" s="82" t="n"/>
      <c r="O89" s="82" t="n"/>
      <c r="P89" s="82" t="n"/>
      <c r="Q89" s="82" t="n"/>
      <c r="R89" s="82" t="n"/>
      <c r="S89" s="82" t="n"/>
      <c r="T89" s="82" t="n"/>
      <c r="U89" s="83" t="n"/>
      <c r="V89" s="84" t="n"/>
      <c r="W89" s="82" t="n"/>
      <c r="X89" s="82" t="n"/>
      <c r="Y89" s="82" t="n"/>
      <c r="Z89" s="82" t="n"/>
      <c r="AA89" s="82" t="n"/>
      <c r="AB89" s="82" t="n"/>
      <c r="AC89" s="82" t="n"/>
      <c r="AD89" s="82" t="n"/>
      <c r="AE89" s="83" t="n"/>
      <c r="AF89" s="84" t="n"/>
      <c r="AG89" s="82" t="n"/>
      <c r="AH89" s="82" t="n"/>
      <c r="AI89" s="82" t="n"/>
      <c r="AJ89" s="82" t="n"/>
      <c r="AK89" s="82" t="n"/>
      <c r="AL89" s="82" t="n"/>
      <c r="AM89" s="82" t="n"/>
      <c r="AN89" s="82" t="n"/>
      <c r="AO89" s="83" t="n"/>
      <c r="AP89" s="84" t="n"/>
    </row>
    <row r="90" hidden="1" ht="52" customHeight="1" s="173" thickBot="1">
      <c r="A90" s="93" t="inlineStr">
        <is>
          <t>Pembayaran untuk perolehan kepemilikan pada entitas asosiasi</t>
        </is>
      </c>
      <c r="B90" s="93" t="n"/>
      <c r="C90" s="85" t="inlineStr"/>
      <c r="D90" s="85" t="inlineStr"/>
      <c r="E90" s="85" t="inlineStr"/>
      <c r="F90" s="85" t="inlineStr"/>
      <c r="G90" s="85" t="inlineStr"/>
      <c r="H90" s="85" t="inlineStr"/>
      <c r="I90" s="85" t="inlineStr"/>
      <c r="J90" s="85" t="inlineStr"/>
      <c r="K90" s="86" t="n"/>
      <c r="L90" s="87" t="n"/>
      <c r="M90" s="85" t="n"/>
      <c r="N90" s="85" t="n"/>
      <c r="O90" s="85" t="n"/>
      <c r="P90" s="85" t="n"/>
      <c r="Q90" s="85" t="n"/>
      <c r="R90" s="85" t="n"/>
      <c r="S90" s="85" t="n"/>
      <c r="T90" s="85" t="n"/>
      <c r="U90" s="86" t="n"/>
      <c r="V90" s="87" t="n"/>
      <c r="W90" s="85" t="n"/>
      <c r="X90" s="85" t="n"/>
      <c r="Y90" s="85" t="n"/>
      <c r="Z90" s="85" t="n"/>
      <c r="AA90" s="85" t="n"/>
      <c r="AB90" s="85" t="n"/>
      <c r="AC90" s="85" t="n"/>
      <c r="AD90" s="85" t="n"/>
      <c r="AE90" s="86" t="n"/>
      <c r="AF90" s="87" t="n"/>
      <c r="AG90" s="85" t="n"/>
      <c r="AH90" s="85" t="n"/>
      <c r="AI90" s="85" t="n"/>
      <c r="AJ90" s="85" t="n"/>
      <c r="AK90" s="85" t="n"/>
      <c r="AL90" s="85" t="n"/>
      <c r="AM90" s="85" t="n"/>
      <c r="AN90" s="85" t="n"/>
      <c r="AO90" s="86" t="n"/>
      <c r="AP90" s="87" t="n"/>
    </row>
    <row r="91" hidden="1" ht="52" customHeight="1" s="173" thickBot="1">
      <c r="A91" s="93" t="inlineStr">
        <is>
          <t>Penerimaan dari pelepasan kepemilikan pada entitas asosiasi</t>
        </is>
      </c>
      <c r="B91" s="93" t="n"/>
      <c r="C91" s="82" t="inlineStr"/>
      <c r="D91" s="82" t="inlineStr"/>
      <c r="E91" s="82" t="inlineStr"/>
      <c r="F91" s="82" t="inlineStr"/>
      <c r="G91" s="82" t="inlineStr"/>
      <c r="H91" s="82" t="inlineStr"/>
      <c r="I91" s="82" t="inlineStr"/>
      <c r="J91" s="82" t="inlineStr"/>
      <c r="K91" s="83" t="n"/>
      <c r="L91" s="84" t="n"/>
      <c r="M91" s="82" t="n"/>
      <c r="N91" s="82" t="n"/>
      <c r="O91" s="82" t="n"/>
      <c r="P91" s="82" t="n"/>
      <c r="Q91" s="82" t="n"/>
      <c r="R91" s="82" t="n"/>
      <c r="S91" s="82" t="n"/>
      <c r="T91" s="82" t="n"/>
      <c r="U91" s="83" t="n"/>
      <c r="V91" s="84" t="n"/>
      <c r="W91" s="82" t="n"/>
      <c r="X91" s="82" t="n"/>
      <c r="Y91" s="82" t="n"/>
      <c r="Z91" s="82" t="n"/>
      <c r="AA91" s="82" t="n"/>
      <c r="AB91" s="82" t="n"/>
      <c r="AC91" s="82" t="n"/>
      <c r="AD91" s="82" t="n"/>
      <c r="AE91" s="83" t="n"/>
      <c r="AF91" s="84" t="n"/>
      <c r="AG91" s="82" t="n"/>
      <c r="AH91" s="82" t="n"/>
      <c r="AI91" s="82" t="n"/>
      <c r="AJ91" s="82" t="n"/>
      <c r="AK91" s="82" t="n"/>
      <c r="AL91" s="82" t="n"/>
      <c r="AM91" s="82" t="n"/>
      <c r="AN91" s="82" t="n"/>
      <c r="AO91" s="83" t="n"/>
      <c r="AP91" s="84" t="n"/>
    </row>
    <row r="92" hidden="1" ht="35" customHeight="1" s="173" thickBot="1">
      <c r="A92" s="93" t="inlineStr">
        <is>
          <t>Penerimaan (pengeluaran) kas lainnya dari aktivitas investasi</t>
        </is>
      </c>
      <c r="B92" s="93" t="n"/>
      <c r="C92" s="82" t="inlineStr"/>
      <c r="D92" s="82" t="inlineStr"/>
      <c r="E92" s="82" t="inlineStr"/>
      <c r="F92" s="82" t="inlineStr"/>
      <c r="G92" s="82" t="inlineStr"/>
      <c r="H92" s="82" t="inlineStr"/>
      <c r="I92" s="82" t="inlineStr"/>
      <c r="J92" s="82" t="inlineStr"/>
      <c r="K92" s="83" t="n"/>
      <c r="L92" s="84" t="n"/>
      <c r="M92" s="82" t="n"/>
      <c r="N92" s="82" t="n"/>
      <c r="O92" s="82" t="n"/>
      <c r="P92" s="82" t="n"/>
      <c r="Q92" s="82" t="n"/>
      <c r="R92" s="82" t="n"/>
      <c r="S92" s="82" t="n"/>
      <c r="T92" s="82" t="n"/>
      <c r="U92" s="83" t="n"/>
      <c r="V92" s="84" t="n"/>
      <c r="W92" s="82" t="n"/>
      <c r="X92" s="82" t="n"/>
      <c r="Y92" s="82" t="n"/>
      <c r="Z92" s="82" t="n"/>
      <c r="AA92" s="82" t="n"/>
      <c r="AB92" s="82" t="n"/>
      <c r="AC92" s="82" t="n"/>
      <c r="AD92" s="82" t="n"/>
      <c r="AE92" s="83" t="n"/>
      <c r="AF92" s="84" t="n"/>
      <c r="AG92" s="82" t="n"/>
      <c r="AH92" s="82" t="n"/>
      <c r="AI92" s="82" t="n"/>
      <c r="AJ92" s="82" t="n"/>
      <c r="AK92" s="82" t="n"/>
      <c r="AL92" s="82" t="n"/>
      <c r="AM92" s="82" t="n"/>
      <c r="AN92" s="82" t="n"/>
      <c r="AO92" s="83" t="n"/>
      <c r="AP92" s="84" t="n"/>
    </row>
    <row r="93" ht="52" customHeight="1" s="173" thickBot="1">
      <c r="A93" s="80" t="inlineStr">
        <is>
          <t>Jumlah arus kas bersih yang diperoleh dari (digunakan untuk) aktivitas investasi</t>
        </is>
      </c>
      <c r="B93" s="80" t="n"/>
      <c r="C93" s="90" t="n">
        <v>1689.493</v>
      </c>
      <c r="D93" s="90" t="n">
        <v>-7077.106</v>
      </c>
      <c r="E93" s="90" t="n">
        <v>-23726.876</v>
      </c>
      <c r="F93" s="90" t="n">
        <v>3834.455</v>
      </c>
      <c r="G93" s="90" t="n">
        <v>-2399.534</v>
      </c>
      <c r="H93" s="90" t="n">
        <v>-4439.215</v>
      </c>
      <c r="I93" s="90" t="n">
        <v>-5306.34</v>
      </c>
      <c r="J93" s="90" t="n">
        <v>-6626.825</v>
      </c>
      <c r="K93" s="91" t="n"/>
      <c r="L93" s="92" t="n"/>
      <c r="M93" s="90" t="n"/>
      <c r="N93" s="90" t="n"/>
      <c r="O93" s="90" t="n"/>
      <c r="P93" s="90" t="n"/>
      <c r="Q93" s="90" t="n"/>
      <c r="R93" s="90" t="n"/>
      <c r="S93" s="90" t="n"/>
      <c r="T93" s="90" t="n"/>
      <c r="U93" s="91" t="n"/>
      <c r="V93" s="92" t="n"/>
      <c r="W93" s="90" t="n"/>
      <c r="X93" s="90" t="n"/>
      <c r="Y93" s="90" t="n"/>
      <c r="Z93" s="90" t="n"/>
      <c r="AA93" s="90" t="n"/>
      <c r="AB93" s="90" t="n"/>
      <c r="AC93" s="90" t="n"/>
      <c r="AD93" s="90" t="n"/>
      <c r="AE93" s="91" t="n"/>
      <c r="AF93" s="92" t="n"/>
      <c r="AG93" s="90" t="n"/>
      <c r="AH93" s="90" t="n"/>
      <c r="AI93" s="90" t="n"/>
      <c r="AJ93" s="90" t="n"/>
      <c r="AK93" s="90" t="n"/>
      <c r="AL93" s="90" t="n"/>
      <c r="AM93" s="90" t="n"/>
      <c r="AN93" s="90" t="n"/>
      <c r="AO93" s="91" t="n"/>
      <c r="AP93" s="92" t="n"/>
    </row>
    <row r="94" ht="18" customHeight="1" s="173" thickBot="1">
      <c r="A94" s="79" t="inlineStr">
        <is>
          <t>Arus kas dari aktivitas pendanaan</t>
        </is>
      </c>
      <c r="B94" s="79" t="n"/>
      <c r="C94" s="76" t="n"/>
      <c r="D94" s="76" t="n"/>
      <c r="E94" s="76" t="n"/>
      <c r="F94" s="76" t="n"/>
      <c r="G94" s="76" t="n"/>
      <c r="H94" s="76" t="n"/>
      <c r="I94" s="76" t="n"/>
      <c r="J94" s="76" t="n"/>
      <c r="K94" s="77" t="n"/>
      <c r="L94" s="78" t="n"/>
      <c r="M94" s="76" t="n"/>
      <c r="N94" s="76" t="n"/>
      <c r="O94" s="76" t="n"/>
      <c r="P94" s="76" t="n"/>
      <c r="Q94" s="76" t="n"/>
      <c r="R94" s="76" t="n"/>
      <c r="S94" s="76" t="n"/>
      <c r="T94" s="76" t="n"/>
      <c r="U94" s="77" t="n"/>
      <c r="V94" s="78" t="n"/>
      <c r="W94" s="76" t="n"/>
      <c r="X94" s="76" t="n"/>
      <c r="Y94" s="76" t="n"/>
      <c r="Z94" s="76" t="n"/>
      <c r="AA94" s="76" t="n"/>
      <c r="AB94" s="76" t="n"/>
      <c r="AC94" s="76" t="n"/>
      <c r="AD94" s="76" t="n"/>
      <c r="AE94" s="77" t="n"/>
      <c r="AF94" s="78" t="n"/>
      <c r="AG94" s="76" t="n"/>
      <c r="AH94" s="76" t="n"/>
      <c r="AI94" s="76" t="n"/>
      <c r="AJ94" s="76" t="n"/>
      <c r="AK94" s="76" t="n"/>
      <c r="AL94" s="76" t="n"/>
      <c r="AM94" s="76" t="n"/>
      <c r="AN94" s="76" t="n"/>
      <c r="AO94" s="77" t="n"/>
      <c r="AP94" s="78" t="n"/>
    </row>
    <row r="95" ht="35" customHeight="1" s="173" thickBot="1">
      <c r="A95" s="93" t="inlineStr">
        <is>
          <t>Kenaikan (penurunan) efek yang diterbitkan</t>
        </is>
      </c>
      <c r="B95" s="93" t="n"/>
      <c r="C95" s="82" t="n">
        <v>1040</v>
      </c>
      <c r="D95" s="82" t="inlineStr"/>
      <c r="E95" s="82" t="inlineStr"/>
      <c r="F95" s="82" t="inlineStr"/>
      <c r="G95" s="82" t="inlineStr"/>
      <c r="H95" s="82" t="inlineStr"/>
      <c r="I95" s="82" t="inlineStr"/>
      <c r="J95" s="82" t="inlineStr"/>
      <c r="K95" s="83" t="n"/>
      <c r="L95" s="84" t="n"/>
      <c r="M95" s="82" t="n"/>
      <c r="N95" s="82" t="n"/>
      <c r="O95" s="82" t="n"/>
      <c r="P95" s="82" t="n"/>
      <c r="Q95" s="82" t="n"/>
      <c r="R95" s="82" t="n"/>
      <c r="S95" s="82" t="n"/>
      <c r="T95" s="82" t="n"/>
      <c r="U95" s="83" t="n"/>
      <c r="V95" s="84" t="n"/>
      <c r="W95" s="82" t="n"/>
      <c r="X95" s="82" t="n"/>
      <c r="Y95" s="82" t="n"/>
      <c r="Z95" s="82" t="n"/>
      <c r="AA95" s="82" t="n"/>
      <c r="AB95" s="82" t="n"/>
      <c r="AC95" s="82" t="n"/>
      <c r="AD95" s="82" t="n"/>
      <c r="AE95" s="83" t="n"/>
      <c r="AF95" s="84" t="n"/>
      <c r="AG95" s="82" t="n"/>
      <c r="AH95" s="82" t="n"/>
      <c r="AI95" s="82" t="n"/>
      <c r="AJ95" s="82" t="n"/>
      <c r="AK95" s="82" t="n"/>
      <c r="AL95" s="82" t="n"/>
      <c r="AM95" s="82" t="n"/>
      <c r="AN95" s="82" t="n"/>
      <c r="AO95" s="83" t="n"/>
      <c r="AP95" s="84" t="n"/>
    </row>
    <row r="96" hidden="1" ht="18" customHeight="1" s="173" thickBot="1">
      <c r="A96" s="93" t="inlineStr">
        <is>
          <t>Penerbitan sukuk mudharabah</t>
        </is>
      </c>
      <c r="B96" s="93" t="n"/>
      <c r="C96" s="82" t="inlineStr"/>
      <c r="D96" s="82" t="inlineStr"/>
      <c r="E96" s="82" t="inlineStr"/>
      <c r="F96" s="82" t="inlineStr"/>
      <c r="G96" s="82" t="inlineStr"/>
      <c r="H96" s="82" t="inlineStr"/>
      <c r="I96" s="82" t="inlineStr"/>
      <c r="J96" s="82" t="inlineStr"/>
      <c r="K96" s="83" t="n"/>
      <c r="L96" s="84" t="n"/>
      <c r="M96" s="82" t="n"/>
      <c r="N96" s="82" t="n"/>
      <c r="O96" s="82" t="n"/>
      <c r="P96" s="82" t="n"/>
      <c r="Q96" s="82" t="n"/>
      <c r="R96" s="82" t="n"/>
      <c r="S96" s="82" t="n"/>
      <c r="T96" s="82" t="n"/>
      <c r="U96" s="83" t="n"/>
      <c r="V96" s="84" t="n"/>
      <c r="W96" s="82" t="n"/>
      <c r="X96" s="82" t="n"/>
      <c r="Y96" s="82" t="n"/>
      <c r="Z96" s="82" t="n"/>
      <c r="AA96" s="82" t="n"/>
      <c r="AB96" s="82" t="n"/>
      <c r="AC96" s="82" t="n"/>
      <c r="AD96" s="82" t="n"/>
      <c r="AE96" s="83" t="n"/>
      <c r="AF96" s="84" t="n"/>
      <c r="AG96" s="82" t="n"/>
      <c r="AH96" s="82" t="n"/>
      <c r="AI96" s="82" t="n"/>
      <c r="AJ96" s="82" t="n"/>
      <c r="AK96" s="82" t="n"/>
      <c r="AL96" s="82" t="n"/>
      <c r="AM96" s="82" t="n"/>
      <c r="AN96" s="82" t="n"/>
      <c r="AO96" s="83" t="n"/>
      <c r="AP96" s="84" t="n"/>
    </row>
    <row r="97" hidden="1" ht="35" customHeight="1" s="173" thickBot="1">
      <c r="A97" s="93" t="inlineStr">
        <is>
          <t>Penempatan sertifikat investasi mudharabah</t>
        </is>
      </c>
      <c r="B97" s="93" t="n"/>
      <c r="C97" s="85" t="inlineStr"/>
      <c r="D97" s="85" t="inlineStr"/>
      <c r="E97" s="85" t="inlineStr"/>
      <c r="F97" s="85" t="inlineStr"/>
      <c r="G97" s="85" t="inlineStr"/>
      <c r="H97" s="85" t="inlineStr"/>
      <c r="I97" s="85" t="inlineStr"/>
      <c r="J97" s="85" t="inlineStr"/>
      <c r="K97" s="86" t="n"/>
      <c r="L97" s="87" t="n"/>
      <c r="M97" s="85" t="n"/>
      <c r="N97" s="85" t="n"/>
      <c r="O97" s="85" t="n"/>
      <c r="P97" s="85" t="n"/>
      <c r="Q97" s="85" t="n"/>
      <c r="R97" s="85" t="n"/>
      <c r="S97" s="85" t="n"/>
      <c r="T97" s="85" t="n"/>
      <c r="U97" s="86" t="n"/>
      <c r="V97" s="87" t="n"/>
      <c r="W97" s="85" t="n"/>
      <c r="X97" s="85" t="n"/>
      <c r="Y97" s="85" t="n"/>
      <c r="Z97" s="85" t="n"/>
      <c r="AA97" s="85" t="n"/>
      <c r="AB97" s="85" t="n"/>
      <c r="AC97" s="85" t="n"/>
      <c r="AD97" s="85" t="n"/>
      <c r="AE97" s="86" t="n"/>
      <c r="AF97" s="87" t="n"/>
      <c r="AG97" s="85" t="n"/>
      <c r="AH97" s="85" t="n"/>
      <c r="AI97" s="85" t="n"/>
      <c r="AJ97" s="85" t="n"/>
      <c r="AK97" s="85" t="n"/>
      <c r="AL97" s="85" t="n"/>
      <c r="AM97" s="85" t="n"/>
      <c r="AN97" s="85" t="n"/>
      <c r="AO97" s="86" t="n"/>
      <c r="AP97" s="87" t="n"/>
    </row>
    <row r="98" hidden="1" ht="18" customHeight="1" s="173" thickBot="1">
      <c r="A98" s="93" t="inlineStr">
        <is>
          <t>Biaya emisi sukuk mudharabah</t>
        </is>
      </c>
      <c r="B98" s="93" t="n"/>
      <c r="C98" s="85" t="inlineStr"/>
      <c r="D98" s="85" t="inlineStr"/>
      <c r="E98" s="85" t="inlineStr"/>
      <c r="F98" s="85" t="inlineStr"/>
      <c r="G98" s="85" t="inlineStr"/>
      <c r="H98" s="85" t="inlineStr"/>
      <c r="I98" s="85" t="inlineStr"/>
      <c r="J98" s="85" t="inlineStr"/>
      <c r="K98" s="86" t="n"/>
      <c r="L98" s="87" t="n"/>
      <c r="M98" s="85" t="n"/>
      <c r="N98" s="85" t="n"/>
      <c r="O98" s="85" t="n"/>
      <c r="P98" s="85" t="n"/>
      <c r="Q98" s="85" t="n"/>
      <c r="R98" s="85" t="n"/>
      <c r="S98" s="85" t="n"/>
      <c r="T98" s="85" t="n"/>
      <c r="U98" s="86" t="n"/>
      <c r="V98" s="87" t="n"/>
      <c r="W98" s="85" t="n"/>
      <c r="X98" s="85" t="n"/>
      <c r="Y98" s="85" t="n"/>
      <c r="Z98" s="85" t="n"/>
      <c r="AA98" s="85" t="n"/>
      <c r="AB98" s="85" t="n"/>
      <c r="AC98" s="85" t="n"/>
      <c r="AD98" s="85" t="n"/>
      <c r="AE98" s="86" t="n"/>
      <c r="AF98" s="87" t="n"/>
      <c r="AG98" s="85" t="n"/>
      <c r="AH98" s="85" t="n"/>
      <c r="AI98" s="85" t="n"/>
      <c r="AJ98" s="85" t="n"/>
      <c r="AK98" s="85" t="n"/>
      <c r="AL98" s="85" t="n"/>
      <c r="AM98" s="85" t="n"/>
      <c r="AN98" s="85" t="n"/>
      <c r="AO98" s="86" t="n"/>
      <c r="AP98" s="87" t="n"/>
    </row>
    <row r="99" ht="35" customHeight="1" s="173" thickBot="1">
      <c r="A99" s="93" t="inlineStr">
        <is>
          <t>Penerimaan pinjaman yang diterima</t>
        </is>
      </c>
      <c r="B99" s="93" t="n"/>
      <c r="C99" s="82" t="n">
        <v>11507.255</v>
      </c>
      <c r="D99" s="82" t="n">
        <v>11001.654</v>
      </c>
      <c r="E99" s="82" t="n">
        <v>9141.448</v>
      </c>
      <c r="F99" s="82" t="n">
        <v>6455.429</v>
      </c>
      <c r="G99" s="82" t="n">
        <v>11814.826</v>
      </c>
      <c r="H99" s="82" t="n">
        <v>11185.162</v>
      </c>
      <c r="I99" s="82" t="n">
        <v>11144.193</v>
      </c>
      <c r="J99" s="82" t="n">
        <v>7499.533</v>
      </c>
      <c r="K99" s="83" t="n"/>
      <c r="L99" s="84" t="n"/>
      <c r="M99" s="82" t="n"/>
      <c r="N99" s="82" t="n"/>
      <c r="O99" s="82" t="n"/>
      <c r="P99" s="82" t="n"/>
      <c r="Q99" s="82" t="n"/>
      <c r="R99" s="82" t="n"/>
      <c r="S99" s="82" t="n"/>
      <c r="T99" s="82" t="n"/>
      <c r="U99" s="83" t="n"/>
      <c r="V99" s="84" t="n"/>
      <c r="W99" s="82" t="n"/>
      <c r="X99" s="82" t="n"/>
      <c r="Y99" s="82" t="n"/>
      <c r="Z99" s="82" t="n"/>
      <c r="AA99" s="82" t="n"/>
      <c r="AB99" s="82" t="n"/>
      <c r="AC99" s="82" t="n"/>
      <c r="AD99" s="82" t="n"/>
      <c r="AE99" s="83" t="n"/>
      <c r="AF99" s="84" t="n"/>
      <c r="AG99" s="82" t="n"/>
      <c r="AH99" s="82" t="n"/>
      <c r="AI99" s="82" t="n"/>
      <c r="AJ99" s="82" t="n"/>
      <c r="AK99" s="82" t="n"/>
      <c r="AL99" s="82" t="n"/>
      <c r="AM99" s="82" t="n"/>
      <c r="AN99" s="82" t="n"/>
      <c r="AO99" s="83" t="n"/>
      <c r="AP99" s="84" t="n"/>
    </row>
    <row r="100" ht="35" customHeight="1" s="173" thickBot="1">
      <c r="A100" s="93" t="inlineStr">
        <is>
          <t>Pembayaran pinjaman yang diterima</t>
        </is>
      </c>
      <c r="B100" s="93" t="n"/>
      <c r="C100" s="85" t="n">
        <v>3993.458</v>
      </c>
      <c r="D100" s="85" t="n">
        <v>4020.72</v>
      </c>
      <c r="E100" s="85" t="n">
        <v>7823.008</v>
      </c>
      <c r="F100" s="85" t="n">
        <v>8204.691000000001</v>
      </c>
      <c r="G100" s="85" t="n">
        <v>9095.884</v>
      </c>
      <c r="H100" s="85" t="n">
        <v>2187.576</v>
      </c>
      <c r="I100" s="85" t="n">
        <v>11385.262</v>
      </c>
      <c r="J100" s="85" t="n">
        <v>3020.603</v>
      </c>
      <c r="K100" s="86" t="n"/>
      <c r="L100" s="87" t="n"/>
      <c r="M100" s="85" t="n"/>
      <c r="N100" s="85" t="n"/>
      <c r="O100" s="85" t="n"/>
      <c r="P100" s="85" t="n"/>
      <c r="Q100" s="85" t="n"/>
      <c r="R100" s="85" t="n"/>
      <c r="S100" s="85" t="n"/>
      <c r="T100" s="85" t="n"/>
      <c r="U100" s="86" t="n"/>
      <c r="V100" s="87" t="n"/>
      <c r="W100" s="85" t="n"/>
      <c r="X100" s="85" t="n"/>
      <c r="Y100" s="85" t="n"/>
      <c r="Z100" s="85" t="n"/>
      <c r="AA100" s="85" t="n"/>
      <c r="AB100" s="85" t="n"/>
      <c r="AC100" s="85" t="n"/>
      <c r="AD100" s="85" t="n"/>
      <c r="AE100" s="86" t="n"/>
      <c r="AF100" s="87" t="n"/>
      <c r="AG100" s="85" t="n"/>
      <c r="AH100" s="85" t="n"/>
      <c r="AI100" s="85" t="n"/>
      <c r="AJ100" s="85" t="n"/>
      <c r="AK100" s="85" t="n"/>
      <c r="AL100" s="85" t="n"/>
      <c r="AM100" s="85" t="n"/>
      <c r="AN100" s="85" t="n"/>
      <c r="AO100" s="86" t="n"/>
      <c r="AP100" s="87" t="n"/>
    </row>
    <row r="101" ht="35" customHeight="1" s="173" thickBot="1">
      <c r="A101" s="93" t="inlineStr">
        <is>
          <t>Penerimaan pinjaman subordinasi</t>
        </is>
      </c>
      <c r="B101" s="93" t="n"/>
      <c r="C101" s="82" t="inlineStr"/>
      <c r="D101" s="82" t="n">
        <v>2999.95</v>
      </c>
      <c r="E101" s="82" t="n">
        <v>4047.884</v>
      </c>
      <c r="F101" s="82" t="n">
        <v>1500</v>
      </c>
      <c r="G101" s="82" t="n">
        <v>0</v>
      </c>
      <c r="H101" s="82" t="inlineStr"/>
      <c r="I101" s="82" t="inlineStr"/>
      <c r="J101" s="82" t="inlineStr"/>
      <c r="K101" s="83" t="n"/>
      <c r="L101" s="84" t="n"/>
      <c r="M101" s="82" t="n"/>
      <c r="N101" s="82" t="n"/>
      <c r="O101" s="82" t="n"/>
      <c r="P101" s="82" t="n"/>
      <c r="Q101" s="82" t="n"/>
      <c r="R101" s="82" t="n"/>
      <c r="S101" s="82" t="n"/>
      <c r="T101" s="82" t="n"/>
      <c r="U101" s="83" t="n"/>
      <c r="V101" s="84" t="n"/>
      <c r="W101" s="82" t="n"/>
      <c r="X101" s="82" t="n"/>
      <c r="Y101" s="82" t="n"/>
      <c r="Z101" s="82" t="n"/>
      <c r="AA101" s="82" t="n"/>
      <c r="AB101" s="82" t="n"/>
      <c r="AC101" s="82" t="n"/>
      <c r="AD101" s="82" t="n"/>
      <c r="AE101" s="83" t="n"/>
      <c r="AF101" s="84" t="n"/>
      <c r="AG101" s="82" t="n"/>
      <c r="AH101" s="82" t="n"/>
      <c r="AI101" s="82" t="n"/>
      <c r="AJ101" s="82" t="n"/>
      <c r="AK101" s="82" t="n"/>
      <c r="AL101" s="82" t="n"/>
      <c r="AM101" s="82" t="n"/>
      <c r="AN101" s="82" t="n"/>
      <c r="AO101" s="83" t="n"/>
      <c r="AP101" s="84" t="n"/>
    </row>
    <row r="102" ht="35" customHeight="1" s="173" thickBot="1">
      <c r="A102" s="93" t="inlineStr">
        <is>
          <t>Pembayaran pinjaman subordinasi</t>
        </is>
      </c>
      <c r="B102" s="93" t="n"/>
      <c r="C102" s="85" t="inlineStr"/>
      <c r="D102" s="85" t="inlineStr"/>
      <c r="E102" s="85" t="inlineStr"/>
      <c r="F102" s="85" t="n">
        <v>3000</v>
      </c>
      <c r="G102" s="85" t="n">
        <v>0</v>
      </c>
      <c r="H102" s="85" t="inlineStr"/>
      <c r="I102" s="85" t="inlineStr"/>
      <c r="J102" s="85" t="n">
        <v>-4000</v>
      </c>
      <c r="K102" s="86" t="n"/>
      <c r="L102" s="87" t="n"/>
      <c r="M102" s="85" t="n"/>
      <c r="N102" s="85" t="n"/>
      <c r="O102" s="85" t="n"/>
      <c r="P102" s="85" t="n"/>
      <c r="Q102" s="85" t="n"/>
      <c r="R102" s="85" t="n"/>
      <c r="S102" s="85" t="n"/>
      <c r="T102" s="85" t="n"/>
      <c r="U102" s="86" t="n"/>
      <c r="V102" s="87" t="n"/>
      <c r="W102" s="85" t="n"/>
      <c r="X102" s="85" t="n"/>
      <c r="Y102" s="85" t="n"/>
      <c r="Z102" s="85" t="n"/>
      <c r="AA102" s="85" t="n"/>
      <c r="AB102" s="85" t="n"/>
      <c r="AC102" s="85" t="n"/>
      <c r="AD102" s="85" t="n"/>
      <c r="AE102" s="86" t="n"/>
      <c r="AF102" s="87" t="n"/>
      <c r="AG102" s="85" t="n"/>
      <c r="AH102" s="85" t="n"/>
      <c r="AI102" s="85" t="n"/>
      <c r="AJ102" s="85" t="n"/>
      <c r="AK102" s="85" t="n"/>
      <c r="AL102" s="85" t="n"/>
      <c r="AM102" s="85" t="n"/>
      <c r="AN102" s="85" t="n"/>
      <c r="AO102" s="86" t="n"/>
      <c r="AP102" s="87" t="n"/>
    </row>
    <row r="103" hidden="1" ht="18" customHeight="1" s="173" thickBot="1">
      <c r="A103" s="93" t="inlineStr">
        <is>
          <t>Pembayaran bunga pinjaman</t>
        </is>
      </c>
      <c r="B103" s="93" t="n"/>
      <c r="C103" s="85" t="inlineStr"/>
      <c r="D103" s="85" t="inlineStr"/>
      <c r="E103" s="85" t="inlineStr"/>
      <c r="F103" s="85" t="inlineStr"/>
      <c r="G103" s="85" t="inlineStr"/>
      <c r="H103" s="85" t="inlineStr"/>
      <c r="I103" s="85" t="inlineStr"/>
      <c r="J103" s="85" t="inlineStr"/>
      <c r="K103" s="86" t="n"/>
      <c r="L103" s="87" t="n"/>
      <c r="M103" s="85" t="n"/>
      <c r="N103" s="85" t="n"/>
      <c r="O103" s="85" t="n"/>
      <c r="P103" s="85" t="n"/>
      <c r="Q103" s="85" t="n"/>
      <c r="R103" s="85" t="n"/>
      <c r="S103" s="85" t="n"/>
      <c r="T103" s="85" t="n"/>
      <c r="U103" s="86" t="n"/>
      <c r="V103" s="87" t="n"/>
      <c r="W103" s="85" t="n"/>
      <c r="X103" s="85" t="n"/>
      <c r="Y103" s="85" t="n"/>
      <c r="Z103" s="85" t="n"/>
      <c r="AA103" s="85" t="n"/>
      <c r="AB103" s="85" t="n"/>
      <c r="AC103" s="85" t="n"/>
      <c r="AD103" s="85" t="n"/>
      <c r="AE103" s="86" t="n"/>
      <c r="AF103" s="87" t="n"/>
      <c r="AG103" s="85" t="n"/>
      <c r="AH103" s="85" t="n"/>
      <c r="AI103" s="85" t="n"/>
      <c r="AJ103" s="85" t="n"/>
      <c r="AK103" s="85" t="n"/>
      <c r="AL103" s="85" t="n"/>
      <c r="AM103" s="85" t="n"/>
      <c r="AN103" s="85" t="n"/>
      <c r="AO103" s="86" t="n"/>
      <c r="AP103" s="87" t="n"/>
    </row>
    <row r="104" ht="35" customHeight="1" s="173" thickBot="1">
      <c r="A104" s="93" t="inlineStr">
        <is>
          <t>Penerimaan dari penerbitan obligasi</t>
        </is>
      </c>
      <c r="B104" s="93" t="n"/>
      <c r="C104" s="82" t="inlineStr"/>
      <c r="D104" s="82" t="inlineStr"/>
      <c r="E104" s="82" t="n">
        <v>1493.811</v>
      </c>
      <c r="F104" s="82" t="n">
        <v>10.186</v>
      </c>
      <c r="G104" s="82" t="n">
        <v>1541.33</v>
      </c>
      <c r="H104" s="82" t="n">
        <v>2449.019</v>
      </c>
      <c r="I104" s="82" t="n">
        <v>680.913</v>
      </c>
      <c r="J104" s="82" t="n">
        <v>-1454.979</v>
      </c>
      <c r="K104" s="83" t="n"/>
      <c r="L104" s="84" t="n"/>
      <c r="M104" s="82" t="n"/>
      <c r="N104" s="82" t="n"/>
      <c r="O104" s="82" t="n"/>
      <c r="P104" s="82" t="n"/>
      <c r="Q104" s="82" t="n"/>
      <c r="R104" s="82" t="n"/>
      <c r="S104" s="82" t="n"/>
      <c r="T104" s="82" t="n"/>
      <c r="U104" s="83" t="n"/>
      <c r="V104" s="84" t="n"/>
      <c r="W104" s="82" t="n"/>
      <c r="X104" s="82" t="n"/>
      <c r="Y104" s="82" t="n"/>
      <c r="Z104" s="82" t="n"/>
      <c r="AA104" s="82" t="n"/>
      <c r="AB104" s="82" t="n"/>
      <c r="AC104" s="82" t="n"/>
      <c r="AD104" s="82" t="n"/>
      <c r="AE104" s="83" t="n"/>
      <c r="AF104" s="84" t="n"/>
      <c r="AG104" s="82" t="n"/>
      <c r="AH104" s="82" t="n"/>
      <c r="AI104" s="82" t="n"/>
      <c r="AJ104" s="82" t="n"/>
      <c r="AK104" s="82" t="n"/>
      <c r="AL104" s="82" t="n"/>
      <c r="AM104" s="82" t="n"/>
      <c r="AN104" s="82" t="n"/>
      <c r="AO104" s="83" t="n"/>
      <c r="AP104" s="84" t="n"/>
    </row>
    <row r="105" ht="18" customHeight="1" s="173" thickBot="1">
      <c r="A105" s="93" t="inlineStr">
        <is>
          <t>Pembayaran utang obligasi</t>
        </is>
      </c>
      <c r="B105" s="93" t="n"/>
      <c r="C105" s="85" t="n">
        <v>900</v>
      </c>
      <c r="D105" s="85" t="n">
        <v>5122.93</v>
      </c>
      <c r="E105" s="85" t="n">
        <v>5322.5</v>
      </c>
      <c r="F105" s="85" t="n">
        <v>3455</v>
      </c>
      <c r="G105" s="85" t="n">
        <v>5263</v>
      </c>
      <c r="H105" s="85" t="n">
        <v>2769.764</v>
      </c>
      <c r="I105" s="85" t="n">
        <v>3572.5</v>
      </c>
      <c r="J105" s="85" t="n">
        <v>0</v>
      </c>
      <c r="K105" s="86" t="n"/>
      <c r="L105" s="87" t="n"/>
      <c r="M105" s="85" t="n"/>
      <c r="N105" s="85" t="n"/>
      <c r="O105" s="85" t="n"/>
      <c r="P105" s="85" t="n"/>
      <c r="Q105" s="85" t="n"/>
      <c r="R105" s="85" t="n"/>
      <c r="S105" s="85" t="n"/>
      <c r="T105" s="85" t="n"/>
      <c r="U105" s="86" t="n"/>
      <c r="V105" s="87" t="n"/>
      <c r="W105" s="85" t="n"/>
      <c r="X105" s="85" t="n"/>
      <c r="Y105" s="85" t="n"/>
      <c r="Z105" s="85" t="n"/>
      <c r="AA105" s="85" t="n"/>
      <c r="AB105" s="85" t="n"/>
      <c r="AC105" s="85" t="n"/>
      <c r="AD105" s="85" t="n"/>
      <c r="AE105" s="86" t="n"/>
      <c r="AF105" s="87" t="n"/>
      <c r="AG105" s="85" t="n"/>
      <c r="AH105" s="85" t="n"/>
      <c r="AI105" s="85" t="n"/>
      <c r="AJ105" s="85" t="n"/>
      <c r="AK105" s="85" t="n"/>
      <c r="AL105" s="85" t="n"/>
      <c r="AM105" s="85" t="n"/>
      <c r="AN105" s="85" t="n"/>
      <c r="AO105" s="86" t="n"/>
      <c r="AP105" s="87" t="n"/>
    </row>
    <row r="106" hidden="1" ht="35" customHeight="1" s="173" thickBot="1">
      <c r="A106" s="93" t="inlineStr">
        <is>
          <t>Pembayaran biaya emisi penerbitan obligasi</t>
        </is>
      </c>
      <c r="B106" s="93" t="n"/>
      <c r="C106" s="85" t="inlineStr"/>
      <c r="D106" s="85" t="inlineStr"/>
      <c r="E106" s="85" t="inlineStr"/>
      <c r="F106" s="85" t="inlineStr"/>
      <c r="G106" s="85" t="inlineStr"/>
      <c r="H106" s="85" t="inlineStr"/>
      <c r="I106" s="85" t="inlineStr"/>
      <c r="J106" s="85" t="inlineStr"/>
      <c r="K106" s="86" t="n"/>
      <c r="L106" s="87" t="n"/>
      <c r="M106" s="85" t="n"/>
      <c r="N106" s="85" t="n"/>
      <c r="O106" s="85" t="n"/>
      <c r="P106" s="85" t="n"/>
      <c r="Q106" s="85" t="n"/>
      <c r="R106" s="85" t="n"/>
      <c r="S106" s="85" t="n"/>
      <c r="T106" s="85" t="n"/>
      <c r="U106" s="86" t="n"/>
      <c r="V106" s="87" t="n"/>
      <c r="W106" s="85" t="n"/>
      <c r="X106" s="85" t="n"/>
      <c r="Y106" s="85" t="n"/>
      <c r="Z106" s="85" t="n"/>
      <c r="AA106" s="85" t="n"/>
      <c r="AB106" s="85" t="n"/>
      <c r="AC106" s="85" t="n"/>
      <c r="AD106" s="85" t="n"/>
      <c r="AE106" s="86" t="n"/>
      <c r="AF106" s="87" t="n"/>
      <c r="AG106" s="85" t="n"/>
      <c r="AH106" s="85" t="n"/>
      <c r="AI106" s="85" t="n"/>
      <c r="AJ106" s="85" t="n"/>
      <c r="AK106" s="85" t="n"/>
      <c r="AL106" s="85" t="n"/>
      <c r="AM106" s="85" t="n"/>
      <c r="AN106" s="85" t="n"/>
      <c r="AO106" s="86" t="n"/>
      <c r="AP106" s="87" t="n"/>
    </row>
    <row r="107" hidden="1" ht="35" customHeight="1" s="173" thickBot="1">
      <c r="A107" s="93" t="inlineStr">
        <is>
          <t>Obligasi subordinasi yang diterbitkan</t>
        </is>
      </c>
      <c r="B107" s="93" t="n"/>
      <c r="C107" s="82" t="inlineStr"/>
      <c r="D107" s="82" t="inlineStr"/>
      <c r="E107" s="82" t="inlineStr"/>
      <c r="F107" s="82" t="inlineStr"/>
      <c r="G107" s="82" t="inlineStr"/>
      <c r="H107" s="82" t="inlineStr"/>
      <c r="I107" s="82" t="inlineStr"/>
      <c r="J107" s="82" t="inlineStr"/>
      <c r="K107" s="83" t="n"/>
      <c r="L107" s="84" t="n"/>
      <c r="M107" s="82" t="n"/>
      <c r="N107" s="82" t="n"/>
      <c r="O107" s="82" t="n"/>
      <c r="P107" s="82" t="n"/>
      <c r="Q107" s="82" t="n"/>
      <c r="R107" s="82" t="n"/>
      <c r="S107" s="82" t="n"/>
      <c r="T107" s="82" t="n"/>
      <c r="U107" s="83" t="n"/>
      <c r="V107" s="84" t="n"/>
      <c r="W107" s="82" t="n"/>
      <c r="X107" s="82" t="n"/>
      <c r="Y107" s="82" t="n"/>
      <c r="Z107" s="82" t="n"/>
      <c r="AA107" s="82" t="n"/>
      <c r="AB107" s="82" t="n"/>
      <c r="AC107" s="82" t="n"/>
      <c r="AD107" s="82" t="n"/>
      <c r="AE107" s="83" t="n"/>
      <c r="AF107" s="84" t="n"/>
      <c r="AG107" s="82" t="n"/>
      <c r="AH107" s="82" t="n"/>
      <c r="AI107" s="82" t="n"/>
      <c r="AJ107" s="82" t="n"/>
      <c r="AK107" s="82" t="n"/>
      <c r="AL107" s="82" t="n"/>
      <c r="AM107" s="82" t="n"/>
      <c r="AN107" s="82" t="n"/>
      <c r="AO107" s="83" t="n"/>
      <c r="AP107" s="84" t="n"/>
    </row>
    <row r="108" ht="18" customHeight="1" s="173" thickBot="1">
      <c r="A108" s="93" t="inlineStr">
        <is>
          <t>Pembayaran obligasi subordinasi</t>
        </is>
      </c>
      <c r="B108" s="93" t="n"/>
      <c r="C108" s="85" t="inlineStr"/>
      <c r="D108" s="85" t="inlineStr"/>
      <c r="E108" s="85" t="inlineStr"/>
      <c r="F108" s="85" t="inlineStr"/>
      <c r="G108" s="85" t="inlineStr"/>
      <c r="H108" s="85" t="inlineStr"/>
      <c r="I108" s="85" t="n">
        <v>3000</v>
      </c>
      <c r="J108" s="85" t="n">
        <v>4828.5</v>
      </c>
      <c r="K108" s="86" t="n"/>
      <c r="L108" s="87" t="n"/>
      <c r="M108" s="85" t="n"/>
      <c r="N108" s="85" t="n"/>
      <c r="O108" s="85" t="n"/>
      <c r="P108" s="85" t="n"/>
      <c r="Q108" s="85" t="n"/>
      <c r="R108" s="85" t="n"/>
      <c r="S108" s="85" t="n"/>
      <c r="T108" s="85" t="n"/>
      <c r="U108" s="86" t="n"/>
      <c r="V108" s="87" t="n"/>
      <c r="W108" s="85" t="n"/>
      <c r="X108" s="85" t="n"/>
      <c r="Y108" s="85" t="n"/>
      <c r="Z108" s="85" t="n"/>
      <c r="AA108" s="85" t="n"/>
      <c r="AB108" s="85" t="n"/>
      <c r="AC108" s="85" t="n"/>
      <c r="AD108" s="85" t="n"/>
      <c r="AE108" s="86" t="n"/>
      <c r="AF108" s="87" t="n"/>
      <c r="AG108" s="85" t="n"/>
      <c r="AH108" s="85" t="n"/>
      <c r="AI108" s="85" t="n"/>
      <c r="AJ108" s="85" t="n"/>
      <c r="AK108" s="85" t="n"/>
      <c r="AL108" s="85" t="n"/>
      <c r="AM108" s="85" t="n"/>
      <c r="AN108" s="85" t="n"/>
      <c r="AO108" s="86" t="n"/>
      <c r="AP108" s="87" t="n"/>
    </row>
    <row r="109" hidden="1" ht="35" customHeight="1" s="173" thickBot="1">
      <c r="A109" s="93" t="inlineStr">
        <is>
          <t>Biaya emisi obligasi subordinasi yang diterbitkan</t>
        </is>
      </c>
      <c r="B109" s="93" t="n"/>
      <c r="C109" s="85" t="inlineStr"/>
      <c r="D109" s="85" t="inlineStr"/>
      <c r="E109" s="85" t="inlineStr"/>
      <c r="F109" s="85" t="inlineStr"/>
      <c r="G109" s="85" t="inlineStr"/>
      <c r="H109" s="85" t="inlineStr"/>
      <c r="I109" s="85" t="inlineStr"/>
      <c r="J109" s="85" t="inlineStr"/>
      <c r="K109" s="86" t="n"/>
      <c r="L109" s="87" t="n"/>
      <c r="M109" s="85" t="n"/>
      <c r="N109" s="85" t="n"/>
      <c r="O109" s="85" t="n"/>
      <c r="P109" s="85" t="n"/>
      <c r="Q109" s="85" t="n"/>
      <c r="R109" s="85" t="n"/>
      <c r="S109" s="85" t="n"/>
      <c r="T109" s="85" t="n"/>
      <c r="U109" s="86" t="n"/>
      <c r="V109" s="87" t="n"/>
      <c r="W109" s="85" t="n"/>
      <c r="X109" s="85" t="n"/>
      <c r="Y109" s="85" t="n"/>
      <c r="Z109" s="85" t="n"/>
      <c r="AA109" s="85" t="n"/>
      <c r="AB109" s="85" t="n"/>
      <c r="AC109" s="85" t="n"/>
      <c r="AD109" s="85" t="n"/>
      <c r="AE109" s="86" t="n"/>
      <c r="AF109" s="87" t="n"/>
      <c r="AG109" s="85" t="n"/>
      <c r="AH109" s="85" t="n"/>
      <c r="AI109" s="85" t="n"/>
      <c r="AJ109" s="85" t="n"/>
      <c r="AK109" s="85" t="n"/>
      <c r="AL109" s="85" t="n"/>
      <c r="AM109" s="85" t="n"/>
      <c r="AN109" s="85" t="n"/>
      <c r="AO109" s="86" t="n"/>
      <c r="AP109" s="87" t="n"/>
    </row>
    <row r="110" hidden="1" ht="35" customHeight="1" s="173" thickBot="1">
      <c r="A110" s="93" t="inlineStr">
        <is>
          <t>Penerimaan dari surat utang jangka menengah</t>
        </is>
      </c>
      <c r="B110" s="93" t="n"/>
      <c r="C110" s="82" t="n">
        <v/>
      </c>
      <c r="D110" s="82" t="n">
        <v/>
      </c>
      <c r="E110" s="82" t="n">
        <v/>
      </c>
      <c r="F110" s="82" t="inlineStr"/>
      <c r="G110" s="82" t="inlineStr"/>
      <c r="H110" s="82" t="inlineStr"/>
      <c r="I110" s="82" t="inlineStr"/>
      <c r="J110" s="82" t="inlineStr"/>
      <c r="K110" s="83" t="n"/>
      <c r="L110" s="84" t="n"/>
      <c r="M110" s="82" t="n"/>
      <c r="N110" s="82" t="n"/>
      <c r="O110" s="82" t="n"/>
      <c r="P110" s="82" t="n"/>
      <c r="Q110" s="82" t="n"/>
      <c r="R110" s="82" t="n"/>
      <c r="S110" s="82" t="n"/>
      <c r="T110" s="82" t="n"/>
      <c r="U110" s="83" t="n"/>
      <c r="V110" s="84" t="n"/>
      <c r="W110" s="82" t="n"/>
      <c r="X110" s="82" t="n"/>
      <c r="Y110" s="82" t="n"/>
      <c r="Z110" s="82" t="n"/>
      <c r="AA110" s="82" t="n"/>
      <c r="AB110" s="82" t="n"/>
      <c r="AC110" s="82" t="n"/>
      <c r="AD110" s="82" t="n"/>
      <c r="AE110" s="83" t="n"/>
      <c r="AF110" s="84" t="n"/>
      <c r="AG110" s="82" t="n"/>
      <c r="AH110" s="82" t="n"/>
      <c r="AI110" s="82" t="n"/>
      <c r="AJ110" s="82" t="n"/>
      <c r="AK110" s="82" t="n"/>
      <c r="AL110" s="82" t="n"/>
      <c r="AM110" s="82" t="n"/>
      <c r="AN110" s="82" t="n"/>
      <c r="AO110" s="83" t="n"/>
      <c r="AP110" s="84" t="n"/>
    </row>
    <row r="111" hidden="1" ht="35" customHeight="1" s="173" thickBot="1">
      <c r="A111" s="93" t="inlineStr">
        <is>
          <t>Pembayaran dari surat utang jangka menengah</t>
        </is>
      </c>
      <c r="B111" s="93" t="n"/>
      <c r="C111" s="85" t="n">
        <v/>
      </c>
      <c r="D111" s="85" t="n">
        <v/>
      </c>
      <c r="E111" s="85" t="n">
        <v/>
      </c>
      <c r="F111" s="85" t="inlineStr"/>
      <c r="G111" s="85" t="inlineStr"/>
      <c r="H111" s="85" t="inlineStr"/>
      <c r="I111" s="85" t="inlineStr"/>
      <c r="J111" s="85" t="inlineStr"/>
      <c r="K111" s="86" t="n"/>
      <c r="L111" s="87" t="n"/>
      <c r="M111" s="85" t="n"/>
      <c r="N111" s="85" t="n"/>
      <c r="O111" s="85" t="n"/>
      <c r="P111" s="85" t="n"/>
      <c r="Q111" s="85" t="n"/>
      <c r="R111" s="85" t="n"/>
      <c r="S111" s="85" t="n"/>
      <c r="T111" s="85" t="n"/>
      <c r="U111" s="86" t="n"/>
      <c r="V111" s="87" t="n"/>
      <c r="W111" s="85" t="n"/>
      <c r="X111" s="85" t="n"/>
      <c r="Y111" s="85" t="n"/>
      <c r="Z111" s="85" t="n"/>
      <c r="AA111" s="85" t="n"/>
      <c r="AB111" s="85" t="n"/>
      <c r="AC111" s="85" t="n"/>
      <c r="AD111" s="85" t="n"/>
      <c r="AE111" s="86" t="n"/>
      <c r="AF111" s="87" t="n"/>
      <c r="AG111" s="85" t="n"/>
      <c r="AH111" s="85" t="n"/>
      <c r="AI111" s="85" t="n"/>
      <c r="AJ111" s="85" t="n"/>
      <c r="AK111" s="85" t="n"/>
      <c r="AL111" s="85" t="n"/>
      <c r="AM111" s="85" t="n"/>
      <c r="AN111" s="85" t="n"/>
      <c r="AO111" s="86" t="n"/>
      <c r="AP111" s="87" t="n"/>
    </row>
    <row r="112" ht="35" customHeight="1" s="173" thickBot="1">
      <c r="A112" s="93" t="inlineStr">
        <is>
          <t>Penerimaan dari penerbitan saham baru</t>
        </is>
      </c>
      <c r="B112" s="93" t="n"/>
      <c r="C112" s="82" t="inlineStr"/>
      <c r="D112" s="82" t="inlineStr"/>
      <c r="E112" s="82" t="inlineStr"/>
      <c r="F112" s="82" t="n">
        <v>0</v>
      </c>
      <c r="G112" s="82" t="n">
        <v>2756.575</v>
      </c>
      <c r="H112" s="82" t="n">
        <v>0</v>
      </c>
      <c r="I112" s="82" t="inlineStr"/>
      <c r="J112" s="82" t="inlineStr"/>
      <c r="K112" s="83" t="n"/>
      <c r="L112" s="84" t="n"/>
      <c r="M112" s="82" t="n"/>
      <c r="N112" s="82" t="n"/>
      <c r="O112" s="82" t="n"/>
      <c r="P112" s="82" t="n"/>
      <c r="Q112" s="82" t="n"/>
      <c r="R112" s="82" t="n"/>
      <c r="S112" s="82" t="n"/>
      <c r="T112" s="82" t="n"/>
      <c r="U112" s="83" t="n"/>
      <c r="V112" s="84" t="n"/>
      <c r="W112" s="82" t="n"/>
      <c r="X112" s="82" t="n"/>
      <c r="Y112" s="82" t="n"/>
      <c r="Z112" s="82" t="n"/>
      <c r="AA112" s="82" t="n"/>
      <c r="AB112" s="82" t="n"/>
      <c r="AC112" s="82" t="n"/>
      <c r="AD112" s="82" t="n"/>
      <c r="AE112" s="83" t="n"/>
      <c r="AF112" s="84" t="n"/>
      <c r="AG112" s="82" t="n"/>
      <c r="AH112" s="82" t="n"/>
      <c r="AI112" s="82" t="n"/>
      <c r="AJ112" s="82" t="n"/>
      <c r="AK112" s="82" t="n"/>
      <c r="AL112" s="82" t="n"/>
      <c r="AM112" s="82" t="n"/>
      <c r="AN112" s="82" t="n"/>
      <c r="AO112" s="83" t="n"/>
      <c r="AP112" s="84" t="n"/>
    </row>
    <row r="113" hidden="1" ht="18" customHeight="1" s="173" thickBot="1">
      <c r="A113" s="93" t="inlineStr">
        <is>
          <t>Pembayaran biaya emisi saham</t>
        </is>
      </c>
      <c r="B113" s="93" t="n"/>
      <c r="C113" s="85" t="inlineStr"/>
      <c r="D113" s="85" t="inlineStr"/>
      <c r="E113" s="85" t="inlineStr"/>
      <c r="F113" s="85" t="inlineStr"/>
      <c r="G113" s="85" t="inlineStr"/>
      <c r="H113" s="85" t="inlineStr"/>
      <c r="I113" s="85" t="inlineStr"/>
      <c r="J113" s="85" t="inlineStr"/>
      <c r="K113" s="86" t="n"/>
      <c r="L113" s="87" t="n"/>
      <c r="M113" s="85" t="n"/>
      <c r="N113" s="85" t="n"/>
      <c r="O113" s="85" t="n"/>
      <c r="P113" s="85" t="n"/>
      <c r="Q113" s="85" t="n"/>
      <c r="R113" s="85" t="n"/>
      <c r="S113" s="85" t="n"/>
      <c r="T113" s="85" t="n"/>
      <c r="U113" s="86" t="n"/>
      <c r="V113" s="87" t="n"/>
      <c r="W113" s="85" t="n"/>
      <c r="X113" s="85" t="n"/>
      <c r="Y113" s="85" t="n"/>
      <c r="Z113" s="85" t="n"/>
      <c r="AA113" s="85" t="n"/>
      <c r="AB113" s="85" t="n"/>
      <c r="AC113" s="85" t="n"/>
      <c r="AD113" s="85" t="n"/>
      <c r="AE113" s="86" t="n"/>
      <c r="AF113" s="87" t="n"/>
      <c r="AG113" s="85" t="n"/>
      <c r="AH113" s="85" t="n"/>
      <c r="AI113" s="85" t="n"/>
      <c r="AJ113" s="85" t="n"/>
      <c r="AK113" s="85" t="n"/>
      <c r="AL113" s="85" t="n"/>
      <c r="AM113" s="85" t="n"/>
      <c r="AN113" s="85" t="n"/>
      <c r="AO113" s="86" t="n"/>
      <c r="AP113" s="87" t="n"/>
    </row>
    <row r="114" ht="18" customHeight="1" s="173" thickBot="1">
      <c r="A114" s="93" t="inlineStr">
        <is>
          <t>Penerimaan setoran modal</t>
        </is>
      </c>
      <c r="B114" s="93" t="n"/>
      <c r="C114" s="82" t="inlineStr"/>
      <c r="D114" s="82" t="inlineStr"/>
      <c r="E114" s="82" t="inlineStr"/>
      <c r="F114" s="82" t="inlineStr"/>
      <c r="G114" s="82" t="inlineStr"/>
      <c r="H114" s="82" t="n">
        <v>1330.093</v>
      </c>
      <c r="I114" s="82" t="inlineStr"/>
      <c r="J114" s="82" t="inlineStr"/>
      <c r="K114" s="83" t="n"/>
      <c r="L114" s="84" t="n"/>
      <c r="M114" s="82" t="n"/>
      <c r="N114" s="82" t="n"/>
      <c r="O114" s="82" t="n"/>
      <c r="P114" s="82" t="n"/>
      <c r="Q114" s="82" t="n"/>
      <c r="R114" s="82" t="n"/>
      <c r="S114" s="82" t="n"/>
      <c r="T114" s="82" t="n"/>
      <c r="U114" s="83" t="n"/>
      <c r="V114" s="84" t="n"/>
      <c r="W114" s="82" t="n"/>
      <c r="X114" s="82" t="n"/>
      <c r="Y114" s="82" t="n"/>
      <c r="Z114" s="82" t="n"/>
      <c r="AA114" s="82" t="n"/>
      <c r="AB114" s="82" t="n"/>
      <c r="AC114" s="82" t="n"/>
      <c r="AD114" s="82" t="n"/>
      <c r="AE114" s="83" t="n"/>
      <c r="AF114" s="84" t="n"/>
      <c r="AG114" s="82" t="n"/>
      <c r="AH114" s="82" t="n"/>
      <c r="AI114" s="82" t="n"/>
      <c r="AJ114" s="82" t="n"/>
      <c r="AK114" s="82" t="n"/>
      <c r="AL114" s="82" t="n"/>
      <c r="AM114" s="82" t="n"/>
      <c r="AN114" s="82" t="n"/>
      <c r="AO114" s="83" t="n"/>
      <c r="AP114" s="84" t="n"/>
    </row>
    <row r="115" hidden="1" ht="35" customHeight="1" s="173" thickBot="1">
      <c r="A115" s="93" t="inlineStr">
        <is>
          <t>Penerimaan dari penambahan kepemilikan dari non-pengendali</t>
        </is>
      </c>
      <c r="B115" s="93" t="n"/>
      <c r="C115" s="82" t="n">
        <v/>
      </c>
      <c r="D115" s="82" t="n">
        <v/>
      </c>
      <c r="E115" s="82" t="n">
        <v/>
      </c>
      <c r="F115" s="82" t="inlineStr"/>
      <c r="G115" s="82" t="inlineStr"/>
      <c r="H115" s="82" t="inlineStr"/>
      <c r="I115" s="82" t="inlineStr"/>
      <c r="J115" s="82" t="inlineStr"/>
      <c r="K115" s="83" t="n"/>
      <c r="L115" s="84" t="n"/>
      <c r="M115" s="82" t="n"/>
      <c r="N115" s="82" t="n"/>
      <c r="O115" s="82" t="n"/>
      <c r="P115" s="82" t="n"/>
      <c r="Q115" s="82" t="n"/>
      <c r="R115" s="82" t="n"/>
      <c r="S115" s="82" t="n"/>
      <c r="T115" s="82" t="n"/>
      <c r="U115" s="83" t="n"/>
      <c r="V115" s="84" t="n"/>
      <c r="W115" s="82" t="n"/>
      <c r="X115" s="82" t="n"/>
      <c r="Y115" s="82" t="n"/>
      <c r="Z115" s="82" t="n"/>
      <c r="AA115" s="82" t="n"/>
      <c r="AB115" s="82" t="n"/>
      <c r="AC115" s="82" t="n"/>
      <c r="AD115" s="82" t="n"/>
      <c r="AE115" s="83" t="n"/>
      <c r="AF115" s="84" t="n"/>
      <c r="AG115" s="82" t="n"/>
      <c r="AH115" s="82" t="n"/>
      <c r="AI115" s="82" t="n"/>
      <c r="AJ115" s="82" t="n"/>
      <c r="AK115" s="82" t="n"/>
      <c r="AL115" s="82" t="n"/>
      <c r="AM115" s="82" t="n"/>
      <c r="AN115" s="82" t="n"/>
      <c r="AO115" s="83" t="n"/>
      <c r="AP115" s="84" t="n"/>
    </row>
    <row r="116" hidden="1" ht="35" customHeight="1" s="173" thickBot="1">
      <c r="A116" s="93" t="inlineStr">
        <is>
          <t>Penjualan (pembelian) dari saham tresuri</t>
        </is>
      </c>
      <c r="B116" s="93" t="n"/>
      <c r="C116" s="82" t="inlineStr"/>
      <c r="D116" s="82" t="inlineStr"/>
      <c r="E116" s="82" t="inlineStr"/>
      <c r="F116" s="82" t="inlineStr"/>
      <c r="G116" s="82" t="inlineStr"/>
      <c r="H116" s="82" t="inlineStr"/>
      <c r="I116" s="82" t="inlineStr"/>
      <c r="J116" s="82" t="inlineStr"/>
      <c r="K116" s="83" t="n"/>
      <c r="L116" s="84" t="n"/>
      <c r="M116" s="82" t="n"/>
      <c r="N116" s="82" t="n"/>
      <c r="O116" s="82" t="n"/>
      <c r="P116" s="82" t="n"/>
      <c r="Q116" s="82" t="n"/>
      <c r="R116" s="82" t="n"/>
      <c r="S116" s="82" t="n"/>
      <c r="T116" s="82" t="n"/>
      <c r="U116" s="83" t="n"/>
      <c r="V116" s="84" t="n"/>
      <c r="W116" s="82" t="n"/>
      <c r="X116" s="82" t="n"/>
      <c r="Y116" s="82" t="n"/>
      <c r="Z116" s="82" t="n"/>
      <c r="AA116" s="82" t="n"/>
      <c r="AB116" s="82" t="n"/>
      <c r="AC116" s="82" t="n"/>
      <c r="AD116" s="82" t="n"/>
      <c r="AE116" s="83" t="n"/>
      <c r="AF116" s="84" t="n"/>
      <c r="AG116" s="82" t="n"/>
      <c r="AH116" s="82" t="n"/>
      <c r="AI116" s="82" t="n"/>
      <c r="AJ116" s="82" t="n"/>
      <c r="AK116" s="82" t="n"/>
      <c r="AL116" s="82" t="n"/>
      <c r="AM116" s="82" t="n"/>
      <c r="AN116" s="82" t="n"/>
      <c r="AO116" s="83" t="n"/>
      <c r="AP116" s="84" t="n"/>
    </row>
    <row r="117" hidden="1" ht="35" customHeight="1" s="173" thickBot="1">
      <c r="A117" s="93" t="inlineStr">
        <is>
          <t>Penerimaan dari program opsi saham karyawan</t>
        </is>
      </c>
      <c r="B117" s="93" t="n"/>
      <c r="C117" s="82" t="inlineStr"/>
      <c r="D117" s="82" t="inlineStr"/>
      <c r="E117" s="82" t="inlineStr"/>
      <c r="F117" s="82" t="inlineStr"/>
      <c r="G117" s="82" t="inlineStr"/>
      <c r="H117" s="82" t="inlineStr"/>
      <c r="I117" s="82" t="inlineStr"/>
      <c r="J117" s="82" t="inlineStr"/>
      <c r="K117" s="83" t="n"/>
      <c r="L117" s="84" t="n"/>
      <c r="M117" s="82" t="n"/>
      <c r="N117" s="82" t="n"/>
      <c r="O117" s="82" t="n"/>
      <c r="P117" s="82" t="n"/>
      <c r="Q117" s="82" t="n"/>
      <c r="R117" s="82" t="n"/>
      <c r="S117" s="82" t="n"/>
      <c r="T117" s="82" t="n"/>
      <c r="U117" s="83" t="n"/>
      <c r="V117" s="84" t="n"/>
      <c r="W117" s="82" t="n"/>
      <c r="X117" s="82" t="n"/>
      <c r="Y117" s="82" t="n"/>
      <c r="Z117" s="82" t="n"/>
      <c r="AA117" s="82" t="n"/>
      <c r="AB117" s="82" t="n"/>
      <c r="AC117" s="82" t="n"/>
      <c r="AD117" s="82" t="n"/>
      <c r="AE117" s="83" t="n"/>
      <c r="AF117" s="84" t="n"/>
      <c r="AG117" s="82" t="n"/>
      <c r="AH117" s="82" t="n"/>
      <c r="AI117" s="82" t="n"/>
      <c r="AJ117" s="82" t="n"/>
      <c r="AK117" s="82" t="n"/>
      <c r="AL117" s="82" t="n"/>
      <c r="AM117" s="82" t="n"/>
      <c r="AN117" s="82" t="n"/>
      <c r="AO117" s="83" t="n"/>
      <c r="AP117" s="84" t="n"/>
    </row>
    <row r="118" hidden="1" ht="35" customHeight="1" s="173" thickBot="1">
      <c r="A118" s="93" t="inlineStr">
        <is>
          <t>Penyelesaian (penempatan) transaksi derivatif</t>
        </is>
      </c>
      <c r="B118" s="93" t="n"/>
      <c r="C118" s="82" t="inlineStr"/>
      <c r="D118" s="82" t="inlineStr"/>
      <c r="E118" s="82" t="inlineStr"/>
      <c r="F118" s="82" t="inlineStr"/>
      <c r="G118" s="82" t="inlineStr"/>
      <c r="H118" s="82" t="inlineStr"/>
      <c r="I118" s="82" t="inlineStr"/>
      <c r="J118" s="82" t="inlineStr"/>
      <c r="K118" s="83" t="n"/>
      <c r="L118" s="84" t="n"/>
      <c r="M118" s="82" t="n"/>
      <c r="N118" s="82" t="n"/>
      <c r="O118" s="82" t="n"/>
      <c r="P118" s="82" t="n"/>
      <c r="Q118" s="82" t="n"/>
      <c r="R118" s="82" t="n"/>
      <c r="S118" s="82" t="n"/>
      <c r="T118" s="82" t="n"/>
      <c r="U118" s="83" t="n"/>
      <c r="V118" s="84" t="n"/>
      <c r="W118" s="82" t="n"/>
      <c r="X118" s="82" t="n"/>
      <c r="Y118" s="82" t="n"/>
      <c r="Z118" s="82" t="n"/>
      <c r="AA118" s="82" t="n"/>
      <c r="AB118" s="82" t="n"/>
      <c r="AC118" s="82" t="n"/>
      <c r="AD118" s="82" t="n"/>
      <c r="AE118" s="83" t="n"/>
      <c r="AF118" s="84" t="n"/>
      <c r="AG118" s="82" t="n"/>
      <c r="AH118" s="82" t="n"/>
      <c r="AI118" s="82" t="n"/>
      <c r="AJ118" s="82" t="n"/>
      <c r="AK118" s="82" t="n"/>
      <c r="AL118" s="82" t="n"/>
      <c r="AM118" s="82" t="n"/>
      <c r="AN118" s="82" t="n"/>
      <c r="AO118" s="83" t="n"/>
      <c r="AP118" s="84" t="n"/>
    </row>
    <row r="119" ht="35" customHeight="1" s="173" thickBot="1">
      <c r="A119" s="93" t="inlineStr">
        <is>
          <t>Pembayaran dividen dari aktivitas pendanaan</t>
        </is>
      </c>
      <c r="B119" s="93" t="n"/>
      <c r="C119" s="85" t="n">
        <v>605.4930000000001</v>
      </c>
      <c r="D119" s="85" t="n">
        <v>561.585</v>
      </c>
      <c r="E119" s="85" t="n">
        <v>20.927</v>
      </c>
      <c r="F119" s="85" t="n">
        <v>0</v>
      </c>
      <c r="G119" s="85" t="n">
        <v>237.624</v>
      </c>
      <c r="H119" s="85" t="n">
        <v>609.015</v>
      </c>
      <c r="I119" s="85" t="n">
        <v>700.198</v>
      </c>
      <c r="J119" s="85" t="n">
        <v>751.832</v>
      </c>
      <c r="K119" s="86" t="n"/>
      <c r="L119" s="87" t="n"/>
      <c r="M119" s="85" t="n"/>
      <c r="N119" s="85" t="n"/>
      <c r="O119" s="85" t="n"/>
      <c r="P119" s="85" t="n"/>
      <c r="Q119" s="85" t="n"/>
      <c r="R119" s="85" t="n"/>
      <c r="S119" s="85" t="n"/>
      <c r="T119" s="85" t="n"/>
      <c r="U119" s="86" t="n"/>
      <c r="V119" s="87" t="n"/>
      <c r="W119" s="85" t="n"/>
      <c r="X119" s="85" t="n"/>
      <c r="Y119" s="85" t="n"/>
      <c r="Z119" s="85" t="n"/>
      <c r="AA119" s="85" t="n"/>
      <c r="AB119" s="85" t="n"/>
      <c r="AC119" s="85" t="n"/>
      <c r="AD119" s="85" t="n"/>
      <c r="AE119" s="86" t="n"/>
      <c r="AF119" s="87" t="n"/>
      <c r="AG119" s="85" t="n"/>
      <c r="AH119" s="85" t="n"/>
      <c r="AI119" s="85" t="n"/>
      <c r="AJ119" s="85" t="n"/>
      <c r="AK119" s="85" t="n"/>
      <c r="AL119" s="85" t="n"/>
      <c r="AM119" s="85" t="n"/>
      <c r="AN119" s="85" t="n"/>
      <c r="AO119" s="86" t="n"/>
      <c r="AP119" s="87" t="n"/>
    </row>
    <row r="120" ht="35" customHeight="1" s="173" thickBot="1">
      <c r="A120" s="93" t="inlineStr">
        <is>
          <t>Penerimaan (pengeluaran) kas lainnya dari aktivitas pendanaan</t>
        </is>
      </c>
      <c r="B120" s="93" t="n"/>
      <c r="C120" s="82" t="n">
        <v>-450</v>
      </c>
      <c r="D120" s="82" t="inlineStr"/>
      <c r="E120" s="82" t="n">
        <v>-1060.788</v>
      </c>
      <c r="F120" s="82" t="n">
        <v>-99.959</v>
      </c>
      <c r="G120" s="82" t="n">
        <v>-84.983</v>
      </c>
      <c r="H120" s="82" t="n">
        <v>-81.973</v>
      </c>
      <c r="I120" s="82" t="n">
        <v>3315.43</v>
      </c>
      <c r="J120" s="82" t="n">
        <v>-3201.488</v>
      </c>
      <c r="K120" s="83" t="n"/>
      <c r="L120" s="84" t="n"/>
      <c r="M120" s="82" t="n"/>
      <c r="N120" s="82" t="n"/>
      <c r="O120" s="82" t="n"/>
      <c r="P120" s="82" t="n"/>
      <c r="Q120" s="82" t="n"/>
      <c r="R120" s="82" t="n"/>
      <c r="S120" s="82" t="n"/>
      <c r="T120" s="82" t="n"/>
      <c r="U120" s="83" t="n"/>
      <c r="V120" s="84" t="n"/>
      <c r="W120" s="82" t="n"/>
      <c r="X120" s="82" t="n"/>
      <c r="Y120" s="82" t="n"/>
      <c r="Z120" s="82" t="n"/>
      <c r="AA120" s="82" t="n"/>
      <c r="AB120" s="82" t="n"/>
      <c r="AC120" s="82" t="n"/>
      <c r="AD120" s="82" t="n"/>
      <c r="AE120" s="83" t="n"/>
      <c r="AF120" s="84" t="n"/>
      <c r="AG120" s="82" t="n"/>
      <c r="AH120" s="82" t="n"/>
      <c r="AI120" s="82" t="n"/>
      <c r="AJ120" s="82" t="n"/>
      <c r="AK120" s="82" t="n"/>
      <c r="AL120" s="82" t="n"/>
      <c r="AM120" s="82" t="n"/>
      <c r="AN120" s="82" t="n"/>
      <c r="AO120" s="83" t="n"/>
      <c r="AP120" s="84" t="n"/>
    </row>
    <row r="121" ht="52" customHeight="1" s="173" thickBot="1">
      <c r="A121" s="80" t="inlineStr">
        <is>
          <t>Jumlah arus kas bersih yang diperoleh dari (digunakan untuk) aktivitas pendanaan</t>
        </is>
      </c>
      <c r="B121" s="80" t="n"/>
      <c r="C121" s="90" t="n">
        <v>6598.304</v>
      </c>
      <c r="D121" s="90" t="n">
        <v>8440.369000000001</v>
      </c>
      <c r="E121" s="90" t="n">
        <v>455.92</v>
      </c>
      <c r="F121" s="90" t="n">
        <v>-6794.035</v>
      </c>
      <c r="G121" s="90" t="n">
        <v>1431.24</v>
      </c>
      <c r="H121" s="90" t="n">
        <v>9315.946</v>
      </c>
      <c r="I121" s="90" t="n">
        <v>-3517.424</v>
      </c>
      <c r="J121" s="90" t="n">
        <v>-1757.869</v>
      </c>
      <c r="K121" s="91" t="n"/>
      <c r="L121" s="92" t="n"/>
      <c r="M121" s="90" t="n"/>
      <c r="N121" s="90" t="n"/>
      <c r="O121" s="90" t="n"/>
      <c r="P121" s="90" t="n"/>
      <c r="Q121" s="90" t="n"/>
      <c r="R121" s="90" t="n"/>
      <c r="S121" s="90" t="n"/>
      <c r="T121" s="90" t="n"/>
      <c r="U121" s="91" t="n"/>
      <c r="V121" s="92" t="n"/>
      <c r="W121" s="90" t="n"/>
      <c r="X121" s="90" t="n"/>
      <c r="Y121" s="90" t="n"/>
      <c r="Z121" s="90" t="n"/>
      <c r="AA121" s="90" t="n"/>
      <c r="AB121" s="90" t="n"/>
      <c r="AC121" s="90" t="n"/>
      <c r="AD121" s="90" t="n"/>
      <c r="AE121" s="91" t="n"/>
      <c r="AF121" s="92" t="n"/>
      <c r="AG121" s="90" t="n"/>
      <c r="AH121" s="90" t="n"/>
      <c r="AI121" s="90" t="n"/>
      <c r="AJ121" s="90" t="n"/>
      <c r="AK121" s="90" t="n"/>
      <c r="AL121" s="90" t="n"/>
      <c r="AM121" s="90" t="n"/>
      <c r="AN121" s="90" t="n"/>
      <c r="AO121" s="91" t="n"/>
      <c r="AP121" s="92" t="n"/>
    </row>
    <row r="122" ht="35" customHeight="1" s="173" thickBot="1">
      <c r="A122" s="79" t="inlineStr">
        <is>
          <t>Jumlah kenaikan (penurunan) bersih kas dan setara kas</t>
        </is>
      </c>
      <c r="B122" s="79" t="n"/>
      <c r="C122" s="90" t="n">
        <v>5877.367</v>
      </c>
      <c r="D122" s="90" t="n">
        <v>-13465.098</v>
      </c>
      <c r="E122" s="90" t="n">
        <v>3387.647</v>
      </c>
      <c r="F122" s="90" t="n">
        <v>6592.352</v>
      </c>
      <c r="G122" s="90" t="n">
        <v>296.779</v>
      </c>
      <c r="H122" s="90" t="n">
        <v>11511.084</v>
      </c>
      <c r="I122" s="90" t="n">
        <v>-17579.38</v>
      </c>
      <c r="J122" s="90" t="n">
        <v>15940.234</v>
      </c>
      <c r="K122" s="91" t="n"/>
      <c r="L122" s="92" t="n"/>
      <c r="M122" s="90" t="n"/>
      <c r="N122" s="90" t="n"/>
      <c r="O122" s="90" t="n"/>
      <c r="P122" s="90" t="n"/>
      <c r="Q122" s="90" t="n"/>
      <c r="R122" s="90" t="n"/>
      <c r="S122" s="90" t="n"/>
      <c r="T122" s="90" t="n"/>
      <c r="U122" s="91" t="n"/>
      <c r="V122" s="92" t="n"/>
      <c r="W122" s="90" t="n"/>
      <c r="X122" s="90" t="n"/>
      <c r="Y122" s="90" t="n"/>
      <c r="Z122" s="90" t="n"/>
      <c r="AA122" s="90" t="n"/>
      <c r="AB122" s="90" t="n"/>
      <c r="AC122" s="90" t="n"/>
      <c r="AD122" s="90" t="n"/>
      <c r="AE122" s="91" t="n"/>
      <c r="AF122" s="92" t="n"/>
      <c r="AG122" s="90" t="n"/>
      <c r="AH122" s="90" t="n"/>
      <c r="AI122" s="90" t="n"/>
      <c r="AJ122" s="90" t="n"/>
      <c r="AK122" s="90" t="n"/>
      <c r="AL122" s="90" t="n"/>
      <c r="AM122" s="90" t="n"/>
      <c r="AN122" s="90" t="n"/>
      <c r="AO122" s="91" t="n"/>
      <c r="AP122" s="92" t="n"/>
    </row>
    <row r="123" ht="35" customHeight="1" s="173" thickBot="1">
      <c r="A123" s="94" t="inlineStr">
        <is>
          <t>Kas dan setara kas arus kas, awal periode</t>
        </is>
      </c>
      <c r="B123" s="94" t="n"/>
      <c r="C123" s="82" t="n"/>
      <c r="D123" s="84">
        <f>C127</f>
        <v/>
      </c>
      <c r="E123" s="84">
        <f>D127</f>
        <v/>
      </c>
      <c r="F123" s="84">
        <f>E127</f>
        <v/>
      </c>
      <c r="G123" s="84">
        <f>F127</f>
        <v/>
      </c>
      <c r="H123" s="84">
        <f>G127</f>
        <v/>
      </c>
      <c r="I123" s="84">
        <f>H127</f>
        <v/>
      </c>
      <c r="J123" s="84">
        <f>I127</f>
        <v/>
      </c>
      <c r="K123" s="84">
        <f>J127</f>
        <v/>
      </c>
      <c r="L123" s="84">
        <f>K127</f>
        <v/>
      </c>
      <c r="M123" s="82" t="n"/>
      <c r="N123" s="84">
        <f>M127</f>
        <v/>
      </c>
      <c r="O123" s="84">
        <f>N127</f>
        <v/>
      </c>
      <c r="P123" s="84">
        <f>O127</f>
        <v/>
      </c>
      <c r="Q123" s="84">
        <f>P127</f>
        <v/>
      </c>
      <c r="R123" s="84">
        <f>Q127</f>
        <v/>
      </c>
      <c r="S123" s="84">
        <f>R127</f>
        <v/>
      </c>
      <c r="T123" s="84">
        <f>S127</f>
        <v/>
      </c>
      <c r="U123" s="84">
        <f>T127</f>
        <v/>
      </c>
      <c r="V123" s="84">
        <f>U127</f>
        <v/>
      </c>
      <c r="W123" s="82" t="n"/>
      <c r="X123" s="84">
        <f>W127</f>
        <v/>
      </c>
      <c r="Y123" s="84">
        <f>X127</f>
        <v/>
      </c>
      <c r="Z123" s="84">
        <f>Y127</f>
        <v/>
      </c>
      <c r="AA123" s="84">
        <f>Z127</f>
        <v/>
      </c>
      <c r="AB123" s="84">
        <f>AA127</f>
        <v/>
      </c>
      <c r="AC123" s="84">
        <f>AB127</f>
        <v/>
      </c>
      <c r="AD123" s="84">
        <f>AC127</f>
        <v/>
      </c>
      <c r="AE123" s="84">
        <f>AD127</f>
        <v/>
      </c>
      <c r="AF123" s="84">
        <f>AE127</f>
        <v/>
      </c>
      <c r="AG123" s="82" t="n"/>
      <c r="AH123" s="84">
        <f>AG127</f>
        <v/>
      </c>
      <c r="AI123" s="84">
        <f>AH127</f>
        <v/>
      </c>
      <c r="AJ123" s="84">
        <f>AI127</f>
        <v/>
      </c>
      <c r="AK123" s="84">
        <f>AJ127</f>
        <v/>
      </c>
      <c r="AL123" s="84">
        <f>AK127</f>
        <v/>
      </c>
      <c r="AM123" s="84">
        <f>AL127</f>
        <v/>
      </c>
      <c r="AN123" s="84">
        <f>AM127</f>
        <v/>
      </c>
      <c r="AO123" s="84">
        <f>AN127</f>
        <v/>
      </c>
      <c r="AP123" s="84">
        <f>AO127</f>
        <v/>
      </c>
    </row>
    <row r="124" hidden="1" ht="35" customHeight="1" s="173" thickBot="1">
      <c r="A124" s="94" t="inlineStr">
        <is>
          <t>Efek perubahan nilai kurs pada kas dan setara kas</t>
        </is>
      </c>
      <c r="B124" s="94" t="n"/>
      <c r="C124" s="82" t="inlineStr"/>
      <c r="D124" s="82" t="inlineStr"/>
      <c r="E124" s="82" t="inlineStr"/>
      <c r="F124" s="82" t="inlineStr"/>
      <c r="G124" s="82" t="inlineStr"/>
      <c r="H124" s="82" t="inlineStr"/>
      <c r="I124" s="82" t="inlineStr"/>
      <c r="J124" s="82" t="inlineStr"/>
      <c r="K124" s="83" t="n"/>
      <c r="L124" s="84" t="n"/>
      <c r="M124" s="82" t="n"/>
      <c r="N124" s="82" t="n"/>
      <c r="O124" s="82" t="n"/>
      <c r="P124" s="82" t="n"/>
      <c r="Q124" s="82" t="n"/>
      <c r="R124" s="82" t="n"/>
      <c r="S124" s="82" t="n"/>
      <c r="T124" s="82" t="n"/>
      <c r="U124" s="83" t="n"/>
      <c r="V124" s="84" t="n"/>
      <c r="W124" s="82" t="n"/>
      <c r="X124" s="82" t="n"/>
      <c r="Y124" s="82" t="n"/>
      <c r="Z124" s="82" t="n"/>
      <c r="AA124" s="82" t="n"/>
      <c r="AB124" s="82" t="n"/>
      <c r="AC124" s="82" t="n"/>
      <c r="AD124" s="82" t="n"/>
      <c r="AE124" s="83" t="n"/>
      <c r="AF124" s="84" t="n"/>
      <c r="AG124" s="82" t="n"/>
      <c r="AH124" s="82" t="n"/>
      <c r="AI124" s="82" t="n"/>
      <c r="AJ124" s="82" t="n"/>
      <c r="AK124" s="82" t="n"/>
      <c r="AL124" s="82" t="n"/>
      <c r="AM124" s="82" t="n"/>
      <c r="AN124" s="82" t="n"/>
      <c r="AO124" s="83" t="n"/>
      <c r="AP124" s="84" t="n"/>
    </row>
    <row r="125" hidden="1" ht="35" customHeight="1" s="173" thickBot="1">
      <c r="A125" s="94" t="inlineStr">
        <is>
          <t>Kas dan setara kas dari entitas anak yang didekonsolidasikan</t>
        </is>
      </c>
      <c r="B125" s="94" t="n"/>
      <c r="C125" s="82" t="n">
        <v/>
      </c>
      <c r="D125" s="82" t="n">
        <v/>
      </c>
      <c r="E125" s="82" t="n">
        <v/>
      </c>
      <c r="F125" s="82" t="inlineStr"/>
      <c r="G125" s="82" t="inlineStr"/>
      <c r="H125" s="82" t="inlineStr"/>
      <c r="I125" s="82" t="inlineStr"/>
      <c r="J125" s="82" t="inlineStr"/>
      <c r="K125" s="83" t="n"/>
      <c r="L125" s="84" t="n"/>
      <c r="M125" s="82" t="n"/>
      <c r="N125" s="82" t="n"/>
      <c r="O125" s="82" t="n"/>
      <c r="P125" s="82" t="n"/>
      <c r="Q125" s="82" t="n"/>
      <c r="R125" s="82" t="n"/>
      <c r="S125" s="82" t="n"/>
      <c r="T125" s="82" t="n"/>
      <c r="U125" s="83" t="n"/>
      <c r="V125" s="84" t="n"/>
      <c r="W125" s="82" t="n"/>
      <c r="X125" s="82" t="n"/>
      <c r="Y125" s="82" t="n"/>
      <c r="Z125" s="82" t="n"/>
      <c r="AA125" s="82" t="n"/>
      <c r="AB125" s="82" t="n"/>
      <c r="AC125" s="82" t="n"/>
      <c r="AD125" s="82" t="n"/>
      <c r="AE125" s="83" t="n"/>
      <c r="AF125" s="84" t="n"/>
      <c r="AG125" s="82" t="n"/>
      <c r="AH125" s="82" t="n"/>
      <c r="AI125" s="82" t="n"/>
      <c r="AJ125" s="82" t="n"/>
      <c r="AK125" s="82" t="n"/>
      <c r="AL125" s="82" t="n"/>
      <c r="AM125" s="82" t="n"/>
      <c r="AN125" s="82" t="n"/>
      <c r="AO125" s="83" t="n"/>
      <c r="AP125" s="84" t="n"/>
    </row>
    <row r="126" hidden="1" ht="35" customHeight="1" s="173" thickBot="1">
      <c r="A126" s="94" t="inlineStr">
        <is>
          <t>Kenaikan (penurunan) kas dan setara kas lainnya</t>
        </is>
      </c>
      <c r="B126" s="94" t="n"/>
      <c r="C126" s="82" t="inlineStr"/>
      <c r="D126" s="82" t="inlineStr"/>
      <c r="E126" s="82" t="inlineStr"/>
      <c r="F126" s="82" t="inlineStr"/>
      <c r="G126" s="82" t="inlineStr"/>
      <c r="H126" s="82" t="inlineStr"/>
      <c r="I126" s="82" t="inlineStr"/>
      <c r="J126" s="82" t="inlineStr"/>
      <c r="K126" s="83" t="n"/>
      <c r="L126" s="84" t="n"/>
      <c r="M126" s="82" t="n"/>
      <c r="N126" s="82" t="n"/>
      <c r="O126" s="82" t="n"/>
      <c r="P126" s="82" t="n"/>
      <c r="Q126" s="82" t="n"/>
      <c r="R126" s="82" t="n"/>
      <c r="S126" s="82" t="n"/>
      <c r="T126" s="82" t="n"/>
      <c r="U126" s="83" t="n"/>
      <c r="V126" s="84" t="n"/>
      <c r="W126" s="82" t="n"/>
      <c r="X126" s="82" t="n"/>
      <c r="Y126" s="82" t="n"/>
      <c r="Z126" s="82" t="n"/>
      <c r="AA126" s="82" t="n"/>
      <c r="AB126" s="82" t="n"/>
      <c r="AC126" s="82" t="n"/>
      <c r="AD126" s="82" t="n"/>
      <c r="AE126" s="83" t="n"/>
      <c r="AF126" s="84" t="n"/>
      <c r="AG126" s="82" t="n"/>
      <c r="AH126" s="82" t="n"/>
      <c r="AI126" s="82" t="n"/>
      <c r="AJ126" s="82" t="n"/>
      <c r="AK126" s="82" t="n"/>
      <c r="AL126" s="82" t="n"/>
      <c r="AM126" s="82" t="n"/>
      <c r="AN126" s="82" t="n"/>
      <c r="AO126" s="83" t="n"/>
      <c r="AP126" s="84" t="n"/>
    </row>
    <row r="127" ht="35" customHeight="1" s="173" thickBot="1">
      <c r="A127" s="79" t="inlineStr">
        <is>
          <t>Kas dan setara kas arus kas, akhir periode</t>
        </is>
      </c>
      <c r="B127" s="79" t="n"/>
      <c r="C127" s="90" t="n">
        <v>44715.006</v>
      </c>
      <c r="D127" s="90" t="n">
        <v>31249.908</v>
      </c>
      <c r="E127" s="90" t="n">
        <v>34637.555</v>
      </c>
      <c r="F127" s="90" t="n">
        <v>41229.907</v>
      </c>
      <c r="G127" s="90" t="n">
        <v>41526.686</v>
      </c>
      <c r="H127" s="90" t="n">
        <v>53037.77</v>
      </c>
      <c r="I127" s="90" t="n">
        <v>35458.39</v>
      </c>
      <c r="J127" s="90" t="n">
        <v>51398.624</v>
      </c>
      <c r="K127" s="91" t="n"/>
      <c r="L127" s="92" t="n"/>
      <c r="M127" s="90" t="n"/>
      <c r="N127" s="90" t="n"/>
      <c r="O127" s="90" t="n"/>
      <c r="P127" s="90" t="n"/>
      <c r="Q127" s="90" t="n"/>
      <c r="R127" s="90" t="n"/>
      <c r="S127" s="90" t="n"/>
      <c r="T127" s="90" t="n"/>
      <c r="U127" s="91" t="n"/>
      <c r="V127" s="92" t="n"/>
      <c r="W127" s="90" t="n"/>
      <c r="X127" s="90" t="n"/>
      <c r="Y127" s="90" t="n"/>
      <c r="Z127" s="90" t="n"/>
      <c r="AA127" s="90" t="n"/>
      <c r="AB127" s="90" t="n"/>
      <c r="AC127" s="90" t="n"/>
      <c r="AD127" s="90" t="n"/>
      <c r="AE127" s="91" t="n"/>
      <c r="AF127" s="92" t="n"/>
      <c r="AG127" s="90" t="n"/>
      <c r="AH127" s="90" t="n"/>
      <c r="AI127" s="90" t="n"/>
      <c r="AJ127" s="90" t="n"/>
      <c r="AK127" s="90" t="n"/>
      <c r="AL127" s="90" t="n"/>
      <c r="AM127" s="90" t="n"/>
      <c r="AN127" s="90" t="n"/>
      <c r="AO127" s="91" t="n"/>
      <c r="AP127" s="92" t="n"/>
    </row>
  </sheetData>
  <mergeCells count="2">
    <mergeCell ref="A1:C1"/>
    <mergeCell ref="A2:C2"/>
  </mergeCells>
  <dataValidations count="1">
    <dataValidation sqref="C7:J32 C34:J43 C45:J56 C58:J73 C75:J93 C95:C127 D95:J122 D124:J127 M7:T32 M34:T43 M45:T56 M58:T73 M75:T93 M95:M127 N95:T122 N124:T127 W7:AD32 W34:AD43 W45:AD56 W58:AD73 W75:AD93 W95:W127 X95:AD122 X124:AD127 AG7:AN32 AG34:AN43 AG45:AN56 AG58:AN73 AG75:AN93 AG95:AG127 AH95:AN122 AH124:AN127"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8.xml><?xml version="1.0" encoding="utf-8"?>
<worksheet xmlns="http://schemas.openxmlformats.org/spreadsheetml/2006/main">
  <sheetPr>
    <outlinePr summaryBelow="1" summaryRight="1"/>
    <pageSetUpPr/>
  </sheetPr>
  <dimension ref="A1:R51"/>
  <sheetViews>
    <sheetView showGridLines="0" topLeftCell="A1" workbookViewId="0">
      <pane xSplit="2" ySplit="3" topLeftCell="C4" activePane="bottomRight" state="frozen"/>
      <selection pane="topRight"/>
      <selection pane="bottomLeft"/>
      <selection pane="bottomRight" activeCell="D35" sqref="D35"/>
    </sheetView>
  </sheetViews>
  <sheetFormatPr baseColWidth="10" defaultColWidth="9.3984375" defaultRowHeight="15"/>
  <cols>
    <col collapsed="1" width="42.59765625" bestFit="1" customWidth="1" style="97" min="1" max="1"/>
    <col width="26" customWidth="1" style="97" min="2" max="2"/>
    <col collapsed="1" width="36" customWidth="1" style="97" min="3" max="18"/>
    <col collapsed="1" width="9.3984375" customWidth="1" style="97" min="19" max="16384"/>
  </cols>
  <sheetData>
    <row r="1" ht="38" customHeight="1" s="173">
      <c r="A1" s="96" t="inlineStr">
        <is>
          <t>Kebijakan akuntansi signifikan</t>
        </is>
      </c>
      <c r="B1" s="96" t="n"/>
    </row>
    <row r="2">
      <c r="A2" s="98" t="n">
        <v>1</v>
      </c>
      <c r="B2" s="98" t="n"/>
    </row>
    <row r="3" ht="17" customHeight="1" s="173">
      <c r="A3" s="99" t="inlineStr">
        <is>
          <t>Period</t>
        </is>
      </c>
      <c r="B3" s="100" t="n"/>
      <c r="C3" s="101" t="inlineStr">
        <is>
          <t>2022-12-31</t>
        </is>
      </c>
      <c r="D3" s="101" t="inlineStr">
        <is>
          <t>2023-12-31</t>
        </is>
      </c>
      <c r="E3" s="101" t="inlineStr">
        <is>
          <t>2024-12-31</t>
        </is>
      </c>
      <c r="F3" s="101" t="inlineStr">
        <is>
          <t>2025-12-31</t>
        </is>
      </c>
      <c r="G3" s="101" t="n"/>
      <c r="H3" s="101" t="n"/>
      <c r="I3" s="101" t="n"/>
      <c r="J3" s="101" t="n"/>
      <c r="K3" s="101" t="n"/>
      <c r="L3" s="101" t="n"/>
      <c r="M3" s="101" t="n"/>
      <c r="N3" s="101" t="n"/>
      <c r="O3" s="101" t="n"/>
      <c r="P3" s="101" t="n"/>
      <c r="Q3" s="101" t="n"/>
      <c r="R3" s="101" t="n"/>
    </row>
    <row r="4" ht="18" customHeight="1" s="173" thickBot="1">
      <c r="A4" s="102" t="inlineStr">
        <is>
          <t>Kebijakan akuntansi signifikan</t>
        </is>
      </c>
      <c r="B4" s="102" t="n"/>
      <c r="C4" s="103" t="n"/>
      <c r="D4" s="103" t="n"/>
      <c r="E4" s="103" t="n"/>
      <c r="F4" s="103" t="n"/>
      <c r="G4" s="103" t="n"/>
      <c r="H4" s="103" t="n"/>
      <c r="I4" s="103" t="n"/>
      <c r="J4" s="103" t="n"/>
      <c r="K4" s="103" t="n"/>
      <c r="L4" s="103" t="n"/>
      <c r="M4" s="103" t="n"/>
      <c r="N4" s="103" t="n"/>
      <c r="O4" s="103" t="n"/>
      <c r="P4" s="103" t="n"/>
      <c r="Q4" s="103" t="n"/>
      <c r="R4" s="103" t="n"/>
    </row>
    <row r="5" ht="75" customHeight="1" s="173" thickBot="1">
      <c r="A5" s="104" t="inlineStr">
        <is>
          <t>Dasar penyusunan laporan keuangan konsolidasian</t>
        </is>
      </c>
      <c r="B5" s="104" t="n"/>
      <c r="C5" s="105" t="inlineStr">
        <is>
          <t>Laporan keuangan pada tanggal dan untuk tahun yang berakhir pada tanggal-tanggal 31 Desember 2022 dan 2021 disusun dan disajikan sesuai dengan Standar Akuntansi Keuangan di Indonesia, yang mencakup Pernyataan dan Interpretasi yang dikeluarkan oleh Dewan Standar Akuntansi Keuangan Ikatan Akuntan Indonesia dan peraturan Bapepam-LK No. VIII.G.7 lampiran keputusan Ketua Bapepam-LK No. KEP-347/BL/2012 tanggal 25 Juni 2012 tentang “Penyajian dan Pengungkapan Laporan Keuangan Emiten atau Perusahaan Publik”.Laporan keuangan disusun sesuai dengan Pernyataan Standar Akuntansi Keuangan (PSAK) No.1 (Amandemen 2019), “Penyajian Laporan Keuangan”.Laporan keuangan Bank unit syariah yang didasarkan pada prinsip syariah disajikan sesuai dengan Pernyataan Standar Akuntansi Keuangan (PSAK) No. 101 (Revisi 2016) tentang “Penyajian Laporan Keuangan Syariah”, PSAK No. 102 (Revisi 2016) tentang “Akuntansi Murabahah”, PSAK No. 104 tentang “Akuntansi Istishna”, PSAK No. 105 tentang “Akuntansi Mudharabah”, PSAK No. 106 (Revisi 2016) tentang “Akuntansi Musyarakah” dan PSAK No. 107 tentang “Akuntansi Ijarah” yang menggantikan PSAK No. 59 tentang “Akuntansi Perbankan Syariah” yang berkaitan dengan pengakuan, pengukuran, penyajian dan pengungkapan untuk topik tersebut, PSAK No. 110 (Revisi 2015) tentang “Akuntansi Sukuk”, PSAK No. 111 tentang “Akuntansi Wa’d” dan PSAK lain selama tidak bertentangan dengan prinsip syariah dan Pedoman Akuntansi Perbankan Syariah Indonesia (PAPSI) (revisi 2013).Laporan keuangan telah disajikan berdasarkan nilai historis, kecuali untuk beberapa akun yang dinilai menggunakan dasar pengukuran lain sebagaimana dijelaskan pada kebijakan akuntansi dari akun tersebut. Laporan keuangan disusun dengan dasar akrual, kecuali pendapatan dari istishna dan bagi hasil dari pembiayaan mudharabah dan musyarakah serta laporan arus kas.Laporan arus kas disusun menggunakan metode langsung dan arus kas dikelompokkan atas dasar aktivitas operasi, investasi dan pendanaan. Kas dan setara kas terdiri dari kas, giro pada Bank Indonesia dan giro pada bank lain, penempatan pada Bank Indonesia dan bank lain, Sertifikat Bank Indonesia dan Sertifikat Deposito Bank Indonesia, yang jatuh tempo dalam waktu 3 (tiga) bulan sejak tanggal perolehan, sepanjang tidak digunakan sebagai jaminan atas pinjaman yang diterima serta tidak dibatasi penggunaannya.Mata uang penyajian yang digunakan dalam laporan keuangan adalah Rupiah (Rp), yang merupakan mata uang fungsional Bank. Angka-angka yang disajikan dalam laporan keuangan, kecuali dinyatakan lain dibulatkan dalam jutaan Rupiah.Berdasarkan PSAK No. 51 (Revisi 2003) tentang ”Akuntansi Kuasi-Reorganisasi”, kuasi-reorganisasi merupakan prosedur akuntansi yang mengatur perusahaan merestrukturisasi ekuitasnya dengan menghilangkan defisit dan menilai kembali seluruh aset dan liabilitasnya berdasarkan nilai wajar. Dengan kuasi-reorganisasi, perusahaan mendapatkan awal yang baik (fresh start) dengan laporan posisi keuangan yang menunjukkan nilai sekarang dan tanpa dibebani defisit karena defisit dieliminasikan menjadi nihil.</t>
        </is>
      </c>
      <c r="D5" s="105" t="inlineStr">
        <is>
          <t>Laporan keuangan pada tanggal dan untuk tahun yang berakhir pada tanggal-tanggal 
31 Desember 2023 dan 31 Desember 2022 disusun dan disajikan sesuai dengan Standar Akuntansi Keuangan di Indonesia, yang mencakup Pernyataan dan Interpretasi yang dikeluarkan oleh Dewan Standar Akuntansi Keuangan Ikatan Akuntan Indonesia dan peraturan Bapepam-LK No. VIII.G.7 lampiran keputusan Ketua Bapepam-LK No. KEP-347/BL/2012 tanggal 25 Juni 2012 tentang “Penyajian dan Pengungkapan Laporan Keuangan Emiten atau Perusahaan Publik”.
Laporan keuangan disusun sesuai dengan Pernyataan Standar Akuntansi Keuangan (PSAK) No.1 (Amandemen 2019), “Penyajian Laporan Keuangan”.
Laporan keuangan Bank unit syariah yang didasarkan pada prinsip syariah disajikan sesuai dengan Pernyataan Standar Akuntansi Keuangan (PSAK) No. 101 (Revisi 2016) tentang “Penyajian Laporan Keuangan Syariah”, PSAK No. 102 (Revisi 2016) tentang “Akuntansi Murabahah”, PSAK No. 104 tentang “Akuntansi Istishna”, PSAK No. 105 tentang “Akuntansi Mudharabah”, PSAK No. 106 (Revisi 2016) tentang “Akuntansi Musyarakah” dan PSAK No. 107 tentang “Akuntansi Ijarah” yang menggantikan PSAK No. 59 tentang “Akuntansi Perbankan Syariah” yang berkaitan dengan pengakuan, pengukuran, penyajian dan pengungkapan untuk topik tersebut, PSAK No. 110 (Revisi 2015) tentang “Akuntansi Sukuk”, PSAK No. 111 tentang “Akuntansi Wa’d” dan PSAK lain selama tidak bertentangan dengan prinsip syariah dan Pedoman Akuntansi Perbankan Syariah Indonesia (PAPSI) (revisi 2013).
Laporan keuangan telah disajikan berdasarkan nilai historis, kecuali untuk beberapa akun yang dinilai menggunakan dasar pengukuran lain sebagaimana dijelaskan pada kebijakan akuntansi dari akun tersebut. Laporan keuangan disusun dengan dasar akrual, kecuali pendapatan dari istishna dan bagi hasil dari pembiayaan mudharabah dan musyarakah serta laporan arus kas.
Laporan arus kas disusun menggunakan metode langsung dan arus kas dikelompokkan atas dasar aktivitas operasi, investasi dan pendanaan. Kas dan setara kas terdiri dari kas, giro pada Bank Indonesia dan giro pada bank lain, penempatan pada Bank Indonesia dan bank lain, Sertifikat Bank Indonesia dan Sertifikat Deposito Bank Indonesia, yang jatuh tempo dalam waktu 3 (tiga) bulan sejak tanggal perolehan, sepanjang tidak digunakan sebagai jaminan atas pinjaman yang diterima serta tidak dibatasi penggunaannya.
Mata uang penyajian yang digunakan dalam laporan keuangan adalah Rupiah (Rp), yang merupakan mata uang fungsional Bank. Angka-angka yang disajikan dalam laporan keuangan, kecuali dinyatakan lain dibulatkan dalam jutaan Rupiah.
Berdasarkan PSAK No. 51 (Revisi 2003) tentang ”Akuntansi Kuasi-Reorganisasi”, kuasi-reorganisasi merupakan prosedur akuntansi yang mengatur perusahaan merestrukturisasi ekuitasnya dengan menghilangkan defisit dan menilai kembali seluruh aset dan liabilitasnya berdasarkan nilai wajar. Dengan kuasi-reorganisasi, perusahaan mendapatkan awal yang baik (fresh start) dengan laporan posisi keuangan yang menunjukkan nilai sekarang dan tanpa dibebani defisit karena defisit dieliminasikan menjadi nihil.</t>
        </is>
      </c>
      <c r="E5" s="105" t="inlineStr">
        <is>
          <t>Laporan keuangan pada tanggal dan untuk tahun yang berakhir pada tanggal-tanggal 
31 Desember 2024 dan 31 Desember 2023 disusun dan disajikan sesuai dengan Standar Akuntansi Keuangan di Indonesia, yang mencakup Pernyataan dan Interpretasi yang dikeluarkan oleh Dewan Standar Akuntansi Keuangan Ikatan Akuntan Indonesia dan peraturan Bapepam-LK No. VIII.G.7 lampiran keputusan Ketua Bapepam-LK No. KEP-347/BL/2012 tanggal 25 Juni 2012 tentang  dan Pengungkapan Laporan Keuangan Emiten atau Perusahaan Publik.
Laporan keuangan disusun sesuai dengan Pernyataan Standar Akuntansi Keuangan (PSAK) No.1 (Amandemen 2019),  Laporan Keuangan.
Laporan keuangan Bank unit syariah yang didasarkan pada prinsip syariah disajikan sesuai dengan Pernyataan Standar Akuntansi Keuangan (PSAK) No. 101 (Revisi 2016) tentang  Laporan Keuangan Syariah PSAK No. 102 (Revisi 2016) tentang  Murabahah PSAK No. 104 tentang  Istishna PSAK No. 105 tentang  Mudharabah PSAK No. 106 (Revisi 2016) tentang  Musyarakah dan PSAK No. 107 tentang  Ijarah yang menggantikan PSAK No. 59 tentang  Perbankan Syariah yang berkaitan dengan pengakuan, pengukuran, penyajian dan pengungkapan untuk topik tersebut, PSAK No. 110 (Revisi 2015) tentang  Sukuk PSAK No. 111 tentang  Wa dan PSAK lain selama tidak bertentangan dengan prinsip syariah dan Pedoman Akuntansi Perbankan Syariah Indonesia (PAPSI) (revisi 2013).
Laporan keuangan telah disajikan berdasarkan nilai historis, kecuali untuk beberapa akun yang dinilai menggunakan dasar pengukuran lain sebagaimana dijelaskan pada kebijakan akuntansi dari akun tersebut. Laporan keuangan disusun dengan dasar akrual, kecuali pendapatan dari istishna dan bagi hasil dari pembiayaan mudharabah dan musyarakah serta laporan arus kas.
Laporan arus kas disusun menggunakan metode langsung dan arus kas dikelompokkan atas dasar aktivitas operasi, investasi dan pendanaan. Kas dan setara kas terdiri dari kas, giro pada Bank Indonesia dan giro pada bank lain, penempatan pada Bank Indonesia dan bank lain, Sertifikat Bank Indonesia dan Sertifikat Deposito Bank Indonesia, yang jatuh tempo dalam waktu 3 (tiga) bulan sejak tanggal perolehan, sepanjang tidak digunakan sebagai jaminan atas pinjaman yang diterima serta tidak dibatasi penggunaannya.
Mata uang penyajian yang digunakan dalam laporan keuangan adalah Rupiah (Rp), yang merupakan mata uang fungsional Bank. Angka-angka yang disajikan dalam laporan keuangan, kecuali dinyatakan lain dibulatkan dalam jutaan Rupiah.
Berdasarkan PSAK No. 51 (Revisi 2003) tentang  Kuasi-Reorganisasi kuasi-reorganisasi merupakan prosedur akuntansi yang mengatur perusahaan merestrukturisasi ekuitasnya dengan menghilangkan defisit dan menilai kembali seluruh aset dan liabilitasnya berdasarkan nilai wajar. Dengan kuasi-reorganisasi, perusahaan mendapatkan awal yang baik (fresh start) dengan laporan posisi keuangan yang menunjukkan nilai sekarang dan tanpa dibebani defisit karena defisit dieliminasikan menjadi nihil.</t>
        </is>
      </c>
      <c r="F5" s="105" t="inlineStr">
        <is>
          <t>Laporan keuangan pada tanggal dan untuk tahun yang berakhir pada tanggal-tanggal 
31 Desember 2025 dan 31 Desember 2024 disusun dan disajikan sesuai dengan Standar Akuntansi Keuangan di Indonesia, yang mencakup Pernyataan dan Interpretasi yang dikeluarkan oleh Dewan Standar Akuntansi Keuangan Ikatan Akuntan Indonesia dan peraturan Bapepam-LK No. VIII.G.7 lampiran keputusan Ketua Bapepam-LK No. KEP-347/BL/2012 tanggal 25 Juni 2012 tentang  dan Pengungkapan Laporan Keuangan Emiten atau Perusahaan Publik.
Laporan keuangan disusun sesuai dengan Pernyataan Standar Akuntansi Keuangan (PSAK) No.1 (Amandemen 2019),  Laporan Keuangan.
Laporan keuangan Bank unit syariah yang didasarkan pada prinsip syariah disajikan sesuai dengan Pernyataan Standar Akuntansi Keuangan (PSAK) No. 101 (Revisi 2016) tentang  Laporan Keuangan Syariah PSAK No. 102 (Revisi 2016) tentang  Murabahah PSAK No. 104 tentang  Istishna PSAK No. 105 tentang  Mudharabah PSAK No. 106 (Revisi 2016) tentang  Musyarakah dan PSAK No. 107 tentang  Ijarah yang menggantikan PSAK No. 59 tentang  Perbankan Syariah yang berkaitan dengan pengakuan, pengukuran, penyajian dan pengungkapan untuk topik tersebut, PSAK No. 110 (Revisi 2015) tentang  Sukuk PSAK No. 111 tentang  Wa dan PSAK lain selama tidak bertentangan dengan prinsip syariah dan Pedoman Akuntansi Perbankan Syariah Indonesia (PAPSI) (revisi 2013).
Laporan keuangan telah disajikan berdasarkan nilai historis, kecuali untuk beberapa akun yang dinilai menggunakan dasar pengukuran lain sebagaimana dijelaskan pada kebijakan akuntansi dari akun tersebut. Laporan keuangan disusun dengan dasar akrual, kecuali pendapatan dari istishna dan bagi hasil dari pembiayaan mudharabah dan musyarakah serta laporan arus kas.
Laporan arus kas disusun menggunakan metode langsung dan arus kas dikelompokkan atas dasar aktivitas operasi, investasi dan pendanaan. Kas dan setara kas terdiri dari kas, giro pada Bank Indonesia dan giro pada bank lain, penempatan pada Bank Indonesia dan bank lain, Sertifikat Bank Indonesia dan Sertifikat Deposito Bank Indonesia, yang jatuh tempo dalam waktu 3 (tiga) bulan sejak tanggal perolehan, sepanjang tidak digunakan sebagai jaminan atas pinjaman yang diterima serta tidak dibatasi penggunaannya.
Mata uang penyajian yang digunakan dalam laporan keuangan adalah Rupiah (Rp), yang merupakan mata uang fungsional Bank. Angka-angka yang disajikan dalam laporan keuangan, kecuali dinyatakan lain dibulatkan dalam jutaan Rupiah.
Berdasarkan PSAK No. 51 (Revisi 2003) tentang  Kuasi-Reorganisasi kuasi-reorganisasi merupakan prosedur akuntansi yang mengatur perusahaan merestrukturisasi ekuitasnya dengan menghilangkan defisit dan menilai kembali seluruh aset dan liabilitasnya berdasarkan nilai wajar. Dengan kuasi-reorganisasi, perusahaan mendapatkan awal yang baik (fresh start) dengan laporan posisi keuangan yang menunjukkan nilai sekarang dan tanpa dibebani defisit karena defisit dieliminasikan menjadi nihil.</t>
        </is>
      </c>
      <c r="G5" s="105" t="n"/>
      <c r="H5" s="105" t="n"/>
      <c r="I5" s="105" t="n"/>
      <c r="J5" s="105" t="n"/>
      <c r="K5" s="105" t="n"/>
      <c r="L5" s="105" t="n"/>
      <c r="M5" s="105" t="n"/>
      <c r="N5" s="105" t="n"/>
      <c r="O5" s="105" t="n"/>
      <c r="P5" s="105" t="n"/>
      <c r="Q5" s="105" t="n"/>
      <c r="R5" s="105" t="n"/>
    </row>
    <row r="6" hidden="1" ht="75" customHeight="1" s="173" thickBot="1">
      <c r="A6" s="104" t="inlineStr">
        <is>
          <t>Prinsip-prinsip konsolidasi</t>
        </is>
      </c>
      <c r="B6" s="104" t="n"/>
      <c r="C6" s="105" t="inlineStr"/>
      <c r="D6" s="105" t="inlineStr"/>
      <c r="E6" s="105" t="inlineStr"/>
      <c r="F6" s="105" t="inlineStr"/>
      <c r="G6" s="105" t="n"/>
      <c r="H6" s="105" t="n"/>
      <c r="I6" s="105" t="n"/>
      <c r="J6" s="105" t="n"/>
      <c r="K6" s="105" t="n"/>
      <c r="L6" s="105" t="n"/>
      <c r="M6" s="105" t="n"/>
      <c r="N6" s="105" t="n"/>
      <c r="O6" s="105" t="n"/>
      <c r="P6" s="105" t="n"/>
      <c r="Q6" s="105" t="n"/>
      <c r="R6" s="105" t="n"/>
    </row>
    <row r="7" hidden="1" ht="75" customHeight="1" s="173" thickBot="1">
      <c r="A7" s="104" t="inlineStr">
        <is>
          <t>Kas dan setara kas</t>
        </is>
      </c>
      <c r="B7" s="104" t="n"/>
      <c r="C7" s="105" t="inlineStr"/>
      <c r="D7" s="105" t="inlineStr"/>
      <c r="E7" s="105" t="inlineStr"/>
      <c r="F7" s="105" t="inlineStr"/>
      <c r="G7" s="105" t="n"/>
      <c r="H7" s="105" t="n"/>
      <c r="I7" s="105" t="n"/>
      <c r="J7" s="105" t="n"/>
      <c r="K7" s="105" t="n"/>
      <c r="L7" s="105" t="n"/>
      <c r="M7" s="105" t="n"/>
      <c r="N7" s="105" t="n"/>
      <c r="O7" s="105" t="n"/>
      <c r="P7" s="105" t="n"/>
      <c r="Q7" s="105" t="n"/>
      <c r="R7" s="105" t="n"/>
    </row>
    <row r="8" ht="75" customHeight="1" s="173" thickBot="1">
      <c r="A8" s="104" t="inlineStr">
        <is>
          <t>Aset tetap</t>
        </is>
      </c>
      <c r="B8" s="104" t="n"/>
      <c r="C8" s="105" t="inlineStr">
        <is>
          <t>Aset tetap awalnya diakui sebesar biaya perolehan, yang terdiri atas harga perolehan dan biaya-biaya tambahan yang dapat diatribusikan langsung untuk membawa aset ke lokasi dan kondisi yang diinginkan supaya aset tersebut siap digunakan sesuai dengan maksud manajemen.Setelah pengakuan awal, aset tetap selain tanah dinyatakan pada biaya perolehan dikurangi akumulasi penyusutan dan akumulasi rugi penurunan nilai.Aset tetap yang diperoleh dalam pertukaran aset non-moneter atau kombinasi aset moneter dan non-moneter diukur pada nilai wajar, kecuali:(i) transaksi pertukaran tidak memiliki substansi komersial, atau(ii) nilai wajar dari aset yang diterima dan diserahkan tidak dapat diukur secara andal.Penyusutan bangunan dihitung dengan menggunakan metode garis lurus (straight-line method) sedangkan peralatan kantor dan kendaraan bermotor dihitung dengan menggunakan metode saldo menurun ganda (double-declining balance method) berdasarkan taksiran masa manfaat aset tetap sebagai berikut:Tahun/YearsBangunan  10 - 20Peralatan kantor dan kendaraan bermotor  4 - 8Penilaian aset tetap dilakukan atas penurunan dan kemungkinan penurunan nilai wajar aset jika terjadi peristiwa atau perubahan keadaan yang mengindikasikan bahwa nilai tercatat mungkin tidak dapat seluruhnya terealisasi.Pada setiap akhir tahun buku, manajemen melakukan pengkajian ulang atas nilai residu, masa manfaat dan metode penyusutan dan disesuaikan secara prospektif, jika diperlukan.Jumlah tercatat aset tetap dihentikan pengakuannya pada saat dilepaskan atau saat tidak ada manfaat ekonomis masa depan yang diharapkan dari penggunaan atau pelepasannya. Laba atau rugi yang timbul dari penghentian pengakuan aset  (dihitung sebagai perbedaan antara jumlah neto hasil pelepasan dan jumlah tercatat dari aset) diperhitungkan dalam laporan laba rugi dan penghasilan komprehensif lain pada periode aset tersebut dihentikan pengakuannya.Tanah awalnya dinyatakan sebesar biaya perolehan dan tidak disusutkan. Setelah pengakuan awal, tanah diukur pada nilai wajar pada tanggal revaluasi dikurangi akumulasi rugi penurunan nilai setelah tanggal revaluasi. Penilaian terhadap tanah dilakukan oleh penilai yang memiliki kualifikasi profesional, dan dilakukan secara berkala untuk memastikan bahwa jumlah tercatat tanah tidak berbeda secara material dengan jumlah yang ditentukan dengan menggunakan nilai wajarnya pada akhir periode pelaporan (Catatan 14).Kenaikan nilai tercatat yang timbul dari revaluasi dicatat sebagai “Surplus Revaluasi Aset Tetap”, dan disajikan dalam penghasilan komprehensif lain. Namun, kenaikan tersebut diakui dalam laba rugi hingga sebesar jumlah penurunan nilai aset yang sama akibat revaluasi yang pernah dilakukan sebelumnya dalam laba rugi. Penurunan nilai tercatat yang timbul dari revaluasi diakui dalam laba rugi.Beban pemeliharaan dan perbaikan dibebankan pada operasi pada saat terjadinya. Beban pemugaran dan penambahan  bahan dalam jumlah besar dikapitalisasi kepada jumlah tercatat aset tetap terkait bila besar kemungkinan bagi kelompok usaha manfaat ekonomi masa depan menjadi lebih besar dari standar kinerja awal yang ditetapkan sebelumnya dan disusutkan sepanjang sisa masa manfaat aset tetap terkait.Aset tetap dalam penyelesaian dicatat sebesar biaya perolehan, yang mencakup kapitalisasi beban pinjaman dan biaya-biaya lainnya yang terjadi sehubungan dengan pendanaan aset tetap dalam penyelesaian tersebut. Akumulasi biaya perolehan akan direklasifikasi ke akun “Aset Tetap” yang bersangkutan pada saat aset tetap tersebut telah selesai dikerjakan dan siap untuk digunakan. Aset tetap dalam penyelesaian tidak disusutkan karena belum tersedia untuk digunakan.Biaya pengurusan legal hak atas tanah dalam bentuk Hak Guna Usaha (“HGU”), Hak Guna Bangunan (“HGB”) dan Hak Pakai (“HP”) ketika tanah diperoleh pertama kali diakui sebagai bagian dari biaya perolehan tanah pada akun “Aset Tetap”. Biaya pengurusan perpanjangan atau pembaruan legal hak atas tanah diakui sebagai aset tidak berwujud dan diamortisasi sepanjang umur hak hukum atau umur ekonomi tanah, mana yang lebih pendek.Jika nilai wajar dari aset yang direvaluasi mengalami perubahan yang signifikan dan fluktuatif, maka perlu direvaluasi secara tahunan, sedangkan jika nilai wajar dari aset yang direvaluasi tidak mengalami perubahan yang signifikan dan fluktuatif, maka perlu dilakukan revaluasi paling kurang 3 (tiga) tahun sekali.</t>
        </is>
      </c>
      <c r="D8" s="105" t="inlineStr">
        <is>
          <t>Aset tetap awalnya diakui sebesar biaya perolehan, yang terdiri atas harga perolehan dan biaya-biaya tambahan yang dapat diatribusikan langsung untuk membawa aset ke lokasi dan kondisi yang diinginkan supaya aset tersebut siap digunakan sesuai dengan maksud manajemen.
Setelah pengakuan awal, aset tetap selain tanah dinyatakan pada biaya perolehan dikurangi akumulasi penyusutan dan akumulasi rugi penurunan nilai.
Aset tetap yang diperoleh dalam pertukaran aset non-moneter atau kombinasi aset moneter dan non-moneter diukur pada nilai wajar, kecuali:
(i) transaksi pertukaran tidak memiliki substansi komersial, atau
(ii) nilai wajar dari aset yang diterima dan diserahkan tidak dapat diukur secara andal.
Penyusutan bangunan dihitung dengan menggunakan metode garis lurus (straight-line method) sedangkan peralatan kantor dan kendaraan bermotor dihitung dengan menggunakan metode saldo menurun ganda (double-declining balance method) berdasarkan taksiran masa manfaat aset tetap sebagai berikut:
Tahun/Years
Bangunan  10 - 20
Peralatan kantor dan kendaraan bermotor  4 - 8
Penilaian aset tetap dilakukan atas penurunan dan kemungkinan penurunan nilai wajar aset jika terjadi peristiwa atau perubahan keadaan yang mengindikasikan bahwa nilai tercatat mungkin tidak dapat seluruhnya terealisasi.
Pada setiap akhir tahun buku, manajemen melakukan pengkajian ulang atas nilai residu, masa manfaat dan metode penyusutan dan disesuaikan secara prospektif, jika diperlukan.
Jumlah tercatat aset tetap dihentikan pengakuannya pada saat dilepaskan atau saat tidak ada manfaat ekonomis masa depan yang diharapkan dari penggunaan atau pelepasannya. Laba atau rugi yang timbul dari penghentian pengakuan aset  (dihitung sebagai perbedaan antara jumlah neto hasil pelepasan dan jumlah tercatat dari aset) diperhitungkan dalam laporan laba rugi dan penghasilan komprehensif lain pada periode aset tersebut dihentikan pengakuannya.
Tanah awalnya dinyatakan sebesar biaya perolehan dan tidak disusutkan. Setelah pengakuan awal, tanah diukur pada nilai wajar pada tanggal revaluasi dikurangi akumulasi rugi penurunan nilai setelah tanggal revaluasi. Penilaian terhadap tanah dilakukan oleh penilai yang memiliki kualifikasi profesional, dan dilakukan secara berkala untuk memastikan bahwa jumlah tercatat tanah tidak berbeda secara material dengan jumlah yang ditentukan dengan menggunakan nilai wajarnya pada akhir periode pelaporan (Catatan 14).
Kenaikan nilai tercatat yang timbul dari revaluasi dicatat sebagai “Surplus Revaluasi Aset Tetap”, dan disajikan dalam penghasilan komprehensif lain. Namun, kenaikan tersebut diakui dalam laba rugi hingga sebesar jumlah penurunan nilai aset yang sama akibat revaluasi yang pernah dilakukan sebelumnya dalam laba rugi. Penurunan nilai tercatat yang timbul dari revaluasi diakui dalam laba rugi.
Beban pemeliharaan dan perbaikan dibebankan pada operasi pada saat terjadinya. Beban pemugaran dan penambahan  bahan dalam jumlah besar dikapitalisasi kepada jumlah tercatat aset tetap terkait bila besar kemungkinan bagi kelompok usaha manfaat ekonomi masa depan menjadi lebih besar dari standar kinerja awal yang ditetapkan sebelumnya dan disusutkan sepanjang sisa masa manfaat aset tetap terkait.
Aset tetap dalam penyelesaian dicatat sebesar biaya perolehan, yang mencakup kapitalisasi beban pinjaman dan biaya-biaya lainnya yang terjadi sehubungan dengan pendanaan aset tetap dalam penyelesaian tersebut. Akumulasi biaya perolehan akan direklasifikasi ke akun “Aset Tetap” yang bersangkutan pada saat aset tetap tersebut telah selesai dikerjakan dan siap untuk digunakan. Aset tetap dalam penyelesaian tidak disusutkan karena belum tersedia untuk digunakan.
Biaya pengurusan legal hak atas tanah dalam bentuk Hak Guna Usaha (“HGU”), Hak Guna Bangunan (“HGB”) dan Hak Pakai (“HP”) ketika tanah diperoleh pertama kali diakui sebagai bagian dari biaya perolehan tanah pada akun “Aset Tetap”. Biaya pengurusan perpanjangan atau pembaruan legal hak atas tanah diakui sebagai aset tidak berwujud dan diamortisasi sepanjang umur hak hukum atau umur ekonomi tanah, mana yang lebih pendek.
Jika nilai wajar dari aset yang direvaluasi mengalami perubahan yang signifikan dan fluktuatif, maka perlu direvaluasi secara tahunan, sedangkan jika nilai wajar dari aset yang direvaluasi tidak mengalami perubahan yang signifikan dan fluktuatif, maka perlu dilakukan revaluasi paling kurang 3 (tiga) tahun sekali.</t>
        </is>
      </c>
      <c r="E8" s="105" t="inlineStr">
        <is>
          <t>Aset tetap awalnya diakui sebesar biaya perolehan, yang terdiri atas harga perolehan dan biaya-biaya tambahan yang dapat diatribusikan langsung untuk membawa aset ke lokasi dan kondisi yang diinginkan supaya aset tersebut siap digunakan sesuai dengan maksud manajemen.
Setelah pengakuan awal, aset tetap selain tanah dinyatakan pada biaya perolehan dikurangi akumulasi penyusutan dan akumulasi rugi penurunan nilai.
Aset tetap yang diperoleh dalam pertukaran aset non-moneter atau kombinasi aset moneter dan non-moneter diukur pada nilai wajar, kecuali:
(i) transaksi pertukaran tidak memiliki substansi komersial, atau
(ii) nilai wajar dari aset yang diterima dan diserahkan tidak dapat diukur secara andal.
Penyusutan bangunan dihitung dengan menggunakan metode garis lurus (straight-line method) sedangkan peralatan kantor dan kendaraan bermotor dihitung dengan menggunakan metode saldo menurun ganda (double-declining balance method) berdasarkan taksiran masa manfaat aset tetap sebagai berikut:
Tahun/Years
Bangunan  10 - 20
Peralatan kantor dan kendaraan bermotor  4 - 8
Penilaian aset tetap dilakukan atas penurunan dan kemungkinan penurunan nilai wajar aset jika terjadi peristiwa atau perubahan keadaan yang mengindikasikan bahwa nilai tercatat mungkin tidak dapat seluruhnya terealisasi.
Pada setiap akhir tahun buku, manajemen melakukan pengkajian ulang atas nilai residu, masa manfaat dan metode penyusutan dan disesuaikan secara prospektif, jika diperlukan.
Jumlah tercatat aset tetap dihentikan pengakuannya pada saat dilepaskan atau saat tidak ada manfaat ekonomis masa depan yang diharapkan dari penggunaan atau pelepasannya. Laba atau rugi yang timbul dari penghentian pengakuan aset  (dihitung sebagai perbedaan antara jumlah neto hasil pelepasan dan jumlah tercatat dari aset) diperhitungkan dalam laporan laba rugi dan penghasilan komprehensif lain pada periode aset tersebut dihentikan pengakuannya.
Tanah awalnya dinyatakan sebesar biaya perolehan dan tidak disusutkan. Setelah pengakuan awal, tanah diukur pada nilai wajar pada tanggal revaluasi dikurangi akumulasi rugi penurunan nilai setelah tanggal revaluasi. Penilaian terhadap tanah dilakukan oleh penilai yang memiliki kualifikasi profesional, dan dilakukan secara berkala untuk memastikan bahwa jumlah tercatat tanah tidak berbeda secara material dengan jumlah yang ditentukan dengan menggunakan nilai wajarnya pada akhir periode pelaporan (Catatan 14).
Kenaikan nilai tercatat yang timbul dari revaluasi dicatat sebagai  Revaluasi Aset Tetap dan disajikan dalam penghasilan komprehensif lain. Namun, kenaikan tersebut diakui dalam laba rugi hingga sebesar jumlah penurunan nilai aset yang sama akibat revaluasi yang pernah dilakukan sebelumnya dalam laba rugi. Penurunan nilai tercatat yang timbul dari revaluasi diakui dalam laba rugi.
Beban pemeliharaan dan perbaikan dibebankan pada operasi pada saat terjadinya. Beban pemugaran dan penambahan  bahan dalam jumlah besar dikapitalisasi kepada jumlah tercatat aset tetap terkait bila besar kemungkinan bagi kelompok usaha manfaat ekonomi masa depan menjadi lebih besar dari standar kinerja awal yang ditetapkan sebelumnya dan disusutkan sepanjang sisa masa manfaat aset tetap terkait.
Aset tetap dalam penyelesaian dicatat sebesar biaya perolehan, yang mencakup kapitalisasi beban pinjaman dan biaya-biaya lainnya yang terjadi sehubungan dengan pendanaan aset tetap dalam penyelesaian tersebut. Akumulasi biaya perolehan akan direklasifikasi ke akun  Tetap yang bersangkutan pada saat aset tetap tersebut telah selesai dikerjakan dan siap untuk digunakan. Aset tetap dalam penyelesaian tidak disusutkan karena belum tersedia untuk digunakan.
Biaya pengurusan legal hak atas tanah dalam bentuk Hak Guna Usaha (), Hak Guna Bangunan () dan Hak Pakai () ketika tanah diperoleh pertama kali diakui sebagai bagian dari biaya perolehan tanah pada akun  Tetap. Biaya pengurusan perpanjangan atau pembaruan legal hak atas tanah diakui sebagai aset tidak berwujud dan diamortisasi sepanjang umur hak hukum atau umur ekonomi tanah, mana yang lebih pendek.
Jika nilai wajar dari aset yang direvaluasi mengalami perubahan yang signifikan dan fluktuatif, maka perlu direvaluasi secara tahunan, sedangkan jika nilai wajar dari aset yang direvaluasi tidak mengalami perubahan yang signifikan dan fluktuatif, maka perlu dilakukan revaluasi paling kurang 3 (tiga) tahun sekali.</t>
        </is>
      </c>
      <c r="F8" s="105" t="inlineStr">
        <is>
          <t>Aset tetap awalnya diakui sebesar biaya perolehan, yang terdiri atas harga perolehan dan biaya-biaya tambahan yang dapat diatribusikan langsung untuk membawa aset ke lokasi dan kondisi yang diinginkan supaya aset tersebut siap digunakan sesuai dengan maksud manajemen.
Setelah pengakuan awal, aset tetap selain tanah dinyatakan pada biaya perolehan dikurangi akumulasi penyusutan dan akumulasi rugi penurunan nilai.
Aset tetap yang diperoleh dalam pertukaran aset non-moneter atau kombinasi aset moneter dan non-moneter diukur pada nilai wajar, kecuali:
(i) transaksi pertukaran tidak memiliki substansi komersial, atau
(ii) nilai wajar dari aset yang diterima dan diserahkan tidak dapat diukur secara andal.
Penyusutan bangunan dihitung dengan menggunakan metode garis lurus (straight-line method) sedangkan peralatan kantor dan kendaraan bermotor dihitung dengan menggunakan metode saldo menurun ganda (double-declining balance method) berdasarkan taksiran masa manfaat aset tetap sebagai berikut:
Tahun/Years
Bangunan  10 - 20
Peralatan kantor dan kendaraan bermotor  4 - 8
Penilaian aset tetap dilakukan atas penurunan dan kemungkinan penurunan nilai wajar aset jika terjadi peristiwa atau perubahan keadaan yang mengindikasikan bahwa nilai tercatat mungkin tidak dapat seluruhnya terealisasi.
Pada setiap akhir tahun buku, manajemen melakukan pengkajian ulang atas nilai residu, masa manfaat dan metode penyusutan dan disesuaikan secara prospektif, jika diperlukan.
Jumlah tercatat aset tetap dihentikan pengakuannya pada saat dilepaskan atau saat tidak ada manfaat ekonomis masa depan yang diharapkan dari penggunaan atau pelepasannya. Laba atau rugi yang timbul dari penghentian pengakuan aset  (dihitung sebagai perbedaan antara jumlah neto hasil pelepasan dan jumlah tercatat dari aset) diperhitungkan dalam laporan laba rugi dan penghasilan komprehensif lain pada periode aset tersebut dihentikan pengakuannya.
Tanah awalnya dinyatakan sebesar biaya perolehan dan tidak disusutkan. Setelah pengakuan awal, tanah diukur pada nilai wajar pada tanggal revaluasi dikurangi akumulasi rugi penurunan nilai setelah tanggal revaluasi. Penilaian terhadap tanah dilakukan oleh penilai yang memiliki kualifikasi profesional, dan dilakukan secara berkala untuk memastikan bahwa jumlah tercatat tanah tidak berbeda secara material dengan jumlah yang ditentukan dengan menggunakan nilai wajarnya pada akhir periode pelaporan (Catatan 14).
Kenaikan nilai tercatat yang timbul dari revaluasi dicatat sebagai  Revaluasi Aset Tetap dan disajikan dalam penghasilan komprehensif lain. Namun, kenaikan tersebut diakui dalam laba rugi hingga sebesar jumlah penurunan nilai aset yang sama akibat revaluasi yang pernah dilakukan sebelumnya dalam laba rugi. Penurunan nilai tercatat yang timbul dari revaluasi diakui dalam laba rugi.
Beban pemeliharaan dan perbaikan dibebankan pada operasi pada saat terjadinya. Beban pemugaran dan penambahan  bahan dalam jumlah besar dikapitalisasi kepada jumlah tercatat aset tetap terkait bila besar kemungkinan bagi kelompok usaha manfaat ekonomi masa depan menjadi lebih besar dari standar kinerja awal yang ditetapkan sebelumnya dan disusutkan sepanjang sisa masa manfaat aset tetap terkait.
Aset tetap dalam penyelesaian dicatat sebesar biaya perolehan, yang mencakup kapitalisasi beban pinjaman dan biaya-biaya lainnya yang terjadi sehubungan dengan pendanaan aset tetap dalam penyelesaian tersebut. Akumulasi biaya perolehan akan direklasifikasi ke akun  Tetap yang bersangkutan pada saat aset tetap tersebut telah selesai dikerjakan dan siap untuk digunakan. Aset tetap dalam penyelesaian tidak disusutkan karena belum tersedia untuk digunakan.
Biaya pengurusan legal hak atas tanah dalam bentuk Hak Guna Usaha (), Hak Guna Bangunan () dan Hak Pakai () ketika tanah diperoleh pertama kali diakui sebagai bagian dari biaya perolehan tanah pada akun  Tetap. Biaya pengurusan perpanjangan atau pembaruan legal hak atas tanah diakui sebagai aset tidak berwujud dan diamortisasi sepanjang umur hak hukum atau umur ekonomi tanah, mana yang lebih pendek.
Jika nilai wajar dari aset yang direvaluasi mengalami perubahan yang signifikan dan fluktuatif, maka perlu direvaluasi secara tahunan, sedangkan jika nilai wajar dari aset yang direvaluasi tidak mengalami perubahan yang signifikan dan fluktuatif, maka perlu dilakukan revaluasi paling kurang 3 (tiga) tahun sekali.</t>
        </is>
      </c>
      <c r="G8" s="105" t="n"/>
      <c r="H8" s="105" t="n"/>
      <c r="I8" s="105" t="n"/>
      <c r="J8" s="105" t="n"/>
      <c r="K8" s="105" t="n"/>
      <c r="L8" s="105" t="n"/>
      <c r="M8" s="105" t="n"/>
      <c r="N8" s="105" t="n"/>
      <c r="O8" s="105" t="n"/>
      <c r="P8" s="105" t="n"/>
      <c r="Q8" s="105" t="n"/>
      <c r="R8" s="105" t="n"/>
    </row>
    <row r="9" ht="75" customHeight="1" s="173" thickBot="1">
      <c r="A9" s="104" t="inlineStr">
        <is>
          <t>Penurunan nilai aset nonkeuangan</t>
        </is>
      </c>
      <c r="B9" s="104" t="n"/>
      <c r="C9" s="105" t="inlineStr">
        <is>
          <t>Pada setiap akhir periode pelaporan, Bank menilai apakah terdapat indikasi suatu aset mengalami penurunan nilai. Jika terdapat indikasi tersebut, maka Bank akan membuat estimasi atas jumlah terpulihkan aset tersebut.Jumlah terpulihkan yang ditentukan untuk aset individual adalah jumlah yang lebih tinggi antara nilai wajar aset atau Unit Penghasil Kas (UPK) dikurangi biaya pelepasan dengan nilai pakainya, kecuali aset tersebut tidak menghasilkan arus kas masuk yang sebagian besar independen dari aset atau kelompok aset lain. Jika nilai tercatat aset lebih besar daripada nilai terpulihkannya, maka aset tersebut dianggap mengalami penurunan nilai dan nilai tercatat aset diturunkan menjadi sebesar nilai terpulihkannya. Rugi penurunan nilai dari operasi yang berkelanjutan diakui pada laporan laba rugi dan penghasilan komprehensif lain sebagai “rugi penurunan nilai”.Dalam menghitung nilai pakai, estimasi arus kas masa depan neto didiskontokan ke nilai kini dengan menggunakan tingkat diskonto sebelum pajak yang menggambarkan penilaian pasar kini atas nilai waktu uang dan risiko spesifik aset.Dalam menentukan nilai wajar dikurangi biaya pelepasan, mengacu pada PSAK No. 68: ”Pengukuran Nilai Wajar” (Catatan 2e).Kerugian penurunan nilai dari operasi yang berkelanjutan, jika ada, diakui pada laporan laba rugi dan penghasilan komprehensif lain sesuai dengan kategori biaya yang konsisten dengan fungsi aset yang diturunkan nilainya</t>
        </is>
      </c>
      <c r="D9" s="105" t="inlineStr">
        <is>
          <t>Pada setiap akhir periode pelaporan, Bank menilai apakah terdapat indikasi suatu aset mengalami penurunan nilai. Jika terdapat indikasi tersebut, maka Bank akan membuat estimasi atas jumlah terpulihkan aset tersebut.
Jumlah terpulihkan yang ditentukan untuk aset individual adalah jumlah yang lebih tinggi antara nilai wajar aset atau Unit Penghasil Kas (UPK) dikurangi biaya pelepasan dengan nilai pakainya, kecuali aset tersebut tidak menghasilkan arus kas masuk yang sebagian besar independen dari aset atau kelompok aset lain. 
Jika nilai tercatat aset lebih besar daripada nilai terpulihkannya, maka aset tersebut dianggap mengalami penurunan nilai dan nilai tercatat aset diturunkan menjadi sebesar nilai terpulihkannya. Rugi penurunan nilai dari operasi yang berkelanjutan diakui pada laporan laba rugi dan penghasilan komprehensif lain sebagai “rugi penurunan nilai”.
Dalam menghitung nilai pakai, estimasi arus kas masa depan neto didiskontokan ke nilai kini dengan menggunakan tingkat diskonto sebelum pajak yang menggambarkan penilaian pasar kini atas nilai waktu uang dan risiko spesifik aset.
Dalam menentukan nilai wajar dikurangi biaya pelepasan, mengacu pada PSAK No. 68: ”Pengukuran Nilai Wajar” (Catatan 2e).
Kerugian penurunan nilai dari operasi yang berkelanjutan, jika ada, diakui pada laporan laba rugi dan penghasilan komprehensif lain sesuai dengan kategori biaya yang konsisten dengan fungsi aset yang diturunkan nilainya</t>
        </is>
      </c>
      <c r="E9" s="105" t="inlineStr">
        <is>
          <t>Pada setiap akhir periode pelaporan, Bank menilai apakah terdapat indikasi suatu aset mengalami penurunan nilai. Jika terdapat indikasi tersebut, maka Bank akan membuat estimasi atas jumlah terpulihkan aset tersebut.
Jumlah terpulihkan yang ditentukan untuk aset individual adalah jumlah yang lebih tinggi antara nilai wajar aset atau Unit Penghasil Kas (UPK) dikurangi biaya pelepasan dengan nilai pakainya, kecuali aset tersebut tidak menghasilkan arus kas masuk yang sebagian besar independen dari aset atau kelompok aset lain. 
Jika nilai tercatat aset lebih besar daripada nilai terpulihkannya, maka aset tersebut dianggap mengalami penurunan nilai dan nilai tercatat aset diturunkan menjadi sebesar nilai terpulihkannya. Rugi penurunan nilai dari operasi yang berkelanjutan diakui pada laporan laba rugi dan penghasilan komprehensif lain sebagai  penurunan nilai.
Dalam menghitung nilai pakai, estimasi arus kas masa depan neto didiskontokan ke nilai kini dengan menggunakan tingkat diskonto sebelum pajak yang menggambarkan penilaian pasar kini atas nilai waktu uang dan risiko spesifik aset.
Dalam menentukan nilai wajar dikurangi biaya pelepasan, mengacu pada PSAK No. 68:  Nilai Wajar (Catatan 2e).
Kerugian penurunan nilai dari operasi yang berkelanjutan, jika ada, diakui pada laporan laba rugi dan penghasilan komprehensif lain sesuai dengan kategori biaya yang konsisten dengan fungsi aset yang diturunkan nilainya</t>
        </is>
      </c>
      <c r="F9" s="105" t="inlineStr">
        <is>
          <t>Pada setiap akhir periode pelaporan, Bank menilai apakah terdapat indikasi suatu aset mengalami penurunan nilai. Jika terdapat indikasi tersebut, maka Bank akan membuat estimasi atas jumlah terpulihkan aset tersebut.
Jumlah terpulihkan yang ditentukan untuk aset individual adalah jumlah yang lebih tinggi antara nilai wajar aset atau Unit Penghasil Kas (UPK) dikurangi biaya pelepasan dengan nilai pakainya, kecuali aset tersebut tidak menghasilkan arus kas masuk yang sebagian besar independen dari aset atau kelompok aset lain. 
Jika nilai tercatat aset lebih besar daripada nilai terpulihkannya, maka aset tersebut dianggap mengalami penurunan nilai dan nilai tercatat aset diturunkan menjadi sebesar nilai terpulihkannya. Rugi penurunan nilai dari operasi yang berkelanjutan diakui pada laporan laba rugi dan penghasilan komprehensif lain sebagai  penurunan nilai.
Dalam menghitung nilai pakai, estimasi arus kas masa depan neto didiskontokan ke nilai kini dengan menggunakan tingkat diskonto sebelum pajak yang menggambarkan penilaian pasar kini atas nilai waktu uang dan risiko spesifik aset.
Dalam menentukan nilai wajar dikurangi biaya pelepasan, mengacu pada PSAK No. 68:  Nilai Wajar (Catatan 2e).
Kerugian penurunan nilai dari operasi yang berkelanjutan, jika ada, diakui pada laporan laba rugi dan penghasilan komprehensif lain sesuai dengan kategori biaya yang konsisten dengan fungsi aset yang diturunkan nilainya</t>
        </is>
      </c>
      <c r="G9" s="105" t="n"/>
      <c r="H9" s="105" t="n"/>
      <c r="I9" s="105" t="n"/>
      <c r="J9" s="105" t="n"/>
      <c r="K9" s="105" t="n"/>
      <c r="L9" s="105" t="n"/>
      <c r="M9" s="105" t="n"/>
      <c r="N9" s="105" t="n"/>
      <c r="O9" s="105" t="n"/>
      <c r="P9" s="105" t="n"/>
      <c r="Q9" s="105" t="n"/>
      <c r="R9" s="105" t="n"/>
    </row>
    <row r="10" hidden="1" ht="75" customHeight="1" s="173" thickBot="1">
      <c r="A10" s="104" t="inlineStr">
        <is>
          <t>Beban tangguhan</t>
        </is>
      </c>
      <c r="B10" s="104" t="n"/>
      <c r="C10" s="105" t="inlineStr"/>
      <c r="D10" s="105" t="inlineStr"/>
      <c r="E10" s="105" t="inlineStr"/>
      <c r="F10" s="105" t="inlineStr"/>
      <c r="G10" s="105" t="n"/>
      <c r="H10" s="105" t="n"/>
      <c r="I10" s="105" t="n"/>
      <c r="J10" s="105" t="n"/>
      <c r="K10" s="105" t="n"/>
      <c r="L10" s="105" t="n"/>
      <c r="M10" s="105" t="n"/>
      <c r="N10" s="105" t="n"/>
      <c r="O10" s="105" t="n"/>
      <c r="P10" s="105" t="n"/>
      <c r="Q10" s="105" t="n"/>
      <c r="R10" s="105" t="n"/>
    </row>
    <row r="11" ht="75" customHeight="1" s="173" thickBot="1">
      <c r="A11" s="104" t="inlineStr">
        <is>
          <t>Pengakuan pendapatan dan beban</t>
        </is>
      </c>
      <c r="B11" s="104" t="n"/>
      <c r="C11" s="105" t="inlineStr">
        <is>
          <t>a. Pendapatan dan beban bunga atas aset keuangan yang diukur pada nilai wajar melalui penghasilan komprehensif lain serta aset keuangan dan liabilitas keuangan yang dicatat berdasarkan biaya perolehan diamortisasi, diakui pada laporan laba rugi dengan menggunakan metode suku bunga efektif.Jumlah tercatat bruto aset keuangan adalah biaya perolehan diamortisasi  aset keuangan sebelum disesuaikan dengan cadangan penurunan nilai.Dalam menghitung pendapatan dan beban bunga, tingkat bunga efektif diterapkan pada jumlah tercatat bruto aset (ketika aset tersebut bukan aset keuangan memburuk) atau terhadap biaya perolehan diamortisasi dari liabilitas.Untuk aset keuangan yang memburuk setelah pengakuan awal, pendapatan bunga dihitung dengan menerapkan tingkat bunga efektif terhadap biaya perolehan diamortisasi dari aset keuangan tersebut. Jika aset tersebut tidak lagi memburuk, maka perhitungan pendapatan bunga akan dihitung dengan menerapkan tingkat bunga efektif terhadap nilai tercatat bruto dari aset keuangan tersebut.Untuk aset keuangan yang telah memburuk pada saat pengakuan awal, pendapatan bunga dihitung dengan menerapkan tingkat bunga efektif terhadap biaya perolehan diamortisasi dari aset keuangan tersebut. Jika aset tersebut tidak lagi memburuk, maka perhitungan pendapatan bunga akan tetap dihitung dengan menerapkan tingkat bunga efektif terhadap biaya perolehan diamortisasi dari aset keuangan tersebut.b. Keuntungan dan kerugian atas aset keuangan (yaitu: instrumen utang yang dimiliki oleh Bank) yang diukur pada nilai wajar melalui penghasilan komprehensif lain (FVTOCI) diakui dalam penghasilan komprehensif lain, kecuali untuk kerugian penurunan nilai, sampai aset keuangan tersebut dihentikan pengakuannya, keuntungan atau kerugian kumulatif yang telah diakui sebelumnya dalam penghasilan komprehensif lain direklasifikasi dari ekuitas ke laba rugi sebagai penyesuaian reklasifikasi.Keuntungan dan kerugian atas aset keuangan atau liabilitas keuangan yang diukur pada nilai wajar melalui laba rugi (FVTPL) diakui dalam laporan laba rugi, kecuali:• bagian dari hubungan lindung nilai;• investasi dalam instrumen ekuitas dan Bank telah memilih untuk menyajikan keuntungan dan kerugian atas investasi dalam penghasilan komprehensif lain;• liabilitas keuangan yang ditetapkan untuk diukur pada nilai wajar melalui laba rugi dan Bank disyaratkan untuk menyajikan dampak dari perubahan risiko kredit liabilitas dalam penghasilan komprehensif lain;• aset keuangan yang diukur pada nilai wajar melalui penghasilan komprehensif lain dan Bank disyaratkan untuk mengakui sebagian perubahan nilai wajar dalam penghasilan komprehensif lain.Keuntungan atau kerugian atas aset keuangan yang diukur pada biaya perolehan amortisasi dan bukan merupakan bagian dari suatu hubungan lindung nilai diakui pada laporan laba rugi ketika aset keuangan dihentikan pengakuannya, direklasifikasi, melalui proses amortisasi atau dalam rangka mengakui keuntungan atau kerugian penurunan nilai.Keuntungan atau kerugian dari liabilitas keuangan yang diukur pada biaya perolehan amortisasi dan bukan merupakan bagian dari suatu hubungan lindung nilai diakui dalam laporan laba rugi ketika liabilitas keuangan dihentikan pengakuannya dan melalui proses amortisasi.</t>
        </is>
      </c>
      <c r="D11" s="105" t="inlineStr">
        <is>
          <t>a. Pendapatan dan beban bunga atas aset keuangan yang diukur pada nilai wajar melalui penghasilan komprehensif lain serta aset keuangan dan liabilitas keuangan yang dicatat berdasarkan biaya perolehan diamortisasi, diakui pada laporan laba rugi dengan menggunakan metode suku bunga efektif.
Jumlah tercatat bruto aset keuangan adalah biaya perolehan diamortisasi  aset keuangan sebelum disesuaikan dengan cadangan penurunan nilai.
Dalam menghitung pendapatan dan beban bunga, tingkat bunga efektif diterapkan pada jumlah tercatat bruto aset (ketika aset tersebut bukan aset keuangan memburuk) atau terhadap biaya perolehan diamortisasi dari liabilitas.
Untuk aset keuangan yang memburuk setelah pengakuan awal, pendapatan bunga dihitung dengan menerapkan tingkat bunga efektif terhadap biaya perolehan diamortisasi dari aset keuangan tersebut. Jika aset tersebut tidak lagi memburuk, maka perhitungan pendapatan bunga akan dihitung dengan menerapkan tingkat bunga efektif terhadap nilai tercatat bruto dari aset keuangan tersebut.
Untuk aset keuangan yang telah memburuk pada saat pengakuan awal, pendapatan bunga dihitung dengan menerapkan tingkat bunga efektif terhadap biaya perolehan diamortisasi dari aset keuangan tersebut. Jika aset tersebut tidak lagi memburuk, maka perhitungan pendapatan bunga akan tetap dihitung dengan menerapkan tingkat bunga efektif terhadap biaya perolehan diamortisasi dari aset keuangan tersebut.
b. Keuntungan dan kerugian atas aset keuangan (yaitu: instrumen utang yang dimiliki oleh Bank) yang diukur pada nilai wajar melalui penghasilan komprehensif lain (FVTOCI) diakui dalam penghasilan komprehensif lain, kecuali untuk kerugian penurunan nilai, sampai aset keuangan tersebut dihentikan pengakuannya, keuntungan atau kerugian kumulatif yang telah diakui sebelumnya dalam penghasilan komprehensif lain direklasifikasi dari ekuitas ke laba rugi sebagai penyesuaian reklasifikasi.
Keuntungan dan kerugian atas aset keuangan atau liabilitas keuangan yang diukur pada nilai wajar melalui laba rugi (FVTPL) diakui dalam laporan laba rugi, kecuali:
• bagian dari hubungan lindung nilai;
• investasi dalam instrumen ekuitas dan Bank telah memilih untuk menyajikan keuntungan dan kerugian atas investasi dalam penghasilan komprehensif lain;
• liabilitas keuangan yang ditetapkan untuk diukur pada nilai wajar melalui laba rugi dan Bank disyaratkan untuk menyajikan dampak dari perubahan risiko kredit liabilitas dalam penghasilan komprehensif lain;
• aset keuangan yang diukur pada nilai wajar melalui penghasilan komprehensif lain dan Bank disyaratkan untuk mengakui sebagian perubahan nilai wajar dalam penghasilan komprehensif lain.
Keuntungan atau kerugian atas aset keuangan yang diukur pada biaya perolehan amortisasi dan bukan merupakan bagian dari suatu hubungan lindung nilai diakui pada laporan laba rugi ketika aset keuangan dihentikan pengakuannya, direklasifikasi, melalui proses amortisasi atau dalam rangka mengakui keuntungan atau kerugian penurunan nilai.
Keuntungan atau kerugian dari liabilitas keuangan yang diukur pada biaya perolehan amortisasi dan bukan merupakan bagian dari suatu hubungan lindung nilai diakui dalam laporan laba rugi ketika liabilitas keuangan dihentikan pengakuannya dan melalui proses amortisasi.</t>
        </is>
      </c>
      <c r="E11" s="105" t="inlineStr">
        <is>
          <t>a. Pendapatan dan beban bunga atas aset keuangan yang diukur pada nilai wajar melalui penghasilan komprehensif lain serta aset keuangan dan liabilitas keuangan yang dicatat berdasarkan biaya perolehan diamortisasi, diakui pada laporan laba rugi dengan menggunakan metode suku bunga efektif.
Jumlah tercatat bruto aset keuangan adalah biaya perolehan diamortisasi  aset keuangan sebelum disesuaikan dengan cadangan penurunan nilai.
Dalam menghitung pendapatan dan beban bunga, tingkat bunga efektif diterapkan pada jumlah tercatat bruto aset (ketika aset tersebut bukan aset keuangan memburuk) atau terhadap biaya perolehan diamortisasi dari liabilitas.
Untuk aset keuangan yang memburuk setelah pengakuan awal, pendapatan bunga dihitung dengan menerapkan tingkat bunga efektif terhadap biaya perolehan diamortisasi dari aset keuangan tersebut. Jika aset tersebut tidak lagi memburuk, maka perhitungan pendapatan bunga akan dihitung dengan menerapkan tingkat bunga efektif terhadap nilai tercatat bruto dari aset keuangan tersebut.
Untuk aset keuangan yang telah memburuk pada saat pengakuan awal, pendapatan bunga dihitung dengan menerapkan tingkat bunga efektif terhadap biaya perolehan diamortisasi dari aset keuangan tersebut. Jika aset tersebut tidak lagi memburuk, maka perhitungan pendapatan bunga akan tetap dihitung dengan menerapkan tingkat bunga efektif terhadap biaya perolehan diamortisasi dari aset keuangan tersebut.
b. Keuntungan dan kerugian atas aset keuangan (yaitu: instrumen utang yang dimiliki oleh Bank) yang diukur pada nilai wajar melalui penghasilan komprehensif lain (FVTOCI) diakui dalam penghasilan komprehensif lain, kecuali untuk kerugian penurunan nilai, sampai aset keuangan tersebut dihentikan pengakuannya, keuntungan atau kerugian kumulatif yang telah diakui sebelumnya dalam penghasilan komprehensif lain direklasifikasi dari ekuitas ke laba rugi sebagai penyesuaian reklasifikasi.
Keuntungan dan kerugian atas aset keuangan atau liabilitas keuangan yang diukur pada nilai wajar melalui laba rugi (FVTPL) diakui dalam laporan laba rugi, kecuali:
 bagian dari hubungan lindung nilai;
 investasi dalam instrumen ekuitas dan Bank telah memilih untuk menyajikan keuntungan dan kerugian atas investasi dalam penghasilan komprehensif lain;
 liabilitas keuangan yang ditetapkan untuk diukur pada nilai wajar melalui laba rugi dan Bank disyaratkan untuk menyajikan dampak dari perubahan risiko kredit liabilitas dalam penghasilan komprehensif lain;
 aset keuangan yang diukur pada nilai wajar melalui penghasilan komprehensif lain dan Bank disyaratkan untuk mengakui sebagian perubahan nilai wajar dalam penghasilan komprehensif lain.
Keuntungan atau kerugian atas aset keuangan yang diukur pada biaya perolehan amortisasi dan bukan merupakan bagian dari suatu hubungan lindung nilai diakui pada laporan laba rugi ketika aset keuangan dihentikan pengakuannya, direklasifikasi, melalui proses amortisasi atau dalam rangka mengakui keuntungan atau kerugian penurunan nilai.
Keuntungan atau kerugian dari liabilitas keuangan yang diukur pada biaya perolehan amortisasi dan bukan merupakan bagian dari suatu hubungan lindung nilai diakui dalam laporan laba rugi ketika liabilitas keuangan dihentikan pengakuannya dan melalui proses amortisasi.</t>
        </is>
      </c>
      <c r="F11" s="105" t="inlineStr">
        <is>
          <t>a. Pendapatan dan beban bunga atas aset keuangan yang diukur pada nilai wajar melalui penghasilan komprehensif lain serta aset keuangan dan liabilitas keuangan yang dicatat berdasarkan biaya perolehan diamortisasi, diakui pada laporan laba rugi dengan menggunakan metode suku bunga efektif.
Jumlah tercatat bruto aset keuangan adalah biaya perolehan diamortisasi  aset keuangan sebelum disesuaikan dengan cadangan penurunan nilai.
Dalam menghitung pendapatan dan beban bunga, tingkat bunga efektif diterapkan pada jumlah tercatat bruto aset (ketika aset tersebut bukan aset keuangan memburuk) atau terhadap biaya perolehan diamortisasi dari liabilitas.
Untuk aset keuangan yang memburuk setelah pengakuan awal, pendapatan bunga dihitung dengan menerapkan tingkat bunga efektif terhadap biaya perolehan diamortisasi dari aset keuangan tersebut. Jika aset tersebut tidak lagi memburuk, maka perhitungan pendapatan bunga akan dihitung dengan menerapkan tingkat bunga efektif terhadap nilai tercatat bruto dari aset keuangan tersebut.
Untuk aset keuangan yang telah memburuk pada saat pengakuan awal, pendapatan bunga dihitung dengan menerapkan tingkat bunga efektif terhadap biaya perolehan diamortisasi dari aset keuangan tersebut. Jika aset tersebut tidak lagi memburuk, maka perhitungan pendapatan bunga akan tetap dihitung dengan menerapkan tingkat bunga efektif terhadap biaya perolehan diamortisasi dari aset keuangan tersebut.
b. Keuntungan dan kerugian atas aset keuangan (yaitu: instrumen utang yang dimiliki oleh Bank) yang diukur pada nilai wajar melalui penghasilan komprehensif lain (FVTOCI) diakui dalam penghasilan komprehensif lain, kecuali untuk kerugian penurunan nilai, sampai aset keuangan tersebut dihentikan pengakuannya, keuntungan atau kerugian kumulatif yang telah diakui sebelumnya dalam penghasilan komprehensif lain direklasifikasi dari ekuitas ke laba rugi sebagai penyesuaian reklasifikasi.
Keuntungan dan kerugian atas aset keuangan atau liabilitas keuangan yang diukur pada nilai wajar melalui laba rugi (FVTPL) diakui dalam laporan laba rugi, kecuali:
 bagian dari hubungan lindung nilai;
 investasi dalam instrumen ekuitas dan Bank telah memilih untuk menyajikan keuntungan dan kerugian atas investasi dalam penghasilan komprehensif lain;
 liabilitas keuangan yang ditetapkan untuk diukur pada nilai wajar melalui laba rugi dan Bank disyaratkan untuk menyajikan dampak dari perubahan risiko kredit liabilitas dalam penghasilan komprehensif lain;
 aset keuangan yang diukur pada nilai wajar melalui penghasilan komprehensif lain dan Bank disyaratkan untuk mengakui sebagian perubahan nilai wajar dalam penghasilan komprehensif lain.
Keuntungan atau kerugian atas aset keuangan yang diukur pada biaya perolehan amortisasi dan bukan merupakan bagian dari suatu hubungan lindung nilai diakui pada laporan laba rugi ketika aset keuangan dihentikan pengakuannya, direklasifikasi, melalui proses amortisasi atau dalam rangka mengakui keuntungan atau kerugian penurunan nilai.
Keuntungan atau kerugian dari liabilitas keuangan yang diukur pada biaya perolehan amortisasi dan bukan merupakan bagian dari suatu hubungan lindung nilai diakui dalam laporan laba rugi ketika liabilitas keuangan dihentikan pengakuannya dan melalui proses amortisasi.</t>
        </is>
      </c>
      <c r="G11" s="105" t="n"/>
      <c r="H11" s="105" t="n"/>
      <c r="I11" s="105" t="n"/>
      <c r="J11" s="105" t="n"/>
      <c r="K11" s="105" t="n"/>
      <c r="L11" s="105" t="n"/>
      <c r="M11" s="105" t="n"/>
      <c r="N11" s="105" t="n"/>
      <c r="O11" s="105" t="n"/>
      <c r="P11" s="105" t="n"/>
      <c r="Q11" s="105" t="n"/>
      <c r="R11" s="105" t="n"/>
    </row>
    <row r="12" ht="75" customHeight="1" s="173" thickBot="1">
      <c r="A12" s="104" t="inlineStr">
        <is>
          <t>Penjabaran mata uang asing</t>
        </is>
      </c>
      <c r="B12" s="104" t="n"/>
      <c r="C12" s="105" t="inlineStr">
        <is>
          <t>Transaksi dalam mata uang asing dicatat berdasarkan kurs yang berlaku pada saat transaksi dilakukan. Pada tanggal laporan posisi keuangan, aset dan liabilitas moneter dalam mata uang asing dijabarkan ke dalam mata uang Rupiah berdasarkan kurs spot Reuters pada tanggal tersebut pukul 15.00 WIB. Laba atau rugi kurs yang terjadi diakui di dalam laporan laba rugi dan penghasilan komprehensif lain tahun berjalan.</t>
        </is>
      </c>
      <c r="D12" s="105" t="inlineStr">
        <is>
          <t>Transaksi dalam mata uang asing dicatat berdasarkan kurs yang berlaku pada saat transaksi dilakukan. Pada tanggal laporan posisi keuangan, aset dan liabilitas moneter dalam mata uang asing dijabarkan ke dalam mata uang Rupiah berdasarkan kurs spot Reuters pada tanggal tersebut pukul 15.00 WIB. Laba atau rugi kurs yang terjadi diakui di dalam laporan laba rugi dan penghasilan komprehensif lain tahun berjalan.</t>
        </is>
      </c>
      <c r="E12" s="105" t="inlineStr">
        <is>
          <t>Transaksi dalam mata uang asing dicatat berdasarkan kurs yang berlaku pada saat transaksi dilakukan. Pada tanggal laporan posisi keuangan, aset dan liabilitas moneter dalam mata uang asing dijabarkan ke dalam mata uang Rupiah berdasarkan kurs spot Reuters pada tanggal tersebut pukul 15.00 WIB. Laba atau rugi kurs yang terjadi diakui di dalam laporan laba rugi dan penghasilan komprehensif lain tahun berjalan.</t>
        </is>
      </c>
      <c r="F12" s="105" t="inlineStr">
        <is>
          <t>Transaksi dalam mata uang asing dicatat berdasarkan kurs yang berlaku pada saat transaksi dilakukan. Pada tanggal laporan posisi keuangan, aset dan liabilitas moneter dalam mata uang asing dijabarkan ke dalam mata uang Rupiah berdasarkan kurs spot Reuters pada tanggal tersebut pukul 15.00 WIB. Laba atau rugi kurs yang terjadi diakui di dalam laporan laba rugi dan penghasilan komprehensif lain tahun berjalan.</t>
        </is>
      </c>
      <c r="G12" s="105" t="n"/>
      <c r="H12" s="105" t="n"/>
      <c r="I12" s="105" t="n"/>
      <c r="J12" s="105" t="n"/>
      <c r="K12" s="105" t="n"/>
      <c r="L12" s="105" t="n"/>
      <c r="M12" s="105" t="n"/>
      <c r="N12" s="105" t="n"/>
      <c r="O12" s="105" t="n"/>
      <c r="P12" s="105" t="n"/>
      <c r="Q12" s="105" t="n"/>
      <c r="R12" s="105" t="n"/>
    </row>
    <row r="13" ht="75" customHeight="1" s="173" thickBot="1">
      <c r="A13" s="104" t="inlineStr">
        <is>
          <t>Transaksi dengan pihak berelasi</t>
        </is>
      </c>
      <c r="B13" s="104" t="n"/>
      <c r="C13" s="105" t="inlineStr">
        <is>
          <t>Dalam menjalankan usahanya, Bank melakukan transaksi dengan pihak-pihak berelasi seperti yang didefinisikan dalam PSAK No. 7 tentang “Pengungkapan Pihak-pihak Berelasi”.Suatu pihak dianggap berelasi dengan Bank jika:a) suatu pihak yang secara langsung, atau tidak langsung yang melalui satu atau lebih perantara, suatu pihak (i) mengendalikan, atau dikendalikan oleh, atau berada di bawah pengendalian bersama, dengan Bank; (ii) memiliki pengaruh signifikan atas Bank; atau (iii) memiliki pengendalian bersama atas Bank;b) suatu pihak yang berada dalam kelompok usaha yang sama dengan Bank;c) suatu pihak yang merupakan ventura bersama di mana Bank sebagai venturer;d) suatu pihak adalah anggota dari personil manajemen kunci Bank;e) suatu pihak adalah anggota keluarga dekat dari individu yang diuraikan dalam butir (a) atau (d);f) suatu pihak adalah suatu program imbalan pasca kerja untuk imbalan kerja dari Bank atau entitas terkait Bank;g) suatu pihak adalah entitas yang dikendalikan, dikendalikan bersama atau dipengaruhi signifikan oleh beberapa entitas, langsung maupun tidak langsung, individu seperti diuraikan dalam butir (d) atau (e).Transaksi dengan pihak-pihak berelasi dilakukan dengan syarat  dan kondisi yang disetujui oleh kedua belah pihak dimana persyaratan tersebut mungkin tidak sama dengan transaksi yang dilakukan dengan pihak ketiga. Seluruh transaksi dan saldo yang material dengan pihak-pihak berelasi diungkapkan dalam catatan atas laporan keuangan yang relevan dan rinciannya telah disajikan dalam Catatan 43 atas laporan keuangan. Selanjutnya, saldo dan transaksi yang material antara Bank dan Pemerintah Negara Republik Indonesia (RI) dan entitas lain yang berelasi dengan Bank diungkapkan juga pada Catatan 43.</t>
        </is>
      </c>
      <c r="D13" s="105" t="inlineStr">
        <is>
          <t>Dalam menjalankan usahanya, Bank melakukan transaksi dengan pihak-pihak berelasi seperti yang didefinisikan dalam PSAK No. 7 tentang “Pengungkapan Pihak-pihak Berelasi”.
Suatu pihak dianggap berelasi dengan Bank jika:
a) suatu pihak yang secara langsung, atau tidak langsung yang melalui satu atau lebih perantara, suatu pihak (i) mengendalikan, atau dikendalikan oleh, atau berada di bawah pengendalian bersama, dengan Bank; (ii) memiliki pengaruh signifikan atas Bank; atau (iii) memiliki pengendalian bersama atas Bank;
b) suatu pihak yang berada dalam kelompok usaha yang sama dengan Bank;
c) suatu pihak yang merupakan ventura bersama di mana Bank sebagai venturer;
d) suatu pihak adalah anggota dari personil manajemen kunci Bank;
e) suatu pihak adalah anggota keluarga dekat dari individu yang diuraikan dalam butir (a) atau (d);
f) suatu pihak adalah suatu program imbalan pasca kerja untuk imbalan kerja dari Bank atau entitas terkait Bank;
g) suatu pihak adalah entitas yang dikendalikan, dikendalikan bersama atau dipengaruhi signifikan oleh beberapa entitas, langsung maupun tidak langsung, individu seperti diuraikan dalam butir (d) atau (e).
Transaksi dengan pihak-pihak berelasi dilakukan dengan syarat  dan kondisi yang disetujui oleh kedua belah pihak dimana persyaratan tersebut mungkin tidak sama dengan transaksi yang dilakukan dengan pihak ketiga. Seluruh transaksi dan saldo yang material dengan pihak-pihak berelasi diungkapkan dalam catatan atas laporan keuangan yang relevan dan rinciannya telah disajikan dalam Catatan 43 atas laporan keuangan. Selanjutnya, saldo dan transaksi yang material antara Bank dan Pemerintah Negara Republik Indonesia (RI) dan entitas lain yang berelasi dengan Bank diungkapkan juga pada Catatan 43.</t>
        </is>
      </c>
      <c r="E13" s="105" t="inlineStr">
        <is>
          <t>Dalam menjalankan usahanya, Bank melakukan transaksi dengan pihak-pihak berelasi seperti yang didefinisikan dalam PSAK No. 7 tentang  Pihak-pihak Berelasi.
Suatu pihak dianggap berelasi dengan Bank jika:
a) suatu pihak yang secara langsung, atau tidak langsung yang melalui satu atau lebih perantara, suatu pihak (i) mengendalikan, atau dikendalikan oleh, atau berada di bawah pengendalian bersama, dengan Bank; (ii) memiliki pengaruh signifikan atas Bank; atau (iii) memiliki pengendalian bersama atas Bank;
b) suatu pihak yang berada dalam kelompok usaha yang sama dengan Bank;
c) suatu pihak yang merupakan ventura bersama di mana Bank sebagai venturer;
d) suatu pihak adalah anggota dari personil manajemen kunci Bank;
e) suatu pihak adalah anggota keluarga dekat dari individu yang diuraikan dalam butir (a) atau (d);
f) suatu pihak adalah suatu program imbalan pasca kerja untuk imbalan kerja dari Bank atau entitas terkait Bank;
g) suatu pihak adalah entitas yang dikendalikan, dikendalikan bersama atau dipengaruhi signifikan oleh beberapa entitas, langsung maupun tidak langsung, individu seperti diuraikan dalam butir (d) atau (e).
Transaksi dengan pihak-pihak berelasi dilakukan dengan syarat  dan kondisi yang disetujui oleh kedua belah pihak dimana persyaratan tersebut mungkin tidak sama dengan transaksi yang dilakukan dengan pihak ketiga. Seluruh transaksi dan saldo yang material dengan pihak-pihak berelasi diungkapkan dalam catatan atas laporan keuangan yang relevan dan rinciannya telah disajikan dalam Catatan 43 atas laporan keuangan. Selanjutnya, saldo dan transaksi yang material antara Bank dan Pemerintah Negara Republik Indonesia (RI) dan entitas lain yang berelasi dengan Bank diungkapkan juga pada Catatan 43.</t>
        </is>
      </c>
      <c r="F13" s="105" t="inlineStr">
        <is>
          <t>Dalam menjalankan usahanya, Bank melakukan transaksi dengan pihak-pihak berelasi seperti yang didefinisikan dalam PSAK No. 7 tentang  Pihak-pihak Berelasi.
Suatu pihak dianggap berelasi dengan Bank jika:
a) suatu pihak yang secara langsung, atau tidak langsung yang melalui satu atau lebih perantara, suatu pihak (i) mengendalikan, atau dikendalikan oleh, atau berada di bawah pengendalian bersama, dengan Bank; (ii) memiliki pengaruh signifikan atas Bank; atau (iii) memiliki pengendalian bersama atas Bank;
b) suatu pihak yang berada dalam kelompok usaha yang sama dengan Bank;
c) suatu pihak yang merupakan ventura bersama di mana Bank sebagai venturer;
d) suatu pihak adalah anggota dari personil manajemen kunci Bank;
e) suatu pihak adalah anggota keluarga dekat dari individu yang diuraikan dalam butir (a) atau (d);
f) suatu pihak adalah suatu program imbalan pasca kerja untuk imbalan kerja dari Bank atau entitas terkait Bank;
g) suatu pihak adalah entitas yang dikendalikan, dikendalikan bersama atau dipengaruhi signifikan oleh beberapa entitas, langsung maupun tidak langsung, individu seperti diuraikan dalam butir (d) atau (e).
Transaksi dengan pihak-pihak berelasi dilakukan dengan syarat  dan kondisi yang disetujui oleh kedua belah pihak dimana persyaratan tersebut mungkin tidak sama dengan transaksi yang dilakukan dengan pihak ketiga. Seluruh transaksi dan saldo yang material dengan pihak-pihak berelasi diungkapkan dalam catatan atas laporan keuangan yang relevan dan rinciannya telah disajikan dalam Catatan 43 atas laporan keuangan. Selanjutnya, saldo dan transaksi yang material antara Bank dan Pemerintah Negara Republik Indonesia (RI) dan entitas lain yang berelasi dengan Bank diungkapkan juga pada Catatan 43.</t>
        </is>
      </c>
      <c r="G13" s="105" t="n"/>
      <c r="H13" s="105" t="n"/>
      <c r="I13" s="105" t="n"/>
      <c r="J13" s="105" t="n"/>
      <c r="K13" s="105" t="n"/>
      <c r="L13" s="105" t="n"/>
      <c r="M13" s="105" t="n"/>
      <c r="N13" s="105" t="n"/>
      <c r="O13" s="105" t="n"/>
      <c r="P13" s="105" t="n"/>
      <c r="Q13" s="105" t="n"/>
      <c r="R13" s="105" t="n"/>
    </row>
    <row r="14" ht="75" customHeight="1" s="173" thickBot="1">
      <c r="A14" s="104" t="inlineStr">
        <is>
          <t>Pajak penghasilan</t>
        </is>
      </c>
      <c r="B14" s="104" t="n"/>
      <c r="C14" s="105" t="inlineStr">
        <is>
          <t>Beban pajak tahun berjalan ditetapkan berdasarkan taksiran penghasilan kena pajak tahun berjalan. Aset dan liabilitas pajak tangguhan diakui atas perbedaan temporer aset dan liabilitas antara pelaporan komersial dan pajak pada setiap tanggal pelaporan.Aset pajak tangguhan diakui untuk seluruh perbedaan temporer yang boleh dikurangkan dan saldo rugi fiskal yang belum dikompensasikan, sepanjang perbedaan temporer dan rugi fiskal yang belum dikompensasikan tersebut dapat dimanfaatkan untuk mengurangi laba fiskal pada masa yang akan datang.Jumlah tercatat aset pajak tangguhan ditelaah pada setiap tanggal posisi keuangan dan nilai tercatat aset pajak tangguhan tersebut diturunkan apabila tidak lagi terdapat kemungkinan besar bahwa laba fiskal yang memadai akan tersedia untuk mengkompensasi sebagian atau semua manfaat aset pajak tangguhan.Aset dan kewajiban pajak tangguhan diukur berdasarkan tarif pajak yang akan berlaku pada tahun saat aset direalisasikan atau liabilitas diselesaikan berdasarkan peraturan perpajakan yang berlaku atau yang secara substantif telah diberlakukan pada tanggal laporan posisi keuangan.Pengaruh pajak terkait dengan penyisihan untuk dan/atau pembalikan seluruh perbedaan temporer selama tahun berjalan, termasuk pengaruh perubahan tarif pajak, diakui sebagai “Beban Pajak Penghasilan - Tangguhan” dan termasuk dalam laba atau rugi neto tahun berjalan, kecuali untuk transaksi-transaksi yang sebelumnya telah langsung dibebankan atau dikreditkan ke ekuitas.Perubahan terhadap liabilitas pajak diakui pada saat surat ketetapan pajak diterima, atau apabila diajukan keberatan dan atau banding oleh Bank, pada saat telah ada keputusan atas banding dan atau keberatan tersebut.Dalam menentukan jumlah pajak kini dan tangguhan, Bank memperhitungkan dampak atas posisi pajak yang tidak pasti dan tambahan pajak serta penalti. Hal ini termasuk juga melakukan evaluasi terhadap surat ketetapan pajak yang diterima dari kantor pajak.Aset dan liabilitas atas pajak tangguhan dan pajak kini dapat saling hapus apabila terdapat hak yang berkekuatan hukum untuk melakukan saling hapus.</t>
        </is>
      </c>
      <c r="D14" s="105" t="inlineStr">
        <is>
          <t>Beban pajak tahun berjalan ditetapkan berdasarkan taksiran penghasilan kena pajak tahun berjalan. Aset dan liabilitas pajak tangguhan diakui atas perbedaan temporer aset dan liabilitas antara pelaporan komersial dan pajak pada setiap tanggal pelaporan.
Aset pajak tangguhan diakui untuk seluruh perbedaan temporer yang boleh dikurangkan dan saldo rugi fiskal yang belum dikompensasikan, sepanjang perbedaan temporer dan rugi fiskal yang belum dikompensasikan tersebut dapat dimanfaatkan untuk mengurangi laba fiskal pada masa yang akan datang.
Jumlah tercatat aset pajak tangguhan ditelaah pada setiap tanggal posisi keuangan dan nilai tercatat aset pajak tangguhan tersebut diturunkan apabila tidak lagi terdapat kemungkinan besar bahwa laba fiskal yang memadai akan tersedia untuk mengkompensasi sebagian atau semua manfaat aset pajak tangguhan.
Aset dan kewajiban pajak tangguhan diukur berdasarkan tarif pajak yang akan berlaku pada tahun saat aset direalisasikan atau liabilitas diselesaikan berdasarkan peraturan perpajakan yang berlaku atau yang secara substantif telah diberlakukan pada tanggal laporan posisi keuangan.
Pengaruh pajak terkait dengan penyisihan untuk dan/atau pembalikan seluruh perbedaan temporer selama tahun berjalan, termasuk pengaruh perubahan tarif pajak, diakui sebagai “Beban Pajak Penghasilan - Tangguhan” dan termasuk dalam laba atau rugi neto tahun berjalan, kecuali untuk transaksi-transaksi yang sebelumnya telah langsung dibebankan atau dikreditkan ke ekuitas.
Perubahan terhadap liabilitas pajak diakui pada saat surat ketetapan pajak diterima, atau apabila diajukan keberatan dan atau banding oleh Bank, pada saat telah ada keputusan atas banding dan atau keberatan tersebut.
Dalam menentukan jumlah pajak kini dan tangguhan, Bank memperhitungkan dampak atas posisi pajak yang tidak pasti dan tambahan pajak serta penalti. Hal ini termasuk juga melakukan evaluasi terhadap surat ketetapan pajak yang diterima dari kantor pajak.
Aset dan liabilitas atas pajak tangguhan dan pajak kini dapat saling hapus apabila terdapat hak yang berkekuatan hukum untuk melakukan saling hapus.</t>
        </is>
      </c>
      <c r="E14" s="105" t="inlineStr">
        <is>
          <t>Beban pajak tahun berjalan ditetapkan berdasarkan taksiran penghasilan kena pajak tahun berjalan. Aset dan liabilitas pajak tangguhan diakui atas perbedaan temporer aset dan liabilitas antara pelaporan komersial dan pajak pada setiap tanggal pelaporan.
Aset pajak tangguhan diakui untuk seluruh perbedaan temporer yang boleh dikurangkan dan saldo rugi fiskal yang belum dikompensasikan, sepanjang perbedaan temporer dan rugi fiskal yang belum dikompensasikan tersebut dapat dimanfaatkan untuk mengurangi laba fiskal pada masa yang akan datang.
Jumlah tercatat aset pajak tangguhan ditelaah pada setiap tanggal posisi keuangan dan nilai tercatat aset pajak tangguhan tersebut diturunkan apabila tidak lagi terdapat kemungkinan besar bahwa laba fiskal yang memadai akan tersedia untuk mengkompensasi sebagian atau semua manfaat aset pajak tangguhan.
Aset dan kewajiban pajak tangguhan diukur berdasarkan tarif pajak yang akan berlaku pada tahun saat aset direalisasikan atau liabilitas diselesaikan berdasarkan peraturan perpajakan yang berlaku atau yang secara substantif telah diberlakukan pada tanggal laporan posisi keuangan.
Pengaruh pajak terkait dengan penyisihan untuk dan/atau pembalikan seluruh perbedaan temporer selama tahun berjalan, termasuk pengaruh perubahan tarif pajak, diakui sebagai  Pajak Penghasilan - Tangguhan dan termasuk dalam laba atau rugi neto tahun berjalan, kecuali untuk transaksi-transaksi yang sebelumnya telah langsung dibebankan atau dikreditkan ke ekuitas.
Perubahan terhadap liabilitas pajak diakui pada saat surat ketetapan pajak diterima, atau apabila diajukan keberatan dan atau banding oleh Bank, pada saat telah ada keputusan atas banding dan atau keberatan tersebut.
Dalam menentukan jumlah pajak kini dan tangguhan, Bank memperhitungkan dampak atas posisi pajak yang tidak pasti dan tambahan pajak serta penalti. Hal ini termasuk juga melakukan evaluasi terhadap surat ketetapan pajak yang diterima dari kantor pajak.
Aset dan liabilitas atas pajak tangguhan dan pajak kini dapat saling hapus apabila terdapat hak yang berkekuatan hukum untuk melakukan saling hapus.</t>
        </is>
      </c>
      <c r="F14" s="105" t="inlineStr">
        <is>
          <t>Beban pajak tahun berjalan ditetapkan berdasarkan taksiran penghasilan kena pajak tahun berjalan. Aset dan liabilitas pajak tangguhan diakui atas perbedaan temporer aset dan liabilitas antara pelaporan komersial dan pajak pada setiap tanggal pelaporan.
Aset pajak tangguhan diakui untuk seluruh perbedaan temporer yang boleh dikurangkan dan saldo rugi fiskal yang belum dikompensasikan, sepanjang perbedaan temporer dan rugi fiskal yang belum dikompensasikan tersebut dapat dimanfaatkan untuk mengurangi laba fiskal pada masa yang akan datang.
Jumlah tercatat aset pajak tangguhan ditelaah pada setiap tanggal posisi keuangan dan nilai tercatat aset pajak tangguhan tersebut diturunkan apabila tidak lagi terdapat kemungkinan besar bahwa laba fiskal yang memadai akan tersedia untuk mengkompensasi sebagian atau semua manfaat aset pajak tangguhan.
Aset dan kewajiban pajak tangguhan diukur berdasarkan tarif pajak yang akan berlaku pada tahun saat aset direalisasikan atau liabilitas diselesaikan berdasarkan peraturan perpajakan yang berlaku atau yang secara substantif telah diberlakukan pada tanggal laporan posisi keuangan.
Pengaruh pajak terkait dengan penyisihan untuk dan/atau pembalikan seluruh perbedaan temporer selama tahun berjalan, termasuk pengaruh perubahan tarif pajak, diakui sebagai  Pajak Penghasilan - Tangguhan dan termasuk dalam laba atau rugi neto tahun berjalan, kecuali untuk transaksi-transaksi yang sebelumnya telah langsung dibebankan atau dikreditkan ke ekuitas.
Perubahan terhadap liabilitas pajak diakui pada saat surat ketetapan pajak diterima, atau apabila diajukan keberatan dan atau banding oleh Bank, pada saat telah ada keputusan atas banding dan atau keberatan tersebut.
Dalam menentukan jumlah pajak kini dan tangguhan, Bank memperhitungkan dampak atas posisi pajak yang tidak pasti dan tambahan pajak serta penalti. Hal ini termasuk juga melakukan evaluasi terhadap surat ketetapan pajak yang diterima dari kantor pajak.
Aset dan liabilitas atas pajak tangguhan dan pajak kini dapat saling hapus apabila terdapat hak yang berkekuatan hukum untuk melakukan saling hapus.</t>
        </is>
      </c>
      <c r="G14" s="105" t="n"/>
      <c r="H14" s="105" t="n"/>
      <c r="I14" s="105" t="n"/>
      <c r="J14" s="105" t="n"/>
      <c r="K14" s="105" t="n"/>
      <c r="L14" s="105" t="n"/>
      <c r="M14" s="105" t="n"/>
      <c r="N14" s="105" t="n"/>
      <c r="O14" s="105" t="n"/>
      <c r="P14" s="105" t="n"/>
      <c r="Q14" s="105" t="n"/>
      <c r="R14" s="105" t="n"/>
    </row>
    <row r="15" ht="75" customHeight="1" s="173" thickBot="1">
      <c r="A15" s="104" t="inlineStr">
        <is>
          <t>Pinjaman</t>
        </is>
      </c>
      <c r="B15" s="104" t="n"/>
      <c r="C15" s="105" t="inlineStr">
        <is>
          <t>Pinjaman yang diterima merupakan dana yang diterima oleh Bank dari Bank Indonesia, pemerintah dan lembaga pembiayaan lain dengan kewajiban pembayaran berdasarkan perjanjian pinjaman.Pinjaman yang diterima diakui sebesar nilai wajar pada awalnya dan selanjutnya diukur sebesar biaya perolehan diamortisasi dengan menggunakan metode suku bunga efektif (EIR). Biaya perolehan diamortisasi dihitung dengan memperhitungkan adanya diskonto atau premi terkait dengan pengakuan awal dan biaya transaksi yang tidak terpisah dari suku bunga efektif.</t>
        </is>
      </c>
      <c r="D15" s="105" t="inlineStr">
        <is>
          <t>Pinjaman yang diterima merupakan dana yang diterima oleh Bank dari Bank Indonesia, pemerintah dan lembaga pembiayaan lain dengan kewajiban pembayaran berdasarkan perjanjian pinjaman.
Pinjaman yang diterima diakui sebesar nilai wajar pada awalnya dan selanjutnya diukur sebesar biaya perolehan diamortisasi dengan menggunakan metode suku bunga efektif (EIR). Biaya perolehan diamortisasi dihitung dengan memperhitungkan adanya diskonto atau premi terkait dengan pengakuan awal dan biaya transaksi yang tidak terpisah dari suku bunga efektif.</t>
        </is>
      </c>
      <c r="E15" s="105" t="inlineStr">
        <is>
          <t>Pinjaman yang diterima merupakan dana yang diterima oleh Bank dari Bank Indonesia, pemerintah dan lembaga pembiayaan lain dengan kewajiban pembayaran berdasarkan perjanjian pinjaman.
Pinjaman yang diterima diakui sebesar nilai wajar pada awalnya dan selanjutnya diukur sebesar biaya perolehan diamortisasi dengan menggunakan metode suku bunga efektif (EIR). Biaya perolehan diamortisasi dihitung dengan memperhitungkan adanya diskonto atau premi terkait dengan pengakuan awal dan biaya transaksi yang tidak terpisah dari suku bunga efektif.</t>
        </is>
      </c>
      <c r="F15" s="105" t="inlineStr">
        <is>
          <t>Pinjaman yang diterima merupakan dana yang diterima oleh Bank dari Bank Indonesia, pemerintah dan lembaga pembiayaan lain dengan kewajiban pembayaran berdasarkan perjanjian pinjaman.
Pinjaman yang diterima diakui sebesar nilai wajar pada awalnya dan selanjutnya diukur sebesar biaya perolehan diamortisasi dengan menggunakan metode suku bunga efektif (EIR). Biaya perolehan diamortisasi dihitung dengan memperhitungkan adanya diskonto atau premi terkait dengan pengakuan awal dan biaya transaksi yang tidak terpisah dari suku bunga efektif.</t>
        </is>
      </c>
      <c r="G15" s="105" t="n"/>
      <c r="H15" s="105" t="n"/>
      <c r="I15" s="105" t="n"/>
      <c r="J15" s="105" t="n"/>
      <c r="K15" s="105" t="n"/>
      <c r="L15" s="105" t="n"/>
      <c r="M15" s="105" t="n"/>
      <c r="N15" s="105" t="n"/>
      <c r="O15" s="105" t="n"/>
      <c r="P15" s="105" t="n"/>
      <c r="Q15" s="105" t="n"/>
      <c r="R15" s="105" t="n"/>
    </row>
    <row r="16" ht="75" customHeight="1" s="173" thickBot="1">
      <c r="A16" s="104" t="inlineStr">
        <is>
          <t>Provisi</t>
        </is>
      </c>
      <c r="B16" s="104" t="n"/>
      <c r="C16" s="105" t="inlineStr">
        <is>
          <t>Provisi diakui jika Bank memiliki kewajiban kini (baik bersifat hukum maupun bersifat konstruktif) yang akibat peristiwa masa lalu, besar kemungkinannya penyelesaian kewajiban tersebut mengakibatkan arus keluar sumber daya yang mengandung manfaat ekonomi dan estimasi yang andal mengenai jumlah kewajiban tersebut dapat dibuat.Provisi ditelaah pada setiap tanggal pelaporan dan disesuaikan untuk mencerminkan estimasi terbaik yang paling kini. Jika arus keluar sumber daya untuk menyelesaikan kewajiban kemungkinan besar tidak terjadi, maka provisi dibatalkan.</t>
        </is>
      </c>
      <c r="D16" s="105" t="inlineStr">
        <is>
          <t>Provisi diakui jika Bank memiliki kewajiban kini (baik bersifat hukum maupun bersifat konstruktif) yang akibat peristiwa masa lalu, besar kemungkinannya penyelesaian kewajiban tersebut mengakibatkan arus keluar sumber daya yang mengandung manfaat ekonomi dan estimasi yang andal mengenai jumlah kewajiban tersebut dapat dibuat.
Provisi ditelaah pada setiap tanggal pelaporan dan disesuaikan untuk mencerminkan estimasi terbaik yang paling kini. Jika arus keluar sumber daya untuk menyelesaikan kewajiban kemungkinan besar tidak terjadi, maka provisi dibatalkan.</t>
        </is>
      </c>
      <c r="E16" s="105" t="inlineStr">
        <is>
          <t>Provisi diakui jika Bank memiliki kewajiban kini (baik bersifat hukum maupun bersifat konstruktif) yang akibat peristiwa masa lalu, besar kemungkinannya penyelesaian kewajiban tersebut mengakibatkan arus keluar sumber daya yang mengandung manfaat ekonomi dan estimasi yang andal mengenai jumlah kewajiban tersebut dapat dibuat.
Provisi ditelaah pada setiap tanggal pelaporan dan disesuaikan untuk mencerminkan estimasi terbaik yang paling kini. Jika arus keluar sumber daya untuk menyelesaikan kewajiban kemungkinan besar tidak terjadi, maka provisi dibatalkan.</t>
        </is>
      </c>
      <c r="F16" s="105" t="inlineStr">
        <is>
          <t>Provisi diakui jika Bank memiliki kewajiban kini (baik bersifat hukum maupun bersifat konstruktif) yang akibat peristiwa masa lalu, besar kemungkinannya penyelesaian kewajiban tersebut mengakibatkan arus keluar sumber daya yang mengandung manfaat ekonomi dan estimasi yang andal mengenai jumlah kewajiban tersebut dapat dibuat.
Provisi ditelaah pada setiap tanggal pelaporan dan disesuaikan untuk mencerminkan estimasi terbaik yang paling kini. Jika arus keluar sumber daya untuk menyelesaikan kewajiban kemungkinan besar tidak terjadi, maka provisi dibatalkan.</t>
        </is>
      </c>
      <c r="G16" s="105" t="n"/>
      <c r="H16" s="105" t="n"/>
      <c r="I16" s="105" t="n"/>
      <c r="J16" s="105" t="n"/>
      <c r="K16" s="105" t="n"/>
      <c r="L16" s="105" t="n"/>
      <c r="M16" s="105" t="n"/>
      <c r="N16" s="105" t="n"/>
      <c r="O16" s="105" t="n"/>
      <c r="P16" s="105" t="n"/>
      <c r="Q16" s="105" t="n"/>
      <c r="R16" s="105" t="n"/>
    </row>
    <row r="17" ht="75" customHeight="1" s="173" thickBot="1">
      <c r="A17" s="104" t="inlineStr">
        <is>
          <t>Imbalan kerja karyawan</t>
        </is>
      </c>
      <c r="B17" s="104" t="n"/>
      <c r="C17" s="105" t="inlineStr">
        <is>
          <t>Imbalan kerja jangka pendekImbalan kerja jangka pendek seperti upah, iuran jaminan sosial, cuti jangka pendek, bonus dan imbalan non-moneter lainnya diakui selama periode jasa diberikan. Imbalan kerja jangka pendek dihitung sebesar jumlah yang tidak didiskontokan.Program pensiun iuran pastiIuran kepada dana pensiun sebesar persentase tertentu gaji pegawai yang menjadi peserta program pensiun iuran pasti Bank,  dicadangkan dan diakui sebagai biaya ketika jasa telah diberikan oleh pegawai-pegawai tersebut. Pembayaran dikurangkan dari utang iuran. Iuran terutang dihitung berdasarkan jumlah yang tidak didiskontokan.Program imbalan pasti dan imbalan kerja jangka panjang lainnyaImbalan pasca-kerja dicadangkan dan diakui sebagai biaya ketika jasa telah diberikan oleh pegawai yang menjadi peserta program pensiun Bank. Imbalan kerja ditentukan berdasarkan peraturan Bank dan Undang-undang Cipta Kerja No. 11 tahun 2020 tanggal 2 November 2020 (“Undang-undang”).Imbalan pasca-kerja dan imbalan kerja jangka panjang lainnya secara aktuaris ditentukan berdasarkan metode Projected Unit Credit. Pengukuran kembali atas liabilitas (aset) imbalan pasti neto, yang diakui sebagai penghasilan komprehensif lain, terdiri atas:(i) Keuntungan dan kerugian aktuarial.(ii) Imbal hasil atas aset program, tidak termasuk jumlah yang dimasukkan dalam bunga neto atas liabilitas (aset).(iii) Setiap perubahan dampak batas aset, tidak termasuk jumlah yang dimasukkan dalam bunga neto atas liabilitas (aset).Program imbalan pasti dan imbalan kerja jangka panjang lainnya (lanjutan)Pengukuran kembali atas liabilitas (aset) imbalan pasti neto, yang diakui sebagai penghasilan komprehensif lain tidak direklasifikasi ke laba rugi pada periode berikutnya.Untuk imbalan kerja jangka panjang lain atas biaya jasa kini, biaya bunga neto atas liabilitas (aset) imbalan pasti neto, dan pengukuran kembali liabilitas (aset) imbalan pasti neto langsung diakui pada laporan laba rugi dan penghasilan komprehensif lain tahun berjalan.Biaya jasa lalu diakui sebagai beban pada tanggal yang lebih awal antara ketika amandemen atau kurtailmen program terjadi, dan ketika biaya restrukturisasi atau pesangon diakui, sehingga biaya jasa lalu yang belum vested tidak lagi dapat ditangguhkan dan diakui selama periode vesting masa depan.</t>
        </is>
      </c>
      <c r="D17" s="105" t="inlineStr">
        <is>
          <t>Imbalan kerja jangka pendek
Imbalan kerja jangka pendek seperti upah, iuran jaminan sosial, cuti jangka pendek, bonus dan imbalan non-moneter lainnya diakui selama periode jasa diberikan. Imbalan kerja jangka pendek dihitung sebesar jumlah yang tidak didiskontokan.
Program pensiun iuran pasti
Iuran kepada dana pensiun sebesar persentase tertentu gaji pegawai yang menjadi peserta program pensiun iuran pasti Bank,  dicadangkan dan diakui sebagai biaya ketika jasa telah diberikan oleh pegawai-pegawai tersebut. Pembayaran dikurangkan dari utang iuran. Iuran terutang dihitung berdasarkan jumlah yang tidak didiskontokan.
Program imbalan pasti dan imbalan kerja jangka panjang lainnya
Imbalan pasca-kerja dicadangkan dan diakui sebagai biaya ketika jasa telah diberikan oleh pegawai yang menjadi peserta program pensiun Bank. Imbalan kerja ditentukan berdasarkan peraturan Bank dan Undang-undang Cipta Kerja No. 11 tahun 2020 tanggal 2 November 2020 (“Undang-undang”).
Imbalan pasca-kerja dan imbalan kerja jangka panjang lainnya secara aktuaris ditentukan berdasarkan metode Projected Unit Credit. 
Pengukuran kembali atas liabilitas (aset) imbalan pasti neto, yang diakui sebagai penghasilan komprehensif lain, terdiri atas:
(i) Keuntungan dan kerugian aktuarial.
(ii) Imbal hasil atas aset program, tidak termasuk jumlah yang dimasukkan dalam bunga neto atas liabilitas (aset).
(iii) Setiap perubahan dampak batas aset, tidak termasuk jumlah yang dimasukkan dalam bunga neto atas liabilitas (aset).
Program imbalan pasti dan imbalan kerja jangka panjang lainnya (lanjutan)
Pengukuran kembali atas liabilitas (aset) imbalan pasti neto, yang diakui sebagai penghasilan komprehensif lain tidak direklasifikasi ke laba rugi pada periode berikutnya.
Untuk imbalan kerja jangka panjang lain atas biaya jasa kini, biaya bunga neto atas liabilitas (aset) imbalan pasti neto, dan pengukuran kembali liabilitas (aset) imbalan pasti neto langsung diakui pada laporan laba rugi dan penghasilan komprehensif lain tahun berjalan.
Biaya jasa lalu diakui sebagai beban pada tanggal yang lebih awal antara ketika amandemen atau kurtailmen program terjadi, dan ketika biaya restrukturisasi atau pesangon diakui, sehingga biaya jasa lalu yang belum vested tidak lagi dapat ditangguhkan dan diakui selama periode vesting masa depan.</t>
        </is>
      </c>
      <c r="E17" s="105" t="inlineStr">
        <is>
          <t>Imbalan kerja jangka pendek
Imbalan kerja jangka pendek seperti upah, iuran jaminan sosial, cuti jangka pendek, bonus dan imbalan non-moneter lainnya diakui selama periode jasa diberikan. Imbalan kerja jangka pendek dihitung sebesar jumlah yang tidak didiskontokan.
Program pensiun iuran pasti
Iuran kepada dana pensiun sebesar persentase tertentu gaji pegawai yang menjadi peserta program pensiun iuran pasti Bank,  dicadangkan dan diakui sebagai biaya ketika jasa telah diberikan oleh pegawai-pegawai tersebut. Pembayaran dikurangkan dari utang iuran. Iuran terutang dihitung berdasarkan jumlah yang tidak didiskontokan.
Program imbalan pasti dan imbalan kerja jangka panjang lainnya
Imbalan pasca-kerja dicadangkan dan diakui sebagai biaya ketika jasa telah diberikan oleh pegawai yang menjadi peserta program pensiun Bank. Imbalan kerja ditentukan berdasarkan peraturan Bank dan Undang-undang Cipta Kerja No. 11 tahun 2020 tanggal 2 November 2020 (-undang).
Imbalan pasca-kerja dan imbalan kerja jangka panjang lainnya secara aktuaris ditentukan berdasarkan metode Projected Unit Credit. 
Pengukuran kembali atas liabilitas (aset) imbalan pasti neto, yang diakui sebagai penghasilan komprehensif lain, terdiri atas:
(i) Keuntungan dan kerugian aktuarial.
(ii) Imbal hasil atas aset program, tidak termasuk jumlah yang dimasukkan dalam bunga neto atas liabilitas (aset).
(iii) Setiap perubahan dampak batas aset, tidak termasuk jumlah yang dimasukkan dalam bunga neto atas liabilitas (aset).
Program imbalan pasti dan imbalan kerja jangka panjang lainnya (lanjutan)
Pengukuran kembali atas liabilitas (aset) imbalan pasti neto, yang diakui sebagai penghasilan komprehensif lain tidak direklasifikasi ke laba rugi pada periode berikutnya.
Untuk imbalan kerja jangka panjang lain atas biaya jasa kini, biaya bunga neto atas liabilitas (aset) imbalan pasti neto, dan pengukuran kembali liabilitas (aset) imbalan pasti neto langsung diakui pada laporan laba rugi dan penghasilan komprehensif lain tahun berjalan.
Biaya jasa lalu diakui sebagai beban pada tanggal yang lebih awal antara ketika amandemen atau kurtailmen program terjadi, dan ketika biaya restrukturisasi atau pesangon diakui, sehingga biaya jasa lalu yang belum vested tidak lagi dapat ditangguhkan dan diakui selama periode vesting masa depan.</t>
        </is>
      </c>
      <c r="F17" s="105" t="inlineStr">
        <is>
          <t>Imbalan kerja jangka pendek
Imbalan kerja jangka pendek seperti upah, iuran jaminan sosial, cuti jangka pendek, bonus dan imbalan non-moneter lainnya diakui selama periode jasa diberikan. Imbalan kerja jangka pendek dihitung sebesar jumlah yang tidak didiskontokan.
Program pensiun iuran pasti
Iuran kepada dana pensiun sebesar persentase tertentu gaji pegawai yang menjadi peserta program pensiun iuran pasti Bank,  dicadangkan dan diakui sebagai biaya ketika jasa telah diberikan oleh pegawai-pegawai tersebut. Pembayaran dikurangkan dari utang iuran. Iuran terutang dihitung berdasarkan jumlah yang tidak didiskontokan.
Program imbalan pasti dan imbalan kerja jangka panjang lainnya
Imbalan pasca-kerja dicadangkan dan diakui sebagai biaya ketika jasa telah diberikan oleh pegawai yang menjadi peserta program pensiun Bank. Imbalan kerja ditentukan berdasarkan peraturan Bank dan Undang-undang Cipta Kerja No. 11 tahun 2020 tanggal 2 November 2020 (-undang).
Imbalan pasca-kerja dan imbalan kerja jangka panjang lainnya secara aktuaris ditentukan berdasarkan metode Projected Unit Credit. 
Pengukuran kembali atas liabilitas (aset) imbalan pasti neto, yang diakui sebagai penghasilan komprehensif lain, terdiri atas:
(i) Keuntungan dan kerugian aktuarial.
(ii) Imbal hasil atas aset program, tidak termasuk jumlah yang dimasukkan dalam bunga neto atas liabilitas (aset).
(iii) Setiap perubahan dampak batas aset, tidak termasuk jumlah yang dimasukkan dalam bunga neto atas liabilitas (aset).
Program imbalan pasti dan imbalan kerja jangka panjang lainnya (lanjutan)
Pengukuran kembali atas liabilitas (aset) imbalan pasti neto, yang diakui sebagai penghasilan komprehensif lain tidak direklasifikasi ke laba rugi pada periode berikutnya.
Untuk imbalan kerja jangka panjang lain atas biaya jasa kini, biaya bunga neto atas liabilitas (aset) imbalan pasti neto, dan pengukuran kembali liabilitas (aset) imbalan pasti neto langsung diakui pada laporan laba rugi dan penghasilan komprehensif lain tahun berjalan.
Biaya jasa lalu diakui sebagai beban pada tanggal yang lebih awal antara ketika amandemen atau kurtailmen program terjadi, dan ketika biaya restrukturisasi atau pesangon diakui, sehingga biaya jasa lalu yang belum vested tidak lagi dapat ditangguhkan dan diakui selama periode vesting masa depan.</t>
        </is>
      </c>
      <c r="G17" s="105" t="n"/>
      <c r="H17" s="105" t="n"/>
      <c r="I17" s="105" t="n"/>
      <c r="J17" s="105" t="n"/>
      <c r="K17" s="105" t="n"/>
      <c r="L17" s="105" t="n"/>
      <c r="M17" s="105" t="n"/>
      <c r="N17" s="105" t="n"/>
      <c r="O17" s="105" t="n"/>
      <c r="P17" s="105" t="n"/>
      <c r="Q17" s="105" t="n"/>
      <c r="R17" s="105" t="n"/>
    </row>
    <row r="18" ht="75" customHeight="1" s="173" thickBot="1">
      <c r="A18" s="104" t="inlineStr">
        <is>
          <t>Laba per saham</t>
        </is>
      </c>
      <c r="B18" s="104" t="n"/>
      <c r="C18" s="105" t="inlineStr">
        <is>
          <t>Laba per saham dasar dihitung dengan membagi laba tahun berjalan dengan jumlah rata-rata tertimbang saham yang ditempatkan dan disetor penuh pada tahun yang bersangkutan.</t>
        </is>
      </c>
      <c r="D18" s="105" t="inlineStr">
        <is>
          <t>Laba per saham dasar dihitung dengan membagi laba tahun berjalan dengan jumlah rata-rata tertimbang saham yang ditempatkan dan disetor penuh pada tahun yang bersangkutan.</t>
        </is>
      </c>
      <c r="E18" s="105" t="inlineStr">
        <is>
          <t>Laba per saham dasar dihitung dengan membagi laba tahun berjalan dengan jumlah rata-rata tertimbang saham yang ditempatkan dan disetor penuh pada tahun yang bersangkutan.</t>
        </is>
      </c>
      <c r="F18" s="105" t="inlineStr">
        <is>
          <t>Laba per saham dasar dihitung dengan membagi laba tahun berjalan dengan jumlah rata-rata tertimbang saham yang ditempatkan dan disetor penuh pada tahun yang bersangkutan.</t>
        </is>
      </c>
      <c r="G18" s="105" t="n"/>
      <c r="H18" s="105" t="n"/>
      <c r="I18" s="105" t="n"/>
      <c r="J18" s="105" t="n"/>
      <c r="K18" s="105" t="n"/>
      <c r="L18" s="105" t="n"/>
      <c r="M18" s="105" t="n"/>
      <c r="N18" s="105" t="n"/>
      <c r="O18" s="105" t="n"/>
      <c r="P18" s="105" t="n"/>
      <c r="Q18" s="105" t="n"/>
      <c r="R18" s="105" t="n"/>
    </row>
    <row r="19" hidden="1" ht="75" customHeight="1" s="173" thickBot="1">
      <c r="A19" s="104" t="inlineStr">
        <is>
          <t>Dividen</t>
        </is>
      </c>
      <c r="B19" s="104" t="n"/>
      <c r="C19" s="105" t="inlineStr"/>
      <c r="D19" s="105" t="inlineStr"/>
      <c r="E19" s="105" t="inlineStr"/>
      <c r="F19" s="105" t="inlineStr"/>
      <c r="G19" s="105" t="n"/>
      <c r="H19" s="105" t="n"/>
      <c r="I19" s="105" t="n"/>
      <c r="J19" s="105" t="n"/>
      <c r="K19" s="105" t="n"/>
      <c r="L19" s="105" t="n"/>
      <c r="M19" s="105" t="n"/>
      <c r="N19" s="105" t="n"/>
      <c r="O19" s="105" t="n"/>
      <c r="P19" s="105" t="n"/>
      <c r="Q19" s="105" t="n"/>
      <c r="R19" s="105" t="n"/>
    </row>
    <row r="20" ht="75" customHeight="1" s="173" thickBot="1">
      <c r="A20" s="104" t="inlineStr">
        <is>
          <t>Pelaporan segmen</t>
        </is>
      </c>
      <c r="B20" s="104" t="n"/>
      <c r="C20" s="105" t="inlineStr">
        <is>
          <t>Informasi segmen diungkapkan untuk memungkinkan pengguna laporan keuangan untuk mengevaluasi sifat dan dampak keuangan dari aktivitas bisnis yang mana Bank terlibat dalam lingkungan ekonomi dimana Bank beroperasi. Segmen operasi adalah suatu komponen dari entitas:a) yang terlibat dalam aktivitas bisnis yang mana memperoleh pendapatan dan menimbulkan beban (termasuk pendapatan dan beban terkait dengan transaksi dengan komponen lain dari entitas yang sama);b) hasil operasinya dikaji ulang secara reguler oleh pengambil keputusan operasional untuk membuat keputusan tentang sumber daya yang dialokasikan pada segmen tersebut dan menilai kinerjanya; danc) tersedia informasi keuangan yang dapat dipisahkan.Bank telah mengidentifikasi dan mengungkapkan informasi keuangan berdasarkan kegiatan bisnis dimana Bank terlibat (segmen usaha). Segmen pendapatan, biaya, hasil, aset dan liabilitas, termasuk bagian yang dapat diatribusikan langsung kepada segmen, serta yang dapat dialokasikan dengan dasar yang memadai untuk segmen tersebut.</t>
        </is>
      </c>
      <c r="D20" s="105" t="inlineStr">
        <is>
          <t>Informasi segmen diungkapkan untuk memungkinkan pengguna laporan keuangan untuk mengevaluasi sifat dan dampak keuangan dari aktivitas bisnis yang mana Bank terlibat dalam lingkungan ekonomi dimana Bank beroperasi.
 Segmen operasi adalah suatu komponen dari entitas:
a) yang terlibat dalam aktivitas bisnis yang mana memperoleh pendapatan dan menimbulkan beban (termasuk pendapatan dan beban terkait dengan transaksi dengan komponen lain dari entitas yang sama);
b) hasil operasinya dikaji ulang secara reguler oleh pengambil keputusan operasional untuk membuat keputusan tentang sumber daya yang dialokasikan pada segmen tersebut dan menilai kinerjanya; dan
c) tersedia informasi keuangan yang dapat dipisahkan.
Bank telah mengidentifikasi dan mengungkapkan informasi keuangan berdasarkan kegiatan bisnis dimana Bank terlibat (segmen usaha). Segmen pendapatan, biaya, hasil, aset dan liabilitas, termasuk bagian yang dapat diatribusikan langsung kepada segmen, serta yang dapat dialokasikan dengan dasar yang memadai untuk segmen tersebut.</t>
        </is>
      </c>
      <c r="E20" s="105" t="inlineStr">
        <is>
          <t>Informasi segmen diungkapkan untuk memungkinkan pengguna laporan keuangan untuk mengevaluasi sifat dan dampak keuangan dari aktivitas bisnis yang mana Bank terlibat dalam lingkungan ekonomi dimana Bank beroperasi.
 Segmen operasi adalah suatu komponen dari entitas:
a) yang terlibat dalam aktivitas bisnis yang mana memperoleh pendapatan dan menimbulkan beban (termasuk pendapatan dan beban terkait dengan transaksi dengan komponen lain dari entitas yang sama);
b) hasil operasinya dikaji ulang secara reguler oleh pengambil keputusan operasional untuk membuat keputusan tentang sumber daya yang dialokasikan pada segmen tersebut dan menilai kinerjanya; dan
c) tersedia informasi keuangan yang dapat dipisahkan.
Bank telah mengidentifikasi dan mengungkapkan informasi keuangan berdasarkan kegiatan bisnis dimana Bank terlibat (segmen usaha). Segmen pendapatan, biaya, hasil, aset dan liabilitas, termasuk bagian yang dapat diatribusikan langsung kepada segmen, serta yang dapat dialokasikan dengan dasar yang memadai untuk segmen tersebut.</t>
        </is>
      </c>
      <c r="F20" s="105" t="inlineStr">
        <is>
          <t>Informasi segmen diungkapkan untuk memungkinkan pengguna laporan keuangan untuk mengevaluasi sifat dan dampak keuangan dari aktivitas bisnis yang mana Bank terlibat dalam lingkungan ekonomi dimana Bank beroperasi.
 Segmen operasi adalah suatu komponen dari entitas:
a) yang terlibat dalam aktivitas bisnis yang mana memperoleh pendapatan dan menimbulkan beban (termasuk pendapatan dan beban terkait dengan transaksi dengan komponen lain dari entitas yang sama);
b) hasil operasinya dikaji ulang secara reguler oleh pengambil keputusan operasional untuk membuat keputusan tentang sumber daya yang dialokasikan pada segmen tersebut dan menilai kinerjanya; dan
c) tersedia informasi keuangan yang dapat dipisahkan.
Bank telah mengidentifikasi dan mengungkapkan informasi keuangan berdasarkan kegiatan bisnis dimana Bank terlibat (segmen usaha). Segmen pendapatan, biaya, hasil, aset dan liabilitas, termasuk bagian yang dapat diatribusikan langsung kepada segmen, serta yang dapat dialokasikan dengan dasar yang memadai untuk segmen tersebut.</t>
        </is>
      </c>
      <c r="G20" s="105" t="n"/>
      <c r="H20" s="105" t="n"/>
      <c r="I20" s="105" t="n"/>
      <c r="J20" s="105" t="n"/>
      <c r="K20" s="105" t="n"/>
      <c r="L20" s="105" t="n"/>
      <c r="M20" s="105" t="n"/>
      <c r="N20" s="105" t="n"/>
      <c r="O20" s="105" t="n"/>
      <c r="P20" s="105" t="n"/>
      <c r="Q20" s="105" t="n"/>
      <c r="R20" s="105" t="n"/>
    </row>
    <row r="21" ht="75" customHeight="1" s="173" thickBot="1">
      <c r="A21" s="104" t="inlineStr">
        <is>
          <t>Instrumen keuangan derivatif</t>
        </is>
      </c>
      <c r="B21" s="104" t="n"/>
      <c r="C21" s="105" t="inlineStr">
        <is>
          <t>Instrumen keuangan derivatif diukur dan diakui di laporan posisi keuangan pada nilai wajar.Setiap kontrak derivatif dicatat sebagai aset apabila memiliki nilai wajar positif dan sebagai liabilitas apabila memiliki nilai wajar negatif.Tagihan dan liabilitas derivatif diklasifikasikan sebagai aset dan liabilitas keuangan yang diukur pada nilai wajar melalui laba rugi.Keuntungan atau kerugian yang terjadi dari perubahan nilai wajar diakui dalam laporan laba rugi dan penghasilan komprehensif lain.Nilai wajar instrumen derivatif ditentukan berdasarkan diskonto arus kas dan model penentu harga atau harga yang diberikan oleh broker (quoted price) atas instrumen lainnya yang memiliki karakteristik serupa, yang mengacu pada PSAK No. 68, ”Pengukuran Nilai Wajar” (Catatan 2e).Keuntungan atau kerugian dari kontrak derivatif disajikan dalam laporan keuangan berdasarkan tujuan Bank atas transaksi yaitu untuk (a) lindung nilai atas nilai wajar, (b) lindung nilai atas arus kas, (c) lindung nilai atas investasi bersih pada kegiatan operasi luar negeri dan (d) instrumen perdagangan, sebagai berikut:a. Keuntungan atau kerugian dari kontrak derivatif yang ditujukan dan memenuhi syarat sebagai instrumen lindung nilai atas nilai wajar dan keuntungan atau kerugian atas perubahan nilai wajar aset dan liabilitas yang dilindungi, diakui sebagai laba atau rugi yang dapat saling hapus dalam periode akuntansi yang sama. Setiap selisih yang terjadi menunjukkan terjadinya ketidakefektifan lindung nilai dan secara langsung diakui sebagai laba atau rugi tahun berjalan.Keuntungan atau kerugian dari kontrak derivatif disajikan dalam laporan keuangan berdasarkan tujuan Bank atas transaksi yaitu untuk (a) lindung nilai atas nilai wajar, (b) lindung nilai atas arus kas, (c) lindung nilai atas investasi bersih pada kegiatan operasi luar negeri dan (d) instrumen perdagangan, sebagai berikut: (lanjutan)b. Bagian efektif dari keuntungan atau kerugian atas kontrak derivatif yang ditujukan sebagai lindung nilai atas arus kas dilaporkan sebagai penghasilan komprehensif lain. Bagian yang tidak efektif dari lindung nilai dilaporkan sebagai laba atau rugi tahun berjalan.c. Keuntungan atau kerugian dari kontrak derivatif yang ditujukan sebagai lindung nilai atas investasi bersih pada kegiatan operasi luar negeri dilaporkan sebagai penghasilan komprehensif lain, sepanjang transaksi tersebut dianggap efektif sebagai transaksi lindung nilai.d. Keuntungan atau kerugian dari kontrak derivatif yang tidak ditujukan sebagai instrumen lindung nilai (atau kontrak derivatif yang tidak memenuhi persyaratan sebagai instrumen lindung nilai) diakui sebagai laba atau rugi pada tahun berjalan</t>
        </is>
      </c>
      <c r="D21" s="105" t="inlineStr">
        <is>
          <t>Instrumen keuangan derivatif diukur dan diakui di laporan posisi keuangan pada nilai wajar.
Setiap kontrak derivatif dicatat sebagai aset apabila memiliki nilai wajar positif dan sebagai liabilitas apabila memiliki nilai wajar negatif.
Tagihan dan liabilitas derivatif diklasifikasikan sebagai aset dan liabilitas keuangan yang diukur pada nilai wajar melalui laba rugi.
Keuntungan atau kerugian yang terjadi dari perubahan nilai wajar diakui dalam laporan laba rugi dan penghasilan komprehensif lain.
Nilai wajar instrumen derivatif ditentukan berdasarkan diskonto arus kas dan model penentu harga atau harga yang diberikan oleh broker (quoted price) atas instrumen lainnya yang memiliki karakteristik serupa, yang mengacu pada PSAK No. 68, ”Pengukuran Nilai Wajar” (Catatan 2e).
Keuntungan atau kerugian dari kontrak derivatif disajikan dalam laporan keuangan berdasarkan tujuan Bank atas transaksi yaitu untuk (a) lindung nilai atas nilai wajar, (b) lindung nilai atas arus kas, (c) lindung nilai atas investasi bersih pada kegiatan operasi luar negeri dan (d) instrumen perdagangan, sebagai berikut:
a. Keuntungan atau kerugian dari kontrak derivatif yang ditujukan dan memenuhi syarat sebagai instrumen lindung nilai atas nilai wajar dan keuntungan atau kerugian atas perubahan nilai wajar aset dan liabilitas yang dilindungi, diakui sebagai laba atau rugi yang dapat saling hapus dalam periode akuntansi yang sama. Setiap selisih yang terjadi menunjukkan terjadinya ketidakefektifan lindung nilai dan secara langsung diakui sebagai laba atau rugi tahun berjalan.
Keuntungan atau kerugian dari kontrak derivatif disajikan dalam laporan keuangan berdasarkan tujuan Bank atas transaksi yaitu untuk (a) lindung nilai atas nilai wajar, (b) lindung nilai atas arus kas, (c) lindung nilai atas investasi bersih pada kegiatan operasi luar negeri dan (d) instrumen perdagangan, sebagai berikut: (lanjutan)
b. Bagian efektif dari keuntungan atau kerugian atas kontrak derivatif yang ditujukan sebagai lindung nilai atas arus kas dilaporkan sebagai penghasilan komprehensif lain. Bagian yang tidak efektif dari lindung nilai dilaporkan sebagai laba atau rugi tahun berjalan.
c. Keuntungan atau kerugian dari kontrak derivatif yang ditujukan sebagai lindung nilai atas investasi bersih pada kegiatan operasi luar negeri dilaporkan sebagai penghasilan komprehensif lain, sepanjang transaksi tersebut dianggap efektif sebagai transaksi lindung nilai.
d. Keuntungan atau kerugian dari kontrak derivatif yang tidak ditujukan sebagai instrumen lindung nilai (atau kontrak derivatif yang tidak memenuhi persyaratan sebagai instrumen lindung nilai) diakui sebagai laba atau rugi pada tahun berjalan</t>
        </is>
      </c>
      <c r="E21" s="105" t="inlineStr">
        <is>
          <t>Instrumen keuangan derivatif diukur dan diakui di laporan posisi keuangan pada nilai wajar.
Setiap kontrak derivatif dicatat sebagai aset apabila memiliki nilai wajar positif dan sebagai liabilitas apabila memiliki nilai wajar negatif.
Tagihan dan liabilitas derivatif diklasifikasikan sebagai aset dan liabilitas keuangan yang diukur pada nilai wajar melalui laba rugi.
Keuntungan atau kerugian yang terjadi dari perubahan nilai wajar diakui dalam laporan laba rugi dan penghasilan komprehensif lain.
Nilai wajar instrumen derivatif ditentukan berdasarkan diskonto arus kas dan model penentu harga atau harga yang diberikan oleh broker (quoted price) atas instrumen lainnya yang memiliki karakteristik serupa, yang mengacu pada PSAK No. 68,  Nilai Wajar (Catatan 2e).
Keuntungan atau kerugian dari kontrak derivatif disajikan dalam laporan keuangan berdasarkan tujuan Bank atas transaksi yaitu untuk (a) lindung nilai atas nilai wajar, (b) lindung nilai atas arus kas, (c) lindung nilai atas investasi bersih pada kegiatan operasi luar negeri dan (d) instrumen perdagangan, sebagai berikut:
a. Keuntungan atau kerugian dari kontrak derivatif yang ditujukan dan memenuhi syarat sebagai instrumen lindung nilai atas nilai wajar dan keuntungan atau kerugian atas perubahan nilai wajar aset dan liabilitas yang dilindungi, diakui sebagai laba atau rugi yang dapat saling hapus dalam periode akuntansi yang sama. Setiap selisih yang terjadi menunjukkan terjadinya ketidakefektifan lindung nilai dan secara langsung diakui sebagai laba atau rugi tahun berjalan.
Keuntungan atau kerugian dari kontrak derivatif disajikan dalam laporan keuangan berdasarkan tujuan Bank atas transaksi yaitu untuk (a) lindung nilai atas nilai wajar, (b) lindung nilai atas arus kas, (c) lindung nilai atas investasi bersih pada kegiatan operasi luar negeri dan (d) instrumen perdagangan, sebagai berikut: (lanjutan)
b. Bagian efektif dari keuntungan atau kerugian atas kontrak derivatif yang ditujukan sebagai lindung nilai atas arus kas dilaporkan sebagai penghasilan komprehensif lain. Bagian yang tidak efektif dari lindung nilai dilaporkan sebagai laba atau rugi tahun berjalan.
c. Keuntungan atau kerugian dari kontrak derivatif yang ditujukan sebagai lindung nilai atas investasi bersih pada kegiatan operasi luar negeri dilaporkan sebagai penghasilan komprehensif lain, sepanjang transaksi tersebut dianggap efektif sebagai transaksi lindung nilai.
d. Keuntungan atau kerugian dari kontrak derivatif yang tidak ditujukan sebagai instrumen lindung nilai (atau kontrak derivatif yang tidak memenuhi persyaratan sebagai instrumen lindung nilai) diakui sebagai laba atau rugi pada tahun berjalan</t>
        </is>
      </c>
      <c r="F21" s="105" t="inlineStr">
        <is>
          <t>Instrumen keuangan derivatif diukur dan diakui di laporan posisi keuangan pada nilai wajar.
Setiap kontrak derivatif dicatat sebagai aset apabila memiliki nilai wajar positif dan sebagai liabilitas apabila memiliki nilai wajar negatif.
Tagihan dan liabilitas derivatif diklasifikasikan sebagai aset dan liabilitas keuangan yang diukur pada nilai wajar melalui laba rugi.
Keuntungan atau kerugian yang terjadi dari perubahan nilai wajar diakui dalam laporan laba rugi dan penghasilan komprehensif lain.
Nilai wajar instrumen derivatif ditentukan berdasarkan diskonto arus kas dan model penentu harga atau harga yang diberikan oleh broker (quoted price) atas instrumen lainnya yang memiliki karakteristik serupa, yang mengacu pada PSAK No. 68,  Nilai Wajar (Catatan 2e).
Keuntungan atau kerugian dari kontrak derivatif disajikan dalam laporan keuangan berdasarkan tujuan Bank atas transaksi yaitu untuk (a) lindung nilai atas nilai wajar, (b) lindung nilai atas arus kas, (c) lindung nilai atas investasi bersih pada kegiatan operasi luar negeri dan (d) instrumen perdagangan, sebagai berikut:
a. Keuntungan atau kerugian dari kontrak derivatif yang ditujukan dan memenuhi syarat sebagai instrumen lindung nilai atas nilai wajar dan keuntungan atau kerugian atas perubahan nilai wajar aset dan liabilitas yang dilindungi, diakui sebagai laba atau rugi yang dapat saling hapus dalam periode akuntansi yang sama. Setiap selisih yang terjadi menunjukkan terjadinya ketidakefektifan lindung nilai dan secara langsung diakui sebagai laba atau rugi tahun berjalan.
Keuntungan atau kerugian dari kontrak derivatif disajikan dalam laporan keuangan berdasarkan tujuan Bank atas transaksi yaitu untuk (a) lindung nilai atas nilai wajar, (b) lindung nilai atas arus kas, (c) lindung nilai atas investasi bersih pada kegiatan operasi luar negeri dan (d) instrumen perdagangan, sebagai berikut: (lanjutan)
b. Bagian efektif dari keuntungan atau kerugian atas kontrak derivatif yang ditujukan sebagai lindung nilai atas arus kas dilaporkan sebagai penghasilan komprehensif lain. Bagian yang tidak efektif dari lindung nilai dilaporkan sebagai laba atau rugi tahun berjalan.
c. Keuntungan atau kerugian dari kontrak derivatif yang ditujukan sebagai lindung nilai atas investasi bersih pada kegiatan operasi luar negeri dilaporkan sebagai penghasilan komprehensif lain, sepanjang transaksi tersebut dianggap efektif sebagai transaksi lindung nilai.
d. Keuntungan atau kerugian dari kontrak derivatif yang tidak ditujukan sebagai instrumen lindung nilai (atau kontrak derivatif yang tidak memenuhi persyaratan sebagai instrumen lindung nilai) diakui sebagai laba atau rugi pada tahun berjalan</t>
        </is>
      </c>
      <c r="G21" s="105" t="n"/>
      <c r="H21" s="105" t="n"/>
      <c r="I21" s="105" t="n"/>
      <c r="J21" s="105" t="n"/>
      <c r="K21" s="105" t="n"/>
      <c r="L21" s="105" t="n"/>
      <c r="M21" s="105" t="n"/>
      <c r="N21" s="105" t="n"/>
      <c r="O21" s="105" t="n"/>
      <c r="P21" s="105" t="n"/>
      <c r="Q21" s="105" t="n"/>
      <c r="R21" s="105" t="n"/>
    </row>
    <row r="22" hidden="1" ht="75" customHeight="1" s="173" thickBot="1">
      <c r="A22" s="104" t="inlineStr">
        <is>
          <t>Penerapan standar akutansi baru</t>
        </is>
      </c>
      <c r="B22" s="104" t="n"/>
      <c r="C22" s="105" t="inlineStr"/>
      <c r="D22" s="105" t="inlineStr"/>
      <c r="E22" s="105" t="inlineStr"/>
      <c r="F22" s="105" t="inlineStr"/>
      <c r="G22" s="105" t="n"/>
      <c r="H22" s="105" t="n"/>
      <c r="I22" s="105" t="n"/>
      <c r="J22" s="105" t="n"/>
      <c r="K22" s="105" t="n"/>
      <c r="L22" s="105" t="n"/>
      <c r="M22" s="105" t="n"/>
      <c r="N22" s="105" t="n"/>
      <c r="O22" s="105" t="n"/>
      <c r="P22" s="105" t="n"/>
      <c r="Q22" s="105" t="n"/>
      <c r="R22" s="105" t="n"/>
    </row>
    <row r="23" hidden="1" ht="75" customHeight="1" s="173" thickBot="1">
      <c r="A23" s="104" t="inlineStr">
        <is>
          <t>Kombinasi bisnis</t>
        </is>
      </c>
      <c r="B23" s="104" t="n"/>
      <c r="C23" s="105" t="inlineStr"/>
      <c r="D23" s="105" t="inlineStr"/>
      <c r="E23" s="105" t="inlineStr"/>
      <c r="F23" s="105" t="inlineStr"/>
      <c r="G23" s="105" t="n"/>
      <c r="H23" s="105" t="n"/>
      <c r="I23" s="105" t="n"/>
      <c r="J23" s="105" t="n"/>
      <c r="K23" s="105" t="n"/>
      <c r="L23" s="105" t="n"/>
      <c r="M23" s="105" t="n"/>
      <c r="N23" s="105" t="n"/>
      <c r="O23" s="105" t="n"/>
      <c r="P23" s="105" t="n"/>
      <c r="Q23" s="105" t="n"/>
      <c r="R23" s="105" t="n"/>
    </row>
    <row r="24" ht="75" customHeight="1" s="173" thickBot="1">
      <c r="A24" s="104" t="inlineStr">
        <is>
          <t>Penentuan nilai wajar</t>
        </is>
      </c>
      <c r="B24" s="104" t="n"/>
      <c r="C24" s="105" t="inlineStr">
        <is>
          <t>Nilai wajar adalah harga yang akan diterima untuk menjual suatu aset atau harga yang akan dibayar untuk mengalihkan suatu liabilitas dalam transaksi teratur antara pelaku pasar pada tanggal pengukuran.Pengukuran nilai wajar mengasumsikan bahwa transaksi untuk menjual aset atau mengalihkan liabilitas terjadi:- Di pasar utama untuk aset dan liabilitas tersebut; atau- Jika tidak terdapat pasar utama, dipasar yang paling menguntungkan untuk aset atau  liabilitas tersebut. Nilai wajar suatu aset atau liabilitas diukur  menggunakan asumsi yang akan digunakan pelaku pasar ketika menentukan harga aset dan liabilitas tersebut dengan asumsi bahwa pelaku pasar bertindak dalam kepentingan ekonomik terbaiknya. Pengukuran nilai wajar aset non keuangan memperhitungkan kemampuan pelaku pasar untuk menghasilkan manfaat ekonomik dengan menggunakan aset dalam penggunaan tertinggi dan terbaiknya atau dengan menjualnya kepada pelaku pasar lain yang akan menggunakan aset tersebut dalam penggunaan tertinggi dan terbaiknya.Bank menggunakan teknik penilaian yang sesuai dalam keadaan dan dimana data yang memadai tersedia untuk mengukur nilai wajar, mengoptimalkan penggunaan input yang dapat diobservasi yang relevan dan meminimalkan penggunaan input yang tidak dapat diobservasi.Semua aset dan liabilitas dimana nilai wajar diukur atau diungkapkan dalam laporan keuangan dapat dikategorikan pada level hirarki nilai wajar, berdasarkan tingkatan input terendah yang signifikan atas pengukuran nilai wajar secara keseluruhan:- Tingkat 1 : harga kuotasian (tanpa penyesuaian) di pasar aktif untuk aset atau liabilitas yang identik yang dapat diakses pada tanggal pengukuran.- Tingkat 2 : input selain harga kuotasian yang termasuk dalam level 1 yang dapat diobservasi untuk aset dan liabilitas, baik secara langsung atau tidak langsung.- Tingkat 3 : input yang tidak dapat diobservasi untuk aset dan liabilitas.Untuk aset dan liabilitas yang diakui pada laporan keuangan secara berulang, Bank menentukan apakah terjadi transfer antara level di dalam hirarki dengan cara mengevaluasi kategori (berdasarkan input level terendah yang signifikan dalam pengukuran nilai wajar) setiap akhir periode pelaporan.Bank, untuk tujuan pengungkapan nilai wajar, telah menentukan kelas aset dan liabilitas berdasarkan sifat, karakteristik, risiko aset dan liabilitas, dan level hirarki nilai wajar (Catatan 47).</t>
        </is>
      </c>
      <c r="D24" s="105" t="inlineStr">
        <is>
          <t>Nilai wajar adalah harga yang akan diterima untuk menjual suatu aset atau harga yang akan dibayar untuk mengalihkan suatu liabilitas dalam transaksi teratur antara pelaku pasar pada tanggal pengukuran.
Pengukuran nilai wajar mengasumsikan bahwa transaksi untuk menjual aset atau mengalihkan liabilitas terjadi:
- Di pasar utama untuk aset dan liabilitas tersebut; atau
- Jika tidak terdapat pasar utama, dipasar yang paling menguntungkan untuk aset atau  liabilitas tersebut. 
Nilai wajar suatu aset atau liabilitas diukur  menggunakan asumsi yang akan digunakan pelaku pasar ketika menentukan harga aset dan liabilitas tersebut dengan asumsi bahwa pelaku pasar bertindak dalam kepentingan ekonomik terbaiknya. 
Pengukuran nilai wajar aset non keuangan memperhitungkan kemampuan pelaku pasar untuk menghasilkan manfaat ekonomik dengan menggunakan aset dalam penggunaan tertinggi dan terbaiknya atau dengan menjualnya kepada pelaku pasar lain yang akan menggunakan aset tersebut dalam penggunaan tertinggi dan terbaiknya.
Bank menggunakan teknik penilaian yang sesuai dalam keadaan dan dimana data yang memadai tersedia untuk mengukur nilai wajar, mengoptimalkan penggunaan input yang dapat diobservasi yang relevan dan meminimalkan penggunaan input yang tidak dapat diobservasi.
Semua aset dan liabilitas dimana nilai wajar diukur atau diungkapkan dalam laporan keuangan dapat dikategorikan pada level hirarki nilai wajar, berdasarkan tingkatan input terendah yang signifikan atas pengukuran nilai wajar secara keseluruhan:
- Tingkat 1 : harga kuotasian (tanpa penyesuaian) di pasar aktif untuk aset atau liabilitas yang identik yang dapat diakses pada tanggal pengukuran.
- Tingkat 2 : input selain harga kuotasian yang termasuk dalam level 1 yang dapat diobservasi untuk aset dan liabilitas, baik secara langsung atau tidak langsung.
- Tingkat 3 : input yang tidak dapat diobservasi untuk aset dan liabilitas.
Untuk aset dan liabilitas yang diakui pada laporan keuangan secara berulang, Bank menentukan apakah terjadi transfer antara level di dalam hirarki dengan cara mengevaluasi kategori (berdasarkan input level terendah yang signifikan dalam pengukuran nilai wajar) setiap akhir periode pelaporan.
Bank, untuk tujuan pengungkapan nilai wajar, telah menentukan kelas aset dan liabilitas berdasarkan sifat, karakteristik, risiko aset dan liabilitas, dan level hirarki nilai wajar (Catatan 47).</t>
        </is>
      </c>
      <c r="E24" s="105" t="inlineStr">
        <is>
          <t>Nilai wajar adalah harga yang akan diterima untuk menjual suatu aset atau harga yang akan dibayar untuk mengalihkan suatu liabilitas dalam transaksi teratur antara pelaku pasar pada tanggal pengukuran.
Pengukuran nilai wajar mengasumsikan bahwa transaksi untuk menjual aset atau mengalihkan liabilitas terjadi:
- Di pasar utama untuk aset dan liabilitas tersebut; atau
- Jika tidak terdapat pasar utama, dipasar yang paling menguntungkan untuk aset atau  liabilitas tersebut. 
Nilai wajar suatu aset atau liabilitas diukur  menggunakan asumsi yang akan digunakan pelaku pasar ketika menentukan harga aset dan liabilitas tersebut dengan asumsi bahwa pelaku pasar bertindak dalam kepentingan ekonomik terbaiknya. 
Pengukuran nilai wajar aset non keuangan memperhitungkan kemampuan pelaku pasar untuk menghasilkan manfaat ekonomik dengan menggunakan aset dalam penggunaan tertinggi dan terbaiknya atau dengan menjualnya kepada pelaku pasar lain yang akan menggunakan aset tersebut dalam penggunaan tertinggi dan terbaiknya.
Bank menggunakan teknik penilaian yang sesuai dalam keadaan dan dimana data yang memadai tersedia untuk mengukur nilai wajar, mengoptimalkan penggunaan input yang dapat diobservasi yang relevan dan meminimalkan penggunaan input yang tidak dapat diobservasi.
Semua aset dan liabilitas dimana nilai wajar diukur atau diungkapkan dalam laporan keuangan dapat dikategorikan pada level hirarki nilai wajar, berdasarkan tingkatan input terendah yang signifikan atas pengukuran nilai wajar secara keseluruhan:
- Tingkat 1 : harga kuotasian (tanpa penyesuaian) di pasar aktif untuk aset atau liabilitas yang identik yang dapat diakses pada tanggal pengukuran.
- Tingkat 2 : input selain harga kuotasian yang termasuk dalam level 1 yang dapat diobservasi untuk aset dan liabilitas, baik secara langsung atau tidak langsung.
- Tingkat 3 : input yang tidak dapat diobservasi untuk aset dan liabilitas.
Untuk aset dan liabilitas yang diakui pada laporan keuangan secara berulang, Bank menentukan apakah terjadi transfer antara level di dalam hirarki dengan cara mengevaluasi kategori (berdasarkan input level terendah yang signifikan dalam pengukuran nilai wajar) setiap akhir periode pelaporan.
Bank, untuk tujuan pengungkapan nilai wajar, telah menentukan kelas aset dan liabilitas berdasarkan sifat, karakteristik, risiko aset dan liabilitas, dan level hirarki nilai wajar (Catatan 47).</t>
        </is>
      </c>
      <c r="F24" s="105" t="inlineStr">
        <is>
          <t>Nilai wajar adalah harga yang akan diterima untuk menjual suatu aset atau harga yang akan dibayar untuk mengalihkan suatu liabilitas dalam transaksi teratur antara pelaku pasar pada tanggal pengukuran.
Pengukuran nilai wajar mengasumsikan bahwa transaksi untuk menjual aset atau mengalihkan liabilitas terjadi:
- Di pasar utama untuk aset dan liabilitas tersebut; atau
- Jika tidak terdapat pasar utama, dipasar yang paling menguntungkan untuk aset atau  liabilitas tersebut. 
Nilai wajar suatu aset atau liabilitas diukur  menggunakan asumsi yang akan digunakan pelaku pasar ketika menentukan harga aset dan liabilitas tersebut dengan asumsi bahwa pelaku pasar bertindak dalam kepentingan ekonomik terbaiknya. 
Pengukuran nilai wajar aset non keuangan memperhitungkan kemampuan pelaku pasar untuk menghasilkan manfaat ekonomik dengan menggunakan aset dalam penggunaan tertinggi dan terbaiknya atau dengan menjualnya kepada pelaku pasar lain yang akan menggunakan aset tersebut dalam penggunaan tertinggi dan terbaiknya.
Bank menggunakan teknik penilaian yang sesuai dalam keadaan dan dimana data yang memadai tersedia untuk mengukur nilai wajar, mengoptimalkan penggunaan input yang dapat diobservasi yang relevan dan meminimalkan penggunaan input yang tidak dapat diobservasi.
Semua aset dan liabilitas dimana nilai wajar diukur atau diungkapkan dalam laporan keuangan dapat dikategorikan pada level hirarki nilai wajar, berdasarkan tingkatan input terendah yang signifikan atas pengukuran nilai wajar secara keseluruhan:
- Tingkat 1 : harga kuotasian (tanpa penyesuaian) di pasar aktif untuk aset atau liabilitas yang identik yang dapat diakses pada tanggal pengukuran.
- Tingkat 2 : input selain harga kuotasian yang termasuk dalam level 1 yang dapat diobservasi untuk aset dan liabilitas, baik secara langsung atau tidak langsung.
- Tingkat 3 : input yang tidak dapat diobservasi untuk aset dan liabilitas.
Untuk aset dan liabilitas yang diakui pada laporan keuangan secara berulang, Bank menentukan apakah terjadi transfer antara level di dalam hirarki dengan cara mengevaluasi kategori (berdasarkan input level terendah yang signifikan dalam pengukuran nilai wajar) setiap akhir periode pelaporan.
Bank, untuk tujuan pengungkapan nilai wajar, telah menentukan kelas aset dan liabilitas berdasarkan sifat, karakteristik, risiko aset dan liabilitas, dan level hirarki nilai wajar (Catatan 47).</t>
        </is>
      </c>
      <c r="G24" s="105" t="n"/>
      <c r="H24" s="105" t="n"/>
      <c r="I24" s="105" t="n"/>
      <c r="J24" s="105" t="n"/>
      <c r="K24" s="105" t="n"/>
      <c r="L24" s="105" t="n"/>
      <c r="M24" s="105" t="n"/>
      <c r="N24" s="105" t="n"/>
      <c r="O24" s="105" t="n"/>
      <c r="P24" s="105" t="n"/>
      <c r="Q24" s="105" t="n"/>
      <c r="R24" s="105" t="n"/>
    </row>
    <row r="25" ht="75" customHeight="1" s="173" thickBot="1">
      <c r="A25" s="104" t="inlineStr">
        <is>
          <t>Transaksi dan saldo dalam mata uang asing</t>
        </is>
      </c>
      <c r="B25" s="104" t="n"/>
      <c r="C25" s="105" t="inlineStr">
        <is>
          <t>Transaksi dalam mata uang asing dicatat berdasarkan kurs yang berlaku pada saat transaksi dilakukan. Pada tanggal laporan posisi keuangan, aset dan liabilitas moneter dalam mata uang asing dijabarkan ke dalam mata uang Rupiah berdasarkan kurs spot Reuters pada tanggal tersebut pukul 15.00 WIB. Laba atau rugi kurs yang terjadi diakui di dalam laporan laba rugi dan penghasilan komprehensif lain tahun berjalan.</t>
        </is>
      </c>
      <c r="D25" s="105" t="inlineStr">
        <is>
          <t>Transaksi dalam mata uang asing dicatat berdasarkan kurs yang berlaku pada saat transaksi dilakukan. Pada tanggal laporan posisi keuangan, aset dan liabilitas moneter dalam mata uang asing dijabarkan ke dalam mata uang Rupiah berdasarkan kurs spot Reuters pada tanggal tersebut pukul 15.00 WIB. Laba atau rugi kurs yang terjadi diakui di dalam laporan laba rugi dan penghasilan komprehensif lain tahun berjalan.</t>
        </is>
      </c>
      <c r="E25" s="105" t="inlineStr">
        <is>
          <t>Transaksi dalam mata uang asing dicatat berdasarkan kurs yang berlaku pada saat transaksi dilakukan. Pada tanggal laporan posisi keuangan, aset dan liabilitas moneter dalam mata uang asing dijabarkan ke dalam mata uang Rupiah berdasarkan kurs spot Reuters pada tanggal tersebut pukul 15.00 WIB. Laba atau rugi kurs yang terjadi diakui di dalam laporan laba rugi dan penghasilan komprehensif lain tahun berjalan.</t>
        </is>
      </c>
      <c r="F25" s="105" t="inlineStr">
        <is>
          <t>Transaksi dalam mata uang asing dicatat berdasarkan kurs yang berlaku pada saat transaksi dilakukan. Pada tanggal laporan posisi keuangan, aset dan liabilitas moneter dalam mata uang asing dijabarkan ke dalam mata uang Rupiah berdasarkan kurs spot Reuters pada tanggal tersebut pukul 15.00 WIB. Laba atau rugi kurs yang terjadi diakui di dalam laporan laba rugi dan penghasilan komprehensif lain tahun berjalan.</t>
        </is>
      </c>
      <c r="G25" s="105" t="n"/>
      <c r="H25" s="105" t="n"/>
      <c r="I25" s="105" t="n"/>
      <c r="J25" s="105" t="n"/>
      <c r="K25" s="105" t="n"/>
      <c r="L25" s="105" t="n"/>
      <c r="M25" s="105" t="n"/>
      <c r="N25" s="105" t="n"/>
      <c r="O25" s="105" t="n"/>
      <c r="P25" s="105" t="n"/>
      <c r="Q25" s="105" t="n"/>
      <c r="R25" s="105" t="n"/>
    </row>
    <row r="26" ht="75" customHeight="1" s="173" thickBot="1">
      <c r="A26" s="104" t="inlineStr">
        <is>
          <t>Giro pada Bank Indonesia dan bank lain</t>
        </is>
      </c>
      <c r="B26" s="104" t="n"/>
      <c r="C26" s="105" t="inlineStr">
        <is>
          <t>Giro pada Bank Indonesia dan bank lain dinyatakan sebesar biaya perolehan diamortisasi menggunakan metode suku bunga efektif dikurangi cadangan kerugian penurunan nilai. Giro pada Bank Indonesia dan Bank lain diklasifikasikan sebagai biaya perolehan diamortisasi.</t>
        </is>
      </c>
      <c r="D26" s="105" t="inlineStr">
        <is>
          <t>Giro pada Bank Indonesia dan bank lain dinyatakan sebesar biaya perolehan diamortisasi menggunakan metode suku bunga efektif dikurangi cadangan kerugian penurunan nilai. Giro pada Bank Indonesia dan Bank lain diklasifikasikan sebagai biaya perolehan diamortisasi.</t>
        </is>
      </c>
      <c r="E26" s="105" t="inlineStr">
        <is>
          <t>Giro pada Bank Indonesia dan bank lain dinyatakan sebesar biaya perolehan diamortisasi menggunakan metode suku bunga efektif dikurangi cadangan kerugian penurunan nilai. Giro pada Bank Indonesia dan Bank lain diklasifikasikan sebagai biaya perolehan diamortisasi.</t>
        </is>
      </c>
      <c r="F26" s="105" t="inlineStr">
        <is>
          <t>Giro pada Bank Indonesia dan bank lain dinyatakan sebesar biaya perolehan diamortisasi menggunakan metode suku bunga efektif dikurangi cadangan kerugian penurunan nilai. Giro pada Bank Indonesia dan Bank lain diklasifikasikan sebagai biaya perolehan diamortisasi.</t>
        </is>
      </c>
      <c r="G26" s="105" t="n"/>
      <c r="H26" s="105" t="n"/>
      <c r="I26" s="105" t="n"/>
      <c r="J26" s="105" t="n"/>
      <c r="K26" s="105" t="n"/>
      <c r="L26" s="105" t="n"/>
      <c r="M26" s="105" t="n"/>
      <c r="N26" s="105" t="n"/>
      <c r="O26" s="105" t="n"/>
      <c r="P26" s="105" t="n"/>
      <c r="Q26" s="105" t="n"/>
      <c r="R26" s="105" t="n"/>
    </row>
    <row r="27" ht="75" customHeight="1" s="173" thickBot="1">
      <c r="A27" s="104" t="inlineStr">
        <is>
          <t>Penempatan pada Bank Indonesia dan bank lain</t>
        </is>
      </c>
      <c r="B27" s="104" t="n"/>
      <c r="C27" s="105" t="inlineStr">
        <is>
          <t>Penempatan pada Bank Indonesia dan bank lain merupakan penanaman dana pada Bank Indonesia berupa deposit facility, term deposit dan deposit facility syariah, sedangkan penempatan pada bank lain berupa deposito berjangka, interbank call money dan tabungan. Penempatan pada Bank Indonesia dan bank lain dinyatakan sebesar biaya perolehan diamortisasi menggunakan metode suku bunga efektif dikurangi cadangan kerugian penurunan nilai. Penempatan pada Bank Indonesia dan bank lain diklasifikasikan sebagai biaya perolehan diamortisasi.</t>
        </is>
      </c>
      <c r="D27" s="105" t="inlineStr">
        <is>
          <t>Penempatan pada Bank Indonesia dan bank lain merupakan penanaman dana pada Bank Indonesia berupa deposit facility, term deposit dan deposit facility syariah, sedangkan penempatan pada bank lain berupa deposito berjangka, interbank call money dan tabungan.
 Penempatan pada Bank Indonesia dan bank lain dinyatakan sebesar biaya perolehan diamortisasi menggunakan metode suku bunga efektif dikurangi cadangan kerugian penurunan nilai. Penempatan pada Bank Indonesia dan bank lain diklasifikasikan sebagai biaya perolehan diamortisasi.</t>
        </is>
      </c>
      <c r="E27" s="105" t="inlineStr">
        <is>
          <t>Penempatan pada Bank Indonesia dan bank lain merupakan penanaman dana pada Bank Indonesia berupa deposit facility, term deposit dan deposit facility syariah, sedangkan penempatan pada bank lain berupa deposito berjangka, interbank call money dan tabungan.
 Penempatan pada Bank Indonesia dan bank lain dinyatakan sebesar biaya perolehan diamortisasi menggunakan metode suku bunga efektif dikurangi cadangan kerugian penurunan nilai. Penempatan pada Bank Indonesia dan bank lain diklasifikasikan sebagai biaya perolehan diamortisasi.</t>
        </is>
      </c>
      <c r="F27" s="105" t="inlineStr">
        <is>
          <t>Penempatan pada Bank Indonesia dan bank lain merupakan penanaman dana pada Bank Indonesia berupa deposit facility, term deposit dan deposit facility syariah, sedangkan penempatan pada bank lain berupa deposito berjangka, interbank call money dan tabungan.
 Penempatan pada Bank Indonesia dan bank lain dinyatakan sebesar biaya perolehan diamortisasi menggunakan metode suku bunga efektif dikurangi cadangan kerugian penurunan nilai. Penempatan pada Bank Indonesia dan bank lain diklasifikasikan sebagai biaya perolehan diamortisasi.</t>
        </is>
      </c>
      <c r="G27" s="105" t="n"/>
      <c r="H27" s="105" t="n"/>
      <c r="I27" s="105" t="n"/>
      <c r="J27" s="105" t="n"/>
      <c r="K27" s="105" t="n"/>
      <c r="L27" s="105" t="n"/>
      <c r="M27" s="105" t="n"/>
      <c r="N27" s="105" t="n"/>
      <c r="O27" s="105" t="n"/>
      <c r="P27" s="105" t="n"/>
      <c r="Q27" s="105" t="n"/>
      <c r="R27" s="105" t="n"/>
    </row>
    <row r="28" ht="75" customHeight="1" s="173" thickBot="1">
      <c r="A28" s="104" t="inlineStr">
        <is>
          <t>Efek-efek</t>
        </is>
      </c>
      <c r="B28" s="104" t="n"/>
      <c r="C28" s="105" t="inlineStr">
        <is>
          <t>Efek-efek terdiri dari surat berharga yang diperdagangkan dalam pasar modal dan pasar uang, antara lain Sertifikat Bank Indonesia (SBI), Sertifikat Deposito Bank Indonesia (SDBI), obligasi, Negotiable Certificate of Deposit (NCD), Medium Term Notes (MTN) dan penyertaan reksadana.</t>
        </is>
      </c>
      <c r="D28" s="105" t="inlineStr">
        <is>
          <t>Efek-efek terdiri dari surat berharga yang diperdagangkan dalam pasar modal dan pasar uang, antara lain Sertifikat Bank Indonesia (SBI), Sertifikat Deposito Bank Indonesia (SDBI), obligasi, Negotiable Certificate of Deposit (NCD), Medium Term Notes (MTN) dan penyertaan reksadana.</t>
        </is>
      </c>
      <c r="E28" s="105" t="inlineStr">
        <is>
          <t>Efek-efek terdiri dari surat berharga yang diperdagangkan dalam pasar modal dan pasar uang, antara lain Sertifikat Bank Indonesia (SBI), Sertifikat Deposito Bank Indonesia (SDBI), obligasi, Negotiable Certificate of Deposit (NCD), Medium Term Notes (MTN) dan penyertaan reksadana.</t>
        </is>
      </c>
      <c r="F28" s="105" t="inlineStr">
        <is>
          <t>Efek-efek terdiri dari surat berharga yang diperdagangkan dalam pasar modal dan pasar uang, antara lain Sertifikat Bank Indonesia (SBI), Sertifikat Deposito Bank Indonesia (SDBI), obligasi, Negotiable Certificate of Deposit (NCD), Medium Term Notes (MTN) dan penyertaan reksadana.</t>
        </is>
      </c>
      <c r="G28" s="105" t="n"/>
      <c r="H28" s="105" t="n"/>
      <c r="I28" s="105" t="n"/>
      <c r="J28" s="105" t="n"/>
      <c r="K28" s="105" t="n"/>
      <c r="L28" s="105" t="n"/>
      <c r="M28" s="105" t="n"/>
      <c r="N28" s="105" t="n"/>
      <c r="O28" s="105" t="n"/>
      <c r="P28" s="105" t="n"/>
      <c r="Q28" s="105" t="n"/>
      <c r="R28" s="105" t="n"/>
    </row>
    <row r="29" hidden="1" ht="75" customHeight="1" s="173" thickBot="1">
      <c r="A29" s="104" t="inlineStr">
        <is>
          <t>Investasi jangka pendek</t>
        </is>
      </c>
      <c r="B29" s="104" t="n"/>
      <c r="C29" s="105" t="inlineStr"/>
      <c r="D29" s="105" t="inlineStr"/>
      <c r="E29" s="105" t="inlineStr"/>
      <c r="F29" s="105" t="inlineStr"/>
      <c r="G29" s="105" t="n"/>
      <c r="H29" s="105" t="n"/>
      <c r="I29" s="105" t="n"/>
      <c r="J29" s="105" t="n"/>
      <c r="K29" s="105" t="n"/>
      <c r="L29" s="105" t="n"/>
      <c r="M29" s="105" t="n"/>
      <c r="N29" s="105" t="n"/>
      <c r="O29" s="105" t="n"/>
      <c r="P29" s="105" t="n"/>
      <c r="Q29" s="105" t="n"/>
      <c r="R29" s="105" t="n"/>
    </row>
    <row r="30" ht="75" customHeight="1" s="173" thickBot="1">
      <c r="A30" s="104" t="inlineStr">
        <is>
          <t>Aset hak guna</t>
        </is>
      </c>
      <c r="B30" s="104" t="n"/>
      <c r="C30" s="105" t="inlineStr">
        <is>
          <t>PSAK No. 73 menerapkan persyaratan baru atau amandemen sehubungan dengan akuntansi sewa. Standar ini memperkenalkan perubahan signifikan untuk akuntansi lessee dengan menghapus perbedaan antara sewa operasi dan pembiayaan dan pengakuan aset hak guna dan liabilitas sewa, kecuali untuk sewa jangka pendek dan aset dengan nilai rendah. Berbeda dengan akuntansi lessee, persyaratan untuk akuntansi lessor sebagian besar tidak berubah. Dalam hal ini, Bank terekspos risiko Bank sebagai lessee.a) Dampak definisi baru dari sewaPerubahan utama dari definisi sewa berkaitan dengan konsep pengendalian. PSAK No. 73 menentukan apakah kontrak merupakan, atau mengandung sewa atas dasar jika penyewa memiliki hak untuk mengendalikan penggunaan aset selama suatu jangka waktu tertentu untuk dipertukarkan dengan imbalan. Hal tersebut merupakan perbedaan penentuan kontrak merupakan, atau mengandung sewa berdasarkan PSAK No. 30 yaitu dengan konsep risiko dan manfaat. Bank menerapkan definisi sewa dan panduan terkait yang diterapkan dalam PSAK No. 73 untuk semua kontrak yang dicatat atau diubah pada atau setelah tanggal 1 Januari 2020. b) Panduan praktis, pengecualian pengakuan dan pilihan kebijakan pada saat masa transisi, Bank memilih untuk menerapkan panduan praktis yang terdapat pada panduan transisi dalam PSAK No. 73, yang antara lain:1. Penggunaan tingkat diskonto tunggal untuk portofolio sewa dengan karakteristik yang hampir sama;2. Tidak menerapkan pengakuan dan pengukuran berdasarkan PSAK 73 untuk kontrak dengan masa sewa kurang dari 12 bulan pada tanggal 1 Januari 2020 dan dicatat sebagai sewa jangka pendek; dan 3. Pengecualian biaya langsung awal dari pengukuran aset hak guna pada tanggal penerapan awal.Bank memilih pengecualian pengakuan untuk tidak menerapkan pengakuan dan pengukuran berdasarkan PSAK No. 73 untuk kontrak:1. Sewa jangka pendek dengan masa sewa 12 bulan atau kurang; dan2. Sewa dengan aset pendasar bernilai rendah.Bank mengakui pembayaran sewa jangka pendek dan aset bernilai rendah sebagai beban baik dengan dasar garis lurus maupun dasar sistematik lainnya yang merepresentasikan pola manfaat.Selain itu, Bank juga memilih pilihan kebijakan untuk:1. Tidak memisahkan kompenen nonsewa dari komponen sewa, dan memilih mencatat masing-masing komponen sewa dan komponen nonsewa terkait sebagai komponen sewa tunggal. 2. Tidak mencatat sewa atas aset tak berwujud berdasarkan PSAK No. 73.c) Dampak pada akuntansi lesseeBank menerapkan pendekatan pengakuan dan pengukuran tunggal untuk seluruh sewa, kecuali untuk sewa jangka pendek dan sewa aset bernilai rendah. Bank mengakui liabilitas sewa untuk melakukan pembayaran sewa dan aset hak guna yang mewakili hak untuk menggunakan aset pendasar.Bank mengakui aset hak guna dan liabilitas sewa pada tanggal permulaan sewa.Pada tanggal permulaan sewa, aset hak guna diukur pada biaya perolehan yang meliputi jumlah pengukuran awal liabilitas sewa, biaya langsung awal yang dikeluarkan, estimasi biaya restorasi dan pembayaran sewa yang dilakukan pada atau sebelum tanggal mulai sewa dikurangi insentif sewa yang diterima. Untuk pengurukuran selanjutnya, aset hak guna dikurangi dengan akumulasi penyusutan dan kerugian penurunan nilai, serta disesuaikan untuk setiap pengukuran kembali liabilitas sewa.  Aset hak guna disusutkan dengan metode sesuai dengan persyaratan depresiasi yang ada pada aset tetap.Jika kepemilikan aset sewa dialihkan ke Bank pada akhir masa sewa atau pembayaran sewa mencerminkan pelaksanaan opsi pembelian, penyusutan dihitung menggunakan estimasi masa manfaat ekonomis aset. Aset hak guna diuji penurunan nilainya sesuai dengan PSAK No. 48 Penurunan Nilai Aset.Pada tanggal permulaan sewa, Bank mengakui liabilitas sewa yang diukur pada nilai kini dari pembayaran sewa masa depan yang akan dilakukan selama masa sewa. Pembayaran sewa termasuk pembayaran tetap (termasuk pembayaran tetap secara-substansi) dikurangi piutang insentif sewa, pembayaran sewa variabel yang bergantung pada indeks atau kurs, dan jumlah yang diharapkan akan dibayar dalam jaminan nilai residu. Pembayaran sewa juga termasuk harga eksekusi opsi pembelian yang wajar jika dipastikan akan dilakukan oleh Bank dan pembayaran penalti untuk mengakhiri sewa, jika jangka waktu sewa mencerminkan Bank mengeksekusi opsi penghentian sewa. Pembayaran sewa variabel yang tidak bergantung pada indeks atau kurs diakui sebagai beban pada periode di mana peristiwa atau kondisi yang memicu pembayaran terjadi.Dalam menghitung nilai kini dari pembayaran sewa, Bank menggunakan suku bunga pinjaman inkremental penyewa pada tanggal dimulainya sewa karena suku bunga implisit dalam sewa tidak dapat ditentukan. Untuk pengukuran selanjutnya, jumlah liabilitas sewa ditingkatkan untuk mencerminkan pertambahan bunga dan dikurangi pembayaran sewa yang dilakukan. Selain itu, jumlah tercatat liabilitas sewa diukur kembali jika terdapat modifikasi, perubahan jangka waktu sewa, perubahan pembayaran sewa, atau perubahan dalam penilaian opsi untuk membeli aset pendasar.PSAK No. 73 mengubah cara Bank menyajikan sewa yang sebelumnya diklasifikasikan sebagai sewa operasi pada PSAK No. 30, yang tidak diungkapkan dalam laporan keuangan, dengan rincian sebagai berikut:1. Menyajikan aset hak-guna secara terpisah;2. Menyajikan liabilitas sewa sebagai bagian dari liabilitas lain-lain; 3. Menyajikan beban penyusutan aset hak-guna dan beban bunga liabilitas sewa sebagai bagian dari beban umum dan administrasi; dan4. Memisahkan jumlah total pembayaran ke bagian pokok (disajikan dalam kegiatan pendanaan) dan bunga (disajikan dalam kegiatan operasional) dalam laporan arus kas</t>
        </is>
      </c>
      <c r="D30" s="105" t="inlineStr">
        <is>
          <t>PSAK No. 73 menerapkan persyaratan baru atau amandemen sehubungan dengan akuntansi sewa. Standar ini memperkenalkan perubahan signifikan untuk akuntansi lessee dengan menghapus perbedaan antara sewa operasi dan pembiayaan dan pengakuan aset hak guna dan liabilitas sewa, kecuali untuk sewa jangka pendek dan aset dengan nilai rendah. Berbeda dengan akuntansi lessee, persyaratan untuk akuntansi lessor sebagian besar tidak berubah. Dalam hal ini, Bank terekspos risiko Bank sebagai lessee.
a) Dampak definisi baru dari sewa
Perubahan utama dari definisi sewa berkaitan dengan konsep pengendalian. PSAK No. 73 menentukan apakah kontrak merupakan, atau mengandung sewa atas dasar jika penyewa memiliki hak untuk mengendalikan penggunaan aset selama suatu jangka waktu tertentu untuk dipertukarkan dengan imbalan. Hal tersebut merupakan perbedaan penentuan kontrak merupakan, atau mengandung sewa berdasarkan PSAK No. 30 yaitu dengan konsep risiko dan manfaat. 
Bank menerapkan definisi sewa dan panduan terkait yang diterapkan dalam PSAK No. 73 untuk semua kontrak yang dicatat atau diubah pada atau setelah tanggal 1 Januari 2020. 
b) Panduan praktis, pengecualian pengakuan dan pilihan kebijakan pada saat masa transisi, Bank memilih untuk menerapkan panduan praktis yang terdapat pada panduan transisi dalam PSAK No. 73, yang antara lain:
1. Penggunaan tingkat diskonto tunggal untuk portofolio sewa dengan karakteristik yang hampir sama;
2. Tidak menerapkan pengakuan dan pengukuran berdasarkan PSAK 73 untuk kontrak dengan masa sewa kurang dari 12 bulan pada tanggal 1 Januari 2020 dan dicatat sebagai sewa jangka pendek; dan 
3. Pengecualian biaya langsung awal dari pengukuran aset hak guna pada tanggal penerapan awal.
Bank memilih pengecualian pengakuan untuk tidak menerapkan pengakuan dan pengukuran berdasarkan PSAK No. 73 untuk kontrak:
1. Sewa jangka pendek dengan masa sewa 12 bulan atau kurang; dan
2. Sewa dengan aset pendasar bernilai rendah.
Bank mengakui pembayaran sewa jangka pendek dan aset bernilai rendah sebagai beban baik dengan dasar garis lurus maupun dasar sistematik lainnya yang merepresentasikan pola manfaat.
Selain itu, Bank juga memilih pilihan kebijakan untuk:
1. Tidak memisahkan kompenen nonsewa dari komponen sewa, dan memilih mencatat masing-masing komponen sewa dan komponen nonsewa terkait sebagai komponen sewa tunggal. 
2. Tidak mencatat sewa atas aset tak berwujud berdasarkan PSAK No. 73.
c) Dampak pada akuntansi lessee
Bank menerapkan pendekatan pengakuan dan pengukuran tunggal untuk seluruh sewa, kecuali untuk sewa jangka pendek dan sewa aset bernilai rendah. Bank mengakui liabilitas sewa untuk melakukan pembayaran sewa dan aset hak guna yang mewakili hak untuk menggunakan aset pendasar.
Bank mengakui aset hak guna dan liabilitas sewa pada tanggal permulaan sewa.
Pada tanggal permulaan sewa, aset hak guna diukur pada biaya perolehan yang meliputi jumlah pengukuran awal liabilitas sewa, biaya langsung awal yang dikeluarkan, estimasi biaya restorasi dan pembayaran sewa yang dilakukan pada atau sebelum tanggal mulai sewa dikurangi insentif sewa yang diterima. Untuk pengurukuran selanjutnya, aset hak guna dikurangi dengan akumulasi penyusutan dan kerugian penurunan nilai, serta disesuaikan untuk setiap pengukuran kembali liabilitas sewa.  
Aset hak guna disusutkan dengan metode sesuai dengan persyaratan depresiasi yang ada pada aset tetap.
Jika kepemilikan aset sewa dialihkan ke Bank pada akhir masa sewa atau pembayaran sewa mencerminkan pelaksanaan opsi pembelian, penyusutan dihitung menggunakan estimasi masa manfaat ekonomis aset. Aset hak guna diuji penurunan nilainya sesuai dengan PSAK No. 48 Penurunan Nilai Aset.
Pada tanggal permulaan sewa, Bank mengakui liabilitas sewa yang diukur pada nilai kini dari pembayaran sewa masa depan yang akan dilakukan selama masa sewa. Pembayaran sewa termasuk pembayaran tetap (termasuk pembayaran tetap secara-substansi) dikurangi piutang insentif sewa, pembayaran sewa variabel yang bergantung pada indeks atau kurs, dan jumlah yang diharapkan akan dibayar dalam jaminan nilai residu. Pembayaran sewa juga termasuk harga eksekusi opsi pembelian yang wajar jika dipastikan akan dilakukan oleh Bank dan pembayaran penalti untuk mengakhiri sewa, jika jangka waktu sewa mencerminkan Bank mengeksekusi opsi penghentian sewa. Pembayaran sewa variabel yang tidak bergantung pada indeks atau kurs diakui sebagai beban pada periode di mana peristiwa atau kondisi yang memicu pembayaran terjadi.
Dalam menghitung nilai kini dari pembayaran sewa, Bank menggunakan suku bunga pinjaman inkremental penyewa pada tanggal dimulainya sewa karena suku bunga implisit dalam sewa tidak dapat ditentukan. Untuk pengukuran selanjutnya, jumlah liabilitas sewa ditingkatkan untuk mencerminkan pertambahan bunga dan dikurangi pembayaran sewa yang dilakukan. Selain itu, jumlah tercatat liabilitas sewa diukur kembali jika terdapat modifikasi, perubahan jangka waktu sewa, perubahan pembayaran sewa, atau perubahan dalam penilaian opsi untuk membeli aset pendasar.
PSAK No. 73 mengubah cara Bank menyajikan sewa yang sebelumnya diklasifikasikan sebagai sewa operasi pada PSAK No. 30, yang tidak diungkapkan dalam laporan keuangan, dengan rincian sebagai berikut:
1. Menyajikan aset hak-guna secara terpisah;
2. Menyajikan liabilitas sewa sebagai bagian dari liabilitas lain-lain; 
3. Menyajikan beban penyusutan aset hak-guna dan beban bunga liabilitas sewa sebagai bagian dari beban umum dan administrasi; dan
4. Memisahkan jumlah total pembayaran ke bagian pokok (disajikan dalam kegiatan pendanaan) dan bunga (disajikan dalam kegiatan operasional) dalam laporan arus kas</t>
        </is>
      </c>
      <c r="E30" s="105" t="inlineStr">
        <is>
          <t>PSAK No. 73 menerapkan persyaratan baru atau amandemen sehubungan dengan akuntansi sewa. Standar ini memperkenalkan perubahan signifikan untuk akuntansi lessee dengan menghapus perbedaan antara sewa operasi dan pembiayaan dan pengakuan aset hak guna dan liabilitas sewa, kecuali untuk sewa jangka pendek dan aset dengan nilai rendah. Berbeda dengan akuntansi lessee, persyaratan untuk akuntansi lessor sebagian besar tidak berubah. Dalam hal ini, Bank terekspos risiko Bank sebagai lessee.
a) Dampak definisi baru dari sewa
Perubahan utama dari definisi sewa berkaitan dengan konsep pengendalian. PSAK No. 73 menentukan apakah kontrak merupakan, atau mengandung sewa atas dasar jika penyewa memiliki hak untuk mengendalikan penggunaan aset selama suatu jangka waktu tertentu untuk dipertukarkan dengan imbalan. Hal tersebut merupakan perbedaan penentuan kontrak merupakan, atau mengandung sewa berdasarkan PSAK No. 30 yaitu dengan konsep risiko dan manfaat. 
Bank menerapkan definisi sewa dan panduan terkait yang diterapkan dalam PSAK No. 73 untuk semua kontrak yang dicatat atau diubah pada atau setelah tanggal 1 Januari 2020. 
b) Panduan praktis, pengecualian pengakuan dan pilihan kebijakan pada saat masa transisi, Bank memilih untuk menerapkan panduan praktis yang terdapat pada panduan transisi dalam PSAK No. 73, yang antara lain:
1. Penggunaan tingkat diskonto tunggal untuk portofolio sewa dengan karakteristik yang hampir sama;
2. Tidak menerapkan pengakuan dan pengukuran berdasarkan PSAK 73 untuk kontrak dengan masa sewa kurang dari 12 bulan pada tanggal 1 Januari 2020 dan dicatat sebagai sewa jangka pendek; dan 
3. Pengecualian biaya langsung awal dari pengukuran aset hak guna pada tanggal penerapan awal.
Bank memilih pengecualian pengakuan untuk tidak menerapkan pengakuan dan pengukuran berdasarkan PSAK No. 73 untuk kontrak:
1. Sewa jangka pendek dengan masa sewa 12 bulan atau kurang; dan
2. Sewa dengan aset pendasar bernilai rendah.
Bank mengakui pembayaran sewa jangka pendek dan aset bernilai rendah sebagai beban baik dengan dasar garis lurus maupun dasar sistematik lainnya yang merepresentasikan pola manfaat.
Selain itu, Bank juga memilih pilihan kebijakan untuk:
1. Tidak memisahkan kompenen nonsewa dari komponen sewa, dan memilih mencatat masing-masing komponen sewa dan komponen nonsewa terkait sebagai komponen sewa tunggal. 
2. Tidak mencatat sewa atas aset tak berwujud berdasarkan PSAK No. 73.
c) Dampak pada akuntansi lessee
Bank menerapkan pendekatan pengakuan dan pengukuran tunggal untuk seluruh sewa, kecuali untuk sewa jangka pendek dan sewa aset bernilai rendah. Bank mengakui liabilitas sewa untuk melakukan pembayaran sewa dan aset hak guna yang mewakili hak untuk menggunakan aset pendasar.
Bank mengakui aset hak guna dan liabilitas sewa pada tanggal permulaan sewa.
Pada tanggal permulaan sewa, aset hak guna diukur pada biaya perolehan yang meliputi jumlah pengukuran awal liabilitas sewa, biaya langsung awal yang dikeluarkan, estimasi biaya restorasi dan pembayaran sewa yang dilakukan pada atau sebelum tanggal mulai sewa dikurangi insentif sewa yang diterima. Untuk pengurukuran selanjutnya, aset hak guna dikurangi dengan akumulasi penyusutan dan kerugian penurunan nilai, serta disesuaikan untuk setiap pengukuran kembali liabilitas sewa.  
Aset hak guna disusutkan dengan metode sesuai dengan persyaratan depresiasi yang ada pada aset tetap.
Jika kepemilikan aset sewa dialihkan ke Bank pada akhir masa sewa atau pembayaran sewa mencerminkan pelaksanaan opsi pembelian, penyusutan dihitung menggunakan estimasi masa manfaat ekonomis aset. Aset hak guna diuji penurunan nilainya sesuai dengan PSAK No. 48 Penurunan Nilai Aset.
Pada tanggal permulaan sewa, Bank mengakui liabilitas sewa yang diukur pada nilai kini dari pembayaran sewa masa depan yang akan dilakukan selama masa sewa. Pembayaran sewa termasuk pembayaran tetap (termasuk pembayaran tetap secara-substansi) dikurangi piutang insentif sewa, pembayaran sewa variabel yang bergantung pada indeks atau kurs, dan jumlah yang diharapkan akan dibayar dalam jaminan nilai residu. Pembayaran sewa juga termasuk harga eksekusi opsi pembelian yang wajar jika dipastikan akan dilakukan oleh Bank dan pembayaran penalti untuk mengakhiri sewa, jika jangka waktu sewa mencerminkan Bank mengeksekusi opsi penghentian sewa. Pembayaran sewa variabel yang tidak bergantung pada indeks atau kurs diakui sebagai beban pada periode di mana peristiwa atau kondisi yang memicu pembayaran terjadi.
Dalam menghitung nilai kini dari pembayaran sewa, Bank menggunakan suku bunga pinjaman inkremental penyewa pada tanggal dimulainya sewa karena suku bunga implisit dalam sewa tidak dapat ditentukan. Untuk pengukuran selanjutnya, jumlah liabilitas sewa ditingkatkan untuk mencerminkan pertambahan bunga dan dikurangi pembayaran sewa yang dilakukan. Selain itu, jumlah tercatat liabilitas sewa diukur kembali jika terdapat modifikasi, perubahan jangka waktu sewa, perubahan pembayaran sewa, atau perubahan dalam penilaian opsi untuk membeli aset pendasar.
PSAK No. 73 mengubah cara Bank menyajikan sewa yang sebelumnya diklasifikasikan sebagai sewa operasi pada PSAK No. 30, yang tidak diungkapkan dalam laporan keuangan, dengan rincian sebagai berikut:
1. Menyajikan aset hak-guna secara terpisah;
2. Menyajikan liabilitas sewa sebagai bagian dari liabilitas lain-lain; 
3. Menyajikan beban penyusutan aset hak-guna dan beban bunga liabilitas sewa sebagai bagian dari beban umum dan administrasi; dan
4. Memisahkan jumlah total pembayaran ke bagian pokok (disajikan dalam kegiatan pendanaan) dan bunga (disajikan dalam kegiatan operasional) dalam laporan arus kas</t>
        </is>
      </c>
      <c r="F30" s="105" t="inlineStr">
        <is>
          <t>PSAK No. 73 menerapkan persyaratan baru atau amandemen sehubungan dengan akuntansi sewa. Standar ini memperkenalkan perubahan signifikan untuk akuntansi lessee dengan menghapus perbedaan antara sewa operasi dan pembiayaan dan pengakuan aset hak guna dan liabilitas sewa, kecuali untuk sewa jangka pendek dan aset dengan nilai rendah. Berbeda dengan akuntansi lessee, persyaratan untuk akuntansi lessor sebagian besar tidak berubah. Dalam hal ini, Bank terekspos risiko Bank sebagai lessee.
a) Dampak definisi baru dari sewa
Perubahan utama dari definisi sewa berkaitan dengan konsep pengendalian. PSAK No. 73 menentukan apakah kontrak merupakan, atau mengandung sewa atas dasar jika penyewa memiliki hak untuk mengendalikan penggunaan aset selama suatu jangka waktu tertentu untuk dipertukarkan dengan imbalan. Hal tersebut merupakan perbedaan penentuan kontrak merupakan, atau mengandung sewa berdasarkan PSAK No. 30 yaitu dengan konsep risiko dan manfaat. 
Bank menerapkan definisi sewa dan panduan terkait yang diterapkan dalam PSAK No. 73 untuk semua kontrak yang dicatat atau diubah pada atau setelah tanggal 1 Januari 2020. 
b) Panduan praktis, pengecualian pengakuan dan pilihan kebijakan pada saat masa transisi, Bank memilih untuk menerapkan panduan praktis yang terdapat pada panduan transisi dalam PSAK No. 73, yang antara lain:
1. Penggunaan tingkat diskonto tunggal untuk portofolio sewa dengan karakteristik yang hampir sama;
2. Tidak menerapkan pengakuan dan pengukuran berdasarkan PSAK 73 untuk kontrak dengan masa sewa kurang dari 12 bulan pada tanggal 1 Januari 2020 dan dicatat sebagai sewa jangka pendek; dan 
3. Pengecualian biaya langsung awal dari pengukuran aset hak guna pada tanggal penerapan awal.
Bank memilih pengecualian pengakuan untuk tidak menerapkan pengakuan dan pengukuran berdasarkan PSAK No. 73 untuk kontrak:
1. Sewa jangka pendek dengan masa sewa 12 bulan atau kurang; dan
2. Sewa dengan aset pendasar bernilai rendah.
Bank mengakui pembayaran sewa jangka pendek dan aset bernilai rendah sebagai beban baik dengan dasar garis lurus maupun dasar sistematik lainnya yang merepresentasikan pola manfaat.
Selain itu, Bank juga memilih pilihan kebijakan untuk:
1. Tidak memisahkan kompenen nonsewa dari komponen sewa, dan memilih mencatat masing-masing komponen sewa dan komponen nonsewa terkait sebagai komponen sewa tunggal. 
2. Tidak mencatat sewa atas aset tak berwujud berdasarkan PSAK No. 73.
c) Dampak pada akuntansi lessee
Bank menerapkan pendekatan pengakuan dan pengukuran tunggal untuk seluruh sewa, kecuali untuk sewa jangka pendek dan sewa aset bernilai rendah. Bank mengakui liabilitas sewa untuk melakukan pembayaran sewa dan aset hak guna yang mewakili hak untuk menggunakan aset pendasar.
Bank mengakui aset hak guna dan liabilitas sewa pada tanggal permulaan sewa.
Pada tanggal permulaan sewa, aset hak guna diukur pada biaya perolehan yang meliputi jumlah pengukuran awal liabilitas sewa, biaya langsung awal yang dikeluarkan, estimasi biaya restorasi dan pembayaran sewa yang dilakukan pada atau sebelum tanggal mulai sewa dikurangi insentif sewa yang diterima. Untuk pengurukuran selanjutnya, aset hak guna dikurangi dengan akumulasi penyusutan dan kerugian penurunan nilai, serta disesuaikan untuk setiap pengukuran kembali liabilitas sewa.  
Aset hak guna disusutkan dengan metode sesuai dengan persyaratan depresiasi yang ada pada aset tetap.
Jika kepemilikan aset sewa dialihkan ke Bank pada akhir masa sewa atau pembayaran sewa mencerminkan pelaksanaan opsi pembelian, penyusutan dihitung menggunakan estimasi masa manfaat ekonomis aset. Aset hak guna diuji penurunan nilainya sesuai dengan PSAK No. 48 Penurunan Nilai Aset.
Pada tanggal permulaan sewa, Bank mengakui liabilitas sewa yang diukur pada nilai kini dari pembayaran sewa masa depan yang akan dilakukan selama masa sewa. Pembayaran sewa termasuk pembayaran tetap (termasuk pembayaran tetap secara-substansi) dikurangi piutang insentif sewa, pembayaran sewa variabel yang bergantung pada indeks atau kurs, dan jumlah yang diharapkan akan dibayar dalam jaminan nilai residu. Pembayaran sewa juga termasuk harga eksekusi opsi pembelian yang wajar jika dipastikan akan dilakukan oleh Bank dan pembayaran penalti untuk mengakhiri sewa, jika jangka waktu sewa mencerminkan Bank mengeksekusi opsi penghentian sewa. Pembayaran sewa variabel yang tidak bergantung pada indeks atau kurs diakui sebagai beban pada periode di mana peristiwa atau kondisi yang memicu pembayaran terjadi.
Dalam menghitung nilai kini dari pembayaran sewa, Bank menggunakan suku bunga pinjaman inkremental penyewa pada tanggal dimulainya sewa karena suku bunga implisit dalam sewa tidak dapat ditentukan. Untuk pengukuran selanjutnya, jumlah liabilitas sewa ditingkatkan untuk mencerminkan pertambahan bunga dan dikurangi pembayaran sewa yang dilakukan. Selain itu, jumlah tercatat liabilitas sewa diukur kembali jika terdapat modifikasi, perubahan jangka waktu sewa, perubahan pembayaran sewa, atau perubahan dalam penilaian opsi untuk membeli aset pendasar.
PSAK No. 73 mengubah cara Bank menyajikan sewa yang sebelumnya diklasifikasikan sebagai sewa operasi pada PSAK No. 30, yang tidak diungkapkan dalam laporan keuangan, dengan rincian sebagai berikut:
1. Menyajikan aset hak-guna secara terpisah;
2. Menyajikan liabilitas sewa sebagai bagian dari liabilitas lain-lain; 
3. Menyajikan beban penyusutan aset hak-guna dan beban bunga liabilitas sewa sebagai bagian dari beban umum dan administrasi; dan
4. Memisahkan jumlah total pembayaran ke bagian pokok (disajikan dalam kegiatan pendanaan) dan bunga (disajikan dalam kegiatan operasional) dalam laporan arus kas</t>
        </is>
      </c>
      <c r="G30" s="105" t="n"/>
      <c r="H30" s="105" t="n"/>
      <c r="I30" s="105" t="n"/>
      <c r="J30" s="105" t="n"/>
      <c r="K30" s="105" t="n"/>
      <c r="L30" s="105" t="n"/>
      <c r="M30" s="105" t="n"/>
      <c r="N30" s="105" t="n"/>
      <c r="O30" s="105" t="n"/>
      <c r="P30" s="105" t="n"/>
      <c r="Q30" s="105" t="n"/>
      <c r="R30" s="105" t="n"/>
    </row>
    <row r="31" hidden="1" ht="75" customHeight="1" s="173" thickBot="1">
      <c r="A31" s="104" t="inlineStr">
        <is>
          <t>Properti investasi</t>
        </is>
      </c>
      <c r="B31" s="104" t="n"/>
      <c r="C31" s="105" t="inlineStr"/>
      <c r="D31" s="105" t="inlineStr"/>
      <c r="E31" s="105" t="inlineStr"/>
      <c r="F31" s="105" t="inlineStr"/>
      <c r="G31" s="105" t="n"/>
      <c r="H31" s="105" t="n"/>
      <c r="I31" s="105" t="n"/>
      <c r="J31" s="105" t="n"/>
      <c r="K31" s="105" t="n"/>
      <c r="L31" s="105" t="n"/>
      <c r="M31" s="105" t="n"/>
      <c r="N31" s="105" t="n"/>
      <c r="O31" s="105" t="n"/>
      <c r="P31" s="105" t="n"/>
      <c r="Q31" s="105" t="n"/>
      <c r="R31" s="105" t="n"/>
    </row>
    <row r="32" hidden="1" ht="75" customHeight="1" s="173" thickBot="1">
      <c r="A32" s="104" t="inlineStr">
        <is>
          <t>Goodwill</t>
        </is>
      </c>
      <c r="B32" s="104" t="n"/>
      <c r="C32" s="105" t="inlineStr"/>
      <c r="D32" s="105" t="inlineStr"/>
      <c r="E32" s="105" t="inlineStr"/>
      <c r="F32" s="105" t="inlineStr"/>
      <c r="G32" s="105" t="n"/>
      <c r="H32" s="105" t="n"/>
      <c r="I32" s="105" t="n"/>
      <c r="J32" s="105" t="n"/>
      <c r="K32" s="105" t="n"/>
      <c r="L32" s="105" t="n"/>
      <c r="M32" s="105" t="n"/>
      <c r="N32" s="105" t="n"/>
      <c r="O32" s="105" t="n"/>
      <c r="P32" s="105" t="n"/>
      <c r="Q32" s="105" t="n"/>
      <c r="R32" s="105" t="n"/>
    </row>
    <row r="33" hidden="1" ht="75" customHeight="1" s="173" thickBot="1">
      <c r="A33" s="104" t="inlineStr">
        <is>
          <t>Investasi pada entitas asosiasi</t>
        </is>
      </c>
      <c r="B33" s="104" t="n"/>
      <c r="C33" s="105" t="inlineStr"/>
      <c r="D33" s="105" t="inlineStr"/>
      <c r="E33" s="105" t="inlineStr"/>
      <c r="F33" s="105" t="inlineStr"/>
      <c r="G33" s="105" t="n"/>
      <c r="H33" s="105" t="n"/>
      <c r="I33" s="105" t="n"/>
      <c r="J33" s="105" t="n"/>
      <c r="K33" s="105" t="n"/>
      <c r="L33" s="105" t="n"/>
      <c r="M33" s="105" t="n"/>
      <c r="N33" s="105" t="n"/>
      <c r="O33" s="105" t="n"/>
      <c r="P33" s="105" t="n"/>
      <c r="Q33" s="105" t="n"/>
      <c r="R33" s="105" t="n"/>
    </row>
    <row r="34" hidden="1" ht="75" customHeight="1" s="173" thickBot="1">
      <c r="A34" s="104" t="inlineStr">
        <is>
          <t>Aset takberwujud</t>
        </is>
      </c>
      <c r="B34" s="104" t="n"/>
      <c r="C34" s="105" t="inlineStr"/>
      <c r="D34" s="105" t="inlineStr"/>
      <c r="E34" s="105" t="inlineStr"/>
      <c r="F34" s="105" t="inlineStr"/>
      <c r="G34" s="105" t="n"/>
      <c r="H34" s="105" t="n"/>
      <c r="I34" s="105" t="n"/>
      <c r="J34" s="105" t="n"/>
      <c r="K34" s="105" t="n"/>
      <c r="L34" s="105" t="n"/>
      <c r="M34" s="105" t="n"/>
      <c r="N34" s="105" t="n"/>
      <c r="O34" s="105" t="n"/>
      <c r="P34" s="105" t="n"/>
      <c r="Q34" s="105" t="n"/>
      <c r="R34" s="105" t="n"/>
    </row>
    <row r="35" ht="75" customHeight="1" s="173" thickBot="1">
      <c r="A35" s="104" t="inlineStr">
        <is>
          <t>Beban dibayar dimuka</t>
        </is>
      </c>
      <c r="B35" s="104" t="n"/>
      <c r="C35" s="105" t="inlineStr">
        <is>
          <t>Biaya dibayar di muka diamortisasi selama masa manfaat dengan menggunakan metode garis lurus (straight-line method).</t>
        </is>
      </c>
      <c r="D35" s="105" t="inlineStr">
        <is>
          <t>Biaya dibayar di muka diamortisasi selama masa manfaat dengan menggunakan metode garis lurus (straight-line method).</t>
        </is>
      </c>
      <c r="E35" s="105" t="inlineStr">
        <is>
          <t>Biaya dibayar di muka diamortisasi selama masa manfaat dengan menggunakan metode garis lurus (straight-line method).</t>
        </is>
      </c>
      <c r="F35" s="105" t="inlineStr">
        <is>
          <t>Biaya dibayar di muka diamortisasi selama masa manfaat dengan menggunakan metode garis lurus (straight-line method).</t>
        </is>
      </c>
      <c r="G35" s="105" t="n"/>
      <c r="H35" s="105" t="n"/>
      <c r="I35" s="105" t="n"/>
      <c r="J35" s="105" t="n"/>
      <c r="K35" s="105" t="n"/>
      <c r="L35" s="105" t="n"/>
      <c r="M35" s="105" t="n"/>
      <c r="N35" s="105" t="n"/>
      <c r="O35" s="105" t="n"/>
      <c r="P35" s="105" t="n"/>
      <c r="Q35" s="105" t="n"/>
      <c r="R35" s="105" t="n"/>
    </row>
    <row r="36" hidden="1" ht="75" customHeight="1" s="173" thickBot="1">
      <c r="A36" s="104" t="inlineStr">
        <is>
          <t>Piutang dan utang asuransi</t>
        </is>
      </c>
      <c r="B36" s="104" t="n"/>
      <c r="C36" s="105" t="inlineStr"/>
      <c r="D36" s="105" t="inlineStr"/>
      <c r="E36" s="105" t="inlineStr"/>
      <c r="F36" s="105" t="inlineStr"/>
      <c r="G36" s="105" t="n"/>
      <c r="H36" s="105" t="n"/>
      <c r="I36" s="105" t="n"/>
      <c r="J36" s="105" t="n"/>
      <c r="K36" s="105" t="n"/>
      <c r="L36" s="105" t="n"/>
      <c r="M36" s="105" t="n"/>
      <c r="N36" s="105" t="n"/>
      <c r="O36" s="105" t="n"/>
      <c r="P36" s="105" t="n"/>
      <c r="Q36" s="105" t="n"/>
      <c r="R36" s="105" t="n"/>
    </row>
    <row r="37" hidden="1" ht="75" customHeight="1" s="173" thickBot="1">
      <c r="A37" s="104" t="inlineStr">
        <is>
          <t>Piutang pembiayaan konsumen</t>
        </is>
      </c>
      <c r="B37" s="104" t="n"/>
      <c r="C37" s="105" t="inlineStr"/>
      <c r="D37" s="105" t="inlineStr"/>
      <c r="E37" s="105" t="inlineStr"/>
      <c r="F37" s="105" t="inlineStr"/>
      <c r="G37" s="105" t="n"/>
      <c r="H37" s="105" t="n"/>
      <c r="I37" s="105" t="n"/>
      <c r="J37" s="105" t="n"/>
      <c r="K37" s="105" t="n"/>
      <c r="L37" s="105" t="n"/>
      <c r="M37" s="105" t="n"/>
      <c r="N37" s="105" t="n"/>
      <c r="O37" s="105" t="n"/>
      <c r="P37" s="105" t="n"/>
      <c r="Q37" s="105" t="n"/>
      <c r="R37" s="105" t="n"/>
    </row>
    <row r="38" hidden="1" ht="75" customHeight="1" s="173" thickBot="1">
      <c r="A38" s="104" t="inlineStr">
        <is>
          <t>Liabilitas atas kontrak</t>
        </is>
      </c>
      <c r="B38" s="104" t="n"/>
      <c r="C38" s="105" t="inlineStr"/>
      <c r="D38" s="105" t="inlineStr"/>
      <c r="E38" s="105" t="inlineStr"/>
      <c r="F38" s="105" t="inlineStr"/>
      <c r="G38" s="105" t="n"/>
      <c r="H38" s="105" t="n"/>
      <c r="I38" s="105" t="n"/>
      <c r="J38" s="105" t="n"/>
      <c r="K38" s="105" t="n"/>
      <c r="L38" s="105" t="n"/>
      <c r="M38" s="105" t="n"/>
      <c r="N38" s="105" t="n"/>
      <c r="O38" s="105" t="n"/>
      <c r="P38" s="105" t="n"/>
      <c r="Q38" s="105" t="n"/>
      <c r="R38" s="105" t="n"/>
    </row>
    <row r="39" ht="75" customHeight="1" s="173" thickBot="1">
      <c r="A39" s="104" t="inlineStr">
        <is>
          <t>Simpanan nasabah dan simpanan dari bank lain</t>
        </is>
      </c>
      <c r="B39" s="104" t="n"/>
      <c r="C39" s="105" t="inlineStr">
        <is>
          <t>Giro merupakan simpanan nasabah yang dapat digunakan sebagai alat pembayaran dan penarikannya dapat dilakukan setiap saat melalui cek atau pemindahbukuan dengan bilyet giro dan sarana perintah pembayaran lainnya. Giro dinyatakan sebesar nilai titipan pemegang giro di Bank.Giro Wadiah merupakan titipan dana pihak ketiga yang setiap saat tersedia untuk dikembalikan dan dapat diberikan bonus sesuai kebijakan Bank. Giro Wadiah dinyatakan sebesar nilai titipan pemegang giro di Bank.Tabungan merupakan simpanan nasabah yang penarikannya hanya dapat dilakukan nasabah sesuai dengan persyaratan tertentu yang disepakati. Tabungan dinyatakan sebesar nilai kewajiban pada pemilik tabungan.Tabungan Wadiah merupakan simpanan pihak lain yang mendapatkan bonus berdasarkan kebijaksanaan Bank. Tabungan Wadiah dinyatakan sebesar nilai investasi pemegang tabungan di Bank.Deposito berjangka merupakan simpanan nasabah yang penarikannya hanya dapat dilakukan nasabah pada waktu tertentu sesuai dengan perjanjian antara pemegang deposito berjangka dengan Bank. Deposito berjangka dinyatakan sebesar nilai nominal yang tercantum dalam sertifikat yang diterbitkan oleh Bank, sesuai dengan perjanjian antara pemegang deposito berjangka dengan Bank.Simpanan nasabah diklasifikasikan sebagai liabilitas keuangan lainnya dan diukur pada biaya perolehan amortisasi menggunakan suku bunga efektif kecuali simpanan yang didasarkan pada prinsip perbankan syariah yang dinyatakan sebesar kewajiban Bank kepada nasabah. Biaya tambahan yang dapat diatribusikan secara langsung kepada perolehan simpanan nasabah, dikurangkan dari jumlah simpanan yang diterima.Simpanan dari bank lain merupakan kewajiban kepada bank lain, dalam bentuk tabungan, giro, deposito berjangka dan inter-bank call money.Di dalam simpanan dari bank lain termasuk simpanan syariah dalam bentuk giro wadiahSimpanan dari bank lain diklasifikasikan sebagai liabilitas keuangan lain dan diukur pada biaya perolehan diamortisasi menggunakan suku bunga efektif kecuali simpanan syariah yang dinyatakan sebesar nilai kewajiban Bank kepada nasabah. Biaya tambahan yang dapat diatribusikan secara langsung kepada perolehan simpanan dari bank lain dikurangkan dari jumlah simpanan yang diterima.</t>
        </is>
      </c>
      <c r="D39" s="105" t="inlineStr">
        <is>
          <t>Giro merupakan simpanan nasabah yang dapat digunakan sebagai alat pembayaran dan penarikannya dapat dilakukan setiap saat melalui cek atau pemindahbukuan dengan bilyet giro dan sarana perintah pembayaran lainnya. Giro dinyatakan sebesar nilai titipan pemegang giro di Bank.
Giro Wadiah merupakan titipan dana pihak ketiga yang setiap saat tersedia untuk dikembalikan dan dapat diberikan bonus sesuai kebijakan Bank. Giro Wadiah dinyatakan sebesar nilai titipan pemegang giro di Bank.
Tabungan merupakan simpanan nasabah yang penarikannya hanya dapat dilakukan nasabah sesuai dengan persyaratan tertentu yang disepakati. Tabungan dinyatakan sebesar nilai kewajiban pada pemilik tabungan.
Tabungan Wadiah merupakan simpanan pihak lain yang mendapatkan bonus berdasarkan kebijaksanaan Bank. Tabungan Wadiah dinyatakan sebesar nilai investasi pemegang tabungan di Bank.
Deposito berjangka merupakan simpanan nasabah yang penarikannya hanya dapat dilakukan nasabah pada waktu tertentu sesuai dengan perjanjian antara pemegang deposito berjangka dengan Bank. Deposito berjangka dinyatakan sebesar nilai nominal yang tercantum dalam sertifikat yang diterbitkan oleh Bank, sesuai dengan perjanjian antara pemegang deposito berjangka dengan Bank.
Simpanan nasabah diklasifikasikan sebagai liabilitas keuangan lainnya dan diukur pada biaya perolehan amortisasi menggunakan suku bunga efektif kecuali simpanan yang didasarkan pada prinsip perbankan syariah yang dinyatakan sebesar kewajiban Bank kepada nasabah. Biaya tambahan yang dapat diatribusikan secara langsung kepada perolehan simpanan nasabah, dikurangkan dari jumlah simpanan yang diterima.
Simpanan dari bank lain merupakan kewajiban kepada bank lain, dalam bentuk tabungan, giro, deposito berjangka dan inter-bank call money.
Di dalam simpanan dari bank lain termasuk simpanan syariah dalam bentuk giro wadiah
Simpanan dari bank lain diklasifikasikan sebagai liabilitas keuangan lain dan diukur pada biaya perolehan diamortisasi menggunakan suku bunga efektif kecuali simpanan syariah yang dinyatakan sebesar nilai kewajiban Bank kepada nasabah. Biaya tambahan yang dapat diatribusikan secara langsung kepada perolehan simpanan dari bank lain dikurangkan dari jumlah simpanan yang diterima.</t>
        </is>
      </c>
      <c r="E39" s="105" t="inlineStr">
        <is>
          <t>Giro merupakan simpanan nasabah yang dapat digunakan sebagai alat pembayaran dan penarikannya dapat dilakukan setiap saat melalui cek atau pemindahbukuan dengan bilyet giro dan sarana perintah pembayaran lainnya. Giro dinyatakan sebesar nilai titipan pemegang giro di Bank.
Giro Wadiah merupakan titipan dana pihak ketiga yang setiap saat tersedia untuk dikembalikan dan dapat diberikan bonus sesuai kebijakan Bank. Giro Wadiah dinyatakan sebesar nilai titipan pemegang giro di Bank.
Tabungan merupakan simpanan nasabah yang penarikannya hanya dapat dilakukan nasabah sesuai dengan persyaratan tertentu yang disepakati. Tabungan dinyatakan sebesar nilai kewajiban pada pemilik tabungan.
Tabungan Wadiah merupakan simpanan pihak lain yang mendapatkan bonus berdasarkan kebijaksanaan Bank. Tabungan Wadiah dinyatakan sebesar nilai investasi pemegang tabungan di Bank.
Deposito berjangka merupakan simpanan nasabah yang penarikannya hanya dapat dilakukan nasabah pada waktu tertentu sesuai dengan perjanjian antara pemegang deposito berjangka dengan Bank. Deposito berjangka dinyatakan sebesar nilai nominal yang tercantum dalam sertifikat yang diterbitkan oleh Bank, sesuai dengan perjanjian antara pemegang deposito berjangka dengan Bank.
Simpanan nasabah diklasifikasikan sebagai liabilitas keuangan lainnya dan diukur pada biaya perolehan amortisasi menggunakan suku bunga efektif kecuali simpanan yang didasarkan pada prinsip perbankan syariah yang dinyatakan sebesar kewajiban Bank kepada nasabah. Biaya tambahan yang dapat diatribusikan secara langsung kepada perolehan simpanan nasabah, dikurangkan dari jumlah simpanan yang diterima.
Simpanan dari bank lain merupakan kewajiban kepada bank lain, dalam bentuk tabungan, giro, deposito berjangka dan inter-bank call money.
Di dalam simpanan dari bank lain termasuk simpanan syariah dalam bentuk giro wadiah
Simpanan dari bank lain diklasifikasikan sebagai liabilitas keuangan lain dan diukur pada biaya perolehan diamortisasi menggunakan suku bunga efektif kecuali simpanan syariah yang dinyatakan sebesar nilai kewajiban Bank kepada nasabah. Biaya tambahan yang dapat diatribusikan secara langsung kepada perolehan simpanan dari bank lain dikurangkan dari jumlah simpanan yang diterima.</t>
        </is>
      </c>
      <c r="F39" s="105" t="inlineStr">
        <is>
          <t>Giro merupakan simpanan nasabah yang dapat digunakan sebagai alat pembayaran dan penarikannya dapat dilakukan setiap saat melalui cek atau pemindahbukuan dengan bilyet giro dan sarana perintah pembayaran lainnya. Giro dinyatakan sebesar nilai titipan pemegang giro di Bank.
Giro Wadiah merupakan titipan dana pihak ketiga yang setiap saat tersedia untuk dikembalikan dan dapat diberikan bonus sesuai kebijakan Bank. Giro Wadiah dinyatakan sebesar nilai titipan pemegang giro di Bank.
Tabungan merupakan simpanan nasabah yang penarikannya hanya dapat dilakukan nasabah sesuai dengan persyaratan tertentu yang disepakati. Tabungan dinyatakan sebesar nilai kewajiban pada pemilik tabungan.
Tabungan Wadiah merupakan simpanan pihak lain yang mendapatkan bonus berdasarkan kebijaksanaan Bank. Tabungan Wadiah dinyatakan sebesar nilai investasi pemegang tabungan di Bank.
Deposito berjangka merupakan simpanan nasabah yang penarikannya hanya dapat dilakukan nasabah pada waktu tertentu sesuai dengan perjanjian antara pemegang deposito berjangka dengan Bank. Deposito berjangka dinyatakan sebesar nilai nominal yang tercantum dalam sertifikat yang diterbitkan oleh Bank, sesuai dengan perjanjian antara pemegang deposito berjangka dengan Bank.
Simpanan nasabah diklasifikasikan sebagai liabilitas keuangan lainnya dan diukur pada biaya perolehan amortisasi menggunakan suku bunga efektif kecuali simpanan yang didasarkan pada prinsip perbankan syariah yang dinyatakan sebesar kewajiban Bank kepada nasabah. Biaya tambahan yang dapat diatribusikan secara langsung kepada perolehan simpanan nasabah, dikurangkan dari jumlah simpanan yang diterima.
Simpanan dari bank lain merupakan kewajiban kepada bank lain, dalam bentuk tabungan, giro, deposito berjangka dan inter-bank call money.
Di dalam simpanan dari bank lain termasuk simpanan syariah dalam bentuk giro wadiah
Simpanan dari bank lain diklasifikasikan sebagai liabilitas keuangan lain dan diukur pada biaya perolehan diamortisasi menggunakan suku bunga efektif kecuali simpanan syariah yang dinyatakan sebesar nilai kewajiban Bank kepada nasabah. Biaya tambahan yang dapat diatribusikan secara langsung kepada perolehan simpanan dari bank lain dikurangkan dari jumlah simpanan yang diterima.</t>
        </is>
      </c>
      <c r="G39" s="105" t="n"/>
      <c r="H39" s="105" t="n"/>
      <c r="I39" s="105" t="n"/>
      <c r="J39" s="105" t="n"/>
      <c r="K39" s="105" t="n"/>
      <c r="L39" s="105" t="n"/>
      <c r="M39" s="105" t="n"/>
      <c r="N39" s="105" t="n"/>
      <c r="O39" s="105" t="n"/>
      <c r="P39" s="105" t="n"/>
      <c r="Q39" s="105" t="n"/>
      <c r="R39" s="105" t="n"/>
    </row>
    <row r="40" hidden="1" ht="75" customHeight="1" s="173" thickBot="1">
      <c r="A40" s="104" t="inlineStr">
        <is>
          <t>Obligasi subordinasi</t>
        </is>
      </c>
      <c r="B40" s="104" t="n"/>
      <c r="C40" s="105" t="inlineStr"/>
      <c r="D40" s="105" t="inlineStr"/>
      <c r="E40" s="105" t="inlineStr"/>
      <c r="F40" s="105" t="inlineStr"/>
      <c r="G40" s="105" t="n"/>
      <c r="H40" s="105" t="n"/>
      <c r="I40" s="105" t="n"/>
      <c r="J40" s="105" t="n"/>
      <c r="K40" s="105" t="n"/>
      <c r="L40" s="105" t="n"/>
      <c r="M40" s="105" t="n"/>
      <c r="N40" s="105" t="n"/>
      <c r="O40" s="105" t="n"/>
      <c r="P40" s="105" t="n"/>
      <c r="Q40" s="105" t="n"/>
      <c r="R40" s="105" t="n"/>
    </row>
    <row r="41" ht="75" customHeight="1" s="173" thickBot="1">
      <c r="A41" s="104" t="inlineStr">
        <is>
          <t>Efek-efek yang dibeli dengan janji dibeli kembali</t>
        </is>
      </c>
      <c r="B41" s="104" t="n"/>
      <c r="C41" s="105" t="inlineStr">
        <is>
          <t>Efek-efek yang dibeli dengan janji untuk dijual kembali disajikan sebagai aset keuangan dalam laporan posisi keuangan sebesar jumlah penjualan kembali dikurangi dengan bunga yang belum diamortisasi dan cadangan kerugian penurunan nilai. Selisih antara harga beli dan harga jual kembali diperlakukan sebagai pendapatan bunga yang ditangguhkan (belum diamortisasi) dan diakui sebagai pendapatan selama periode sejak efek-efek tersebut dibeli hingga dijual kembali dengan menggunakan suku bunga efektif.Efek-efek yang dibeli dengan janji untuk dijual kembali diklasifikasikan sebagai diukur pada biaya perolehan amortisasi. Efek-efek yang dijual dengan janji untuk dibeli kembali disajikan sebagai liabilitas dalam laporan posisi keuangan sebesar jumlah pembelian kembali, dikurangi dengan bunga dibayar dimuka yang belum diamortisasi. Selisih antara harga jual dan harga beli kembali diperlakukan sebagai biaya dibayar dimuka dan diakui sebagai beban selama  jangka waktu sejak efek-efek tersebut dijual hingga dibeli kembali menggunakan metode suku bunga efektif. Efek-efek yang dijual dengan janji untuk dibeli kembali diklasifikasikan sebagai liabilitas keuangan yang diukur dengan biaya perolehan diamortisasi.</t>
        </is>
      </c>
      <c r="D41" s="105" t="inlineStr">
        <is>
          <t>Efek-efek yang dibeli dengan janji untuk dijual kembali disajikan sebagai aset keuangan dalam laporan posisi keuangan sebesar jumlah penjualan kembali dikurangi dengan bunga yang belum diamortisasi dan cadangan kerugian penurunan nilai. 
Selisih antara harga beli dan harga jual kembali diperlakukan sebagai pendapatan bunga yang ditangguhkan (belum diamortisasi) dan diakui sebagai pendapatan selama periode sejak efek-efek tersebut dibeli hingga dijual kembali dengan menggunakan suku bunga efektif.
Efek-efek yang dibeli dengan janji untuk dijual kembali diklasifikasikan sebagai diukur pada biaya perolehan amortisasi. 
Efek-efek yang dijual dengan janji untuk dibeli kembali disajikan sebagai liabilitas dalam laporan posisi keuangan sebesar jumlah pembelian kembali, dikurangi dengan bunga dibayar dimuka yang belum diamortisasi. 
Selisih antara harga jual dan harga beli kembali diperlakukan sebagai biaya dibayar dimuka dan diakui sebagai beban selama  jangka waktu sejak efek-efek tersebut dijual hingga dibeli kembali menggunakan metode suku bunga efektif. 
Efek-efek yang dijual dengan janji untuk dibeli kembali diklasifikasikan sebagai liabilitas keuangan yang diukur dengan biaya perolehan diamortisasi.</t>
        </is>
      </c>
      <c r="E41" s="105" t="inlineStr">
        <is>
          <t>Efek-efek yang dibeli dengan janji untuk dijual kembali disajikan sebagai aset keuangan dalam laporan posisi keuangan sebesar jumlah penjualan kembali dikurangi dengan bunga yang belum diamortisasi dan cadangan kerugian penurunan nilai. 
Selisih antara harga beli dan harga jual kembali diperlakukan sebagai pendapatan bunga yang ditangguhkan (belum diamortisasi) dan diakui sebagai pendapatan selama periode sejak efek-efek tersebut dibeli hingga dijual kembali dengan menggunakan suku bunga efektif.
Efek-efek yang dibeli dengan janji untuk dijual kembali diklasifikasikan sebagai diukur pada biaya perolehan amortisasi. 
Efek-efek yang dijual dengan janji untuk dibeli kembali disajikan sebagai liabilitas dalam laporan posisi keuangan sebesar jumlah pembelian kembali, dikurangi dengan bunga dibayar dimuka yang belum diamortisasi. 
Selisih antara harga jual dan harga beli kembali diperlakukan sebagai biaya dibayar dimuka dan diakui sebagai beban selama  jangka waktu sejak efek-efek tersebut dijual hingga dibeli kembali menggunakan metode suku bunga efektif. 
Efek-efek yang dijual dengan janji untuk dibeli kembali diklasifikasikan sebagai liabilitas keuangan yang diukur dengan biaya perolehan diamortisasi.</t>
        </is>
      </c>
      <c r="F41" s="105" t="inlineStr">
        <is>
          <t>Efek-efek yang dibeli dengan janji untuk dijual kembali disajikan sebagai aset keuangan dalam laporan posisi keuangan sebesar jumlah penjualan kembali dikurangi dengan bunga yang belum diamortisasi dan cadangan kerugian penurunan nilai. 
Selisih antara harga beli dan harga jual kembali diperlakukan sebagai pendapatan bunga yang ditangguhkan (belum diamortisasi) dan diakui sebagai pendapatan selama periode sejak efek-efek tersebut dibeli hingga dijual kembali dengan menggunakan suku bunga efektif.
Efek-efek yang dibeli dengan janji untuk dijual kembali diklasifikasikan sebagai diukur pada biaya perolehan amortisasi. 
Efek-efek yang dijual dengan janji untuk dibeli kembali disajikan sebagai liabilitas dalam laporan posisi keuangan sebesar jumlah pembelian kembali, dikurangi dengan bunga dibayar dimuka yang belum diamortisasi. 
Selisih antara harga jual dan harga beli kembali diperlakukan sebagai biaya dibayar dimuka dan diakui sebagai beban selama  jangka waktu sejak efek-efek tersebut dijual hingga dibeli kembali menggunakan metode suku bunga efektif. 
Efek-efek yang dijual dengan janji untuk dibeli kembali diklasifikasikan sebagai liabilitas keuangan yang diukur dengan biaya perolehan diamortisasi.</t>
        </is>
      </c>
      <c r="G41" s="105" t="n"/>
      <c r="H41" s="105" t="n"/>
      <c r="I41" s="105" t="n"/>
      <c r="J41" s="105" t="n"/>
      <c r="K41" s="105" t="n"/>
      <c r="L41" s="105" t="n"/>
      <c r="M41" s="105" t="n"/>
      <c r="N41" s="105" t="n"/>
      <c r="O41" s="105" t="n"/>
      <c r="P41" s="105" t="n"/>
      <c r="Q41" s="105" t="n"/>
      <c r="R41" s="105" t="n"/>
    </row>
    <row r="42" hidden="1" ht="75" customHeight="1" s="173" thickBot="1">
      <c r="A42" s="104" t="inlineStr">
        <is>
          <t>Saham treasuri</t>
        </is>
      </c>
      <c r="B42" s="104" t="n"/>
      <c r="C42" s="105" t="inlineStr"/>
      <c r="D42" s="105" t="inlineStr"/>
      <c r="E42" s="105" t="inlineStr"/>
      <c r="F42" s="105" t="inlineStr"/>
      <c r="G42" s="105" t="n"/>
      <c r="H42" s="105" t="n"/>
      <c r="I42" s="105" t="n"/>
      <c r="J42" s="105" t="n"/>
      <c r="K42" s="105" t="n"/>
      <c r="L42" s="105" t="n"/>
      <c r="M42" s="105" t="n"/>
      <c r="N42" s="105" t="n"/>
      <c r="O42" s="105" t="n"/>
      <c r="P42" s="105" t="n"/>
      <c r="Q42" s="105" t="n"/>
      <c r="R42" s="105" t="n"/>
    </row>
    <row r="43" ht="75" customHeight="1" s="173" thickBot="1">
      <c r="A43" s="104" t="inlineStr">
        <is>
          <t>Modal saham</t>
        </is>
      </c>
      <c r="B43" s="104" t="n"/>
      <c r="C43" s="105" t="inlineStr">
        <is>
          <t>Modal saham diukur pada nilai nominal untuk semua saham yang diterbitkan.</t>
        </is>
      </c>
      <c r="D43" s="105" t="inlineStr">
        <is>
          <t>Modal saham diukur pada nilai nominal untuk semua saham yang diterbitkan.</t>
        </is>
      </c>
      <c r="E43" s="105" t="inlineStr">
        <is>
          <t>Modal saham diukur pada nilai nominal untuk semua saham yang diterbitkan.</t>
        </is>
      </c>
      <c r="F43" s="105" t="inlineStr">
        <is>
          <t>Modal saham diukur pada nilai nominal untuk semua saham yang diterbitkan.</t>
        </is>
      </c>
      <c r="G43" s="105" t="n"/>
      <c r="H43" s="105" t="n"/>
      <c r="I43" s="105" t="n"/>
      <c r="J43" s="105" t="n"/>
      <c r="K43" s="105" t="n"/>
      <c r="L43" s="105" t="n"/>
      <c r="M43" s="105" t="n"/>
      <c r="N43" s="105" t="n"/>
      <c r="O43" s="105" t="n"/>
      <c r="P43" s="105" t="n"/>
      <c r="Q43" s="105" t="n"/>
      <c r="R43" s="105" t="n"/>
    </row>
    <row r="44" hidden="1" ht="75" customHeight="1" s="173" thickBot="1">
      <c r="A44" s="104" t="inlineStr">
        <is>
          <t>Pengaturan pembayaran berbasis saham</t>
        </is>
      </c>
      <c r="B44" s="104" t="n"/>
      <c r="C44" s="105" t="inlineStr"/>
      <c r="D44" s="105" t="inlineStr"/>
      <c r="E44" s="105" t="inlineStr"/>
      <c r="F44" s="105" t="inlineStr"/>
      <c r="G44" s="105" t="n"/>
      <c r="H44" s="105" t="n"/>
      <c r="I44" s="105" t="n"/>
      <c r="J44" s="105" t="n"/>
      <c r="K44" s="105" t="n"/>
      <c r="L44" s="105" t="n"/>
      <c r="M44" s="105" t="n"/>
      <c r="N44" s="105" t="n"/>
      <c r="O44" s="105" t="n"/>
      <c r="P44" s="105" t="n"/>
      <c r="Q44" s="105" t="n"/>
      <c r="R44" s="105" t="n"/>
    </row>
    <row r="45" ht="75" customHeight="1" s="173" thickBot="1">
      <c r="A45" s="104" t="inlineStr">
        <is>
          <t>Biaya emisi efek ekuitas</t>
        </is>
      </c>
      <c r="B45" s="104" t="n"/>
      <c r="C45" s="105" t="inlineStr">
        <is>
          <t>Biaya-biaya emisi efek yang terjadi sehubungan dengan penawaran saham kepada masyarakat (termasuk penerbitan hak memesan efek terlebih dahulu) dikurangkan langsung dari hasil emisi dan disajikan sebagai pengurang pada akun “Tambahan Modal Disetor - Neto”, sebagai bagian dari Ekuitas pada laporan posisi keuangan.</t>
        </is>
      </c>
      <c r="D45" s="105" t="inlineStr">
        <is>
          <t>Biaya-biaya emisi efek yang terjadi sehubungan dengan penawaran saham kepada masyarakat (termasuk penerbitan hak memesan efek terlebih dahulu) dikurangkan langsung dari hasil emisi dan disajikan sebagai pengurang pada akun “Tambahan Modal Disetor - Neto”, sebagai bagian dari Ekuitas pada laporan posisi keuangan.</t>
        </is>
      </c>
      <c r="E45" s="105" t="inlineStr">
        <is>
          <t>Biaya-biaya emisi efek yang terjadi sehubungan dengan penawaran saham kepada masyarakat (termasuk penerbitan hak memesan efek terlebih dahulu) dikurangkan langsung dari hasil emisi dan disajikan sebagai pengurang pada akun  Modal Disetor - Neto sebagai bagian dari Ekuitas pada laporan posisi keuangan.</t>
        </is>
      </c>
      <c r="F45" s="105" t="inlineStr">
        <is>
          <t>Biaya-biaya emisi efek yang terjadi sehubungan dengan penawaran saham kepada masyarakat (termasuk penerbitan hak memesan efek terlebih dahulu) dikurangkan langsung dari hasil emisi dan disajikan sebagai pengurang pada akun  Modal Disetor - Neto sebagai bagian dari Ekuitas pada laporan posisi keuangan.</t>
        </is>
      </c>
      <c r="G45" s="105" t="n"/>
      <c r="H45" s="105" t="n"/>
      <c r="I45" s="105" t="n"/>
      <c r="J45" s="105" t="n"/>
      <c r="K45" s="105" t="n"/>
      <c r="L45" s="105" t="n"/>
      <c r="M45" s="105" t="n"/>
      <c r="N45" s="105" t="n"/>
      <c r="O45" s="105" t="n"/>
      <c r="P45" s="105" t="n"/>
      <c r="Q45" s="105" t="n"/>
      <c r="R45" s="105" t="n"/>
    </row>
    <row r="46" hidden="1" ht="75" customHeight="1" s="173" thickBot="1">
      <c r="A46" s="104" t="inlineStr">
        <is>
          <t>Instrumen keuangan</t>
        </is>
      </c>
      <c r="B46" s="104" t="n"/>
      <c r="C46" s="105" t="inlineStr"/>
      <c r="D46" s="105" t="inlineStr"/>
      <c r="E46" s="105" t="inlineStr"/>
      <c r="F46" s="105" t="inlineStr"/>
      <c r="G46" s="105" t="n"/>
      <c r="H46" s="105" t="n"/>
      <c r="I46" s="105" t="n"/>
      <c r="J46" s="105" t="n"/>
      <c r="K46" s="105" t="n"/>
      <c r="L46" s="105" t="n"/>
      <c r="M46" s="105" t="n"/>
      <c r="N46" s="105" t="n"/>
      <c r="O46" s="105" t="n"/>
      <c r="P46" s="105" t="n"/>
      <c r="Q46" s="105" t="n"/>
      <c r="R46" s="105" t="n"/>
    </row>
    <row r="47" hidden="1" ht="75" customHeight="1" s="173" thickBot="1">
      <c r="A47" s="104" t="inlineStr">
        <is>
          <t>Aset tidak lancar yang diklasifikasikan sebagai dimiliki untuk dijual</t>
        </is>
      </c>
      <c r="B47" s="104" t="n"/>
      <c r="C47" s="105" t="inlineStr"/>
      <c r="D47" s="105" t="inlineStr"/>
      <c r="E47" s="105" t="inlineStr"/>
      <c r="F47" s="105" t="inlineStr"/>
      <c r="G47" s="105" t="n"/>
      <c r="H47" s="105" t="n"/>
      <c r="I47" s="105" t="n"/>
      <c r="J47" s="105" t="n"/>
      <c r="K47" s="105" t="n"/>
      <c r="L47" s="105" t="n"/>
      <c r="M47" s="105" t="n"/>
      <c r="N47" s="105" t="n"/>
      <c r="O47" s="105" t="n"/>
      <c r="P47" s="105" t="n"/>
      <c r="Q47" s="105" t="n"/>
      <c r="R47" s="105" t="n"/>
    </row>
    <row r="48" ht="75" customHeight="1" s="173" thickBot="1">
      <c r="A48" s="104" t="inlineStr">
        <is>
          <t>Peristiwa setelah tanggal periode pelaporan</t>
        </is>
      </c>
      <c r="B48" s="104" t="n"/>
      <c r="C48" s="105" t="inlineStr">
        <is>
          <t>Sebagai tindaklanjut pelaksanaan Rapat Umum Pemegang Saham Luar Biasa tanggal 18 Oktober 2022 dan telah selesainya pelaksanaan Penambahan Modal dengan Memberikan Hak Memesan efek Terlebih Dahulu Penawaran Umum Terbatas II, melalui Surat No. 07/KOM/BTN/I/2023 tanggal 11 Januari 2023, Dewan Komisaris menyetujui realisasi jumlah saham yang dikeluarkan sehubungan dengan peningkatan modal ditempatkan dan disetor, serta memberikan kewenangan kepada Direksi untuk menyatakan keputusan terkait persetujuan dimaksud ke dalam akta notaris. Sehubungan dengan hal dimaksud, Bank melakukan perubahan Anggaran Dasar sebagaimana tercantum dalam Akta Pernyataan Keputusan Rapat Dewan Komisaris Perusahaan Perseroan (Persero) PT Bank Tabungan Negara Tbk atau disingkat PT Bank Tabungan Negara (Persero) Tbk No. 05 tanggal 11 Januari 2023.Bank menyelenggarakan Rapat Umum Pemegang Saham Luar Biasa pada tanggal 11 Januari 2023 dengan hasil keputusan antara lain mengukuhkan pemberhentian dengan hormat Sdr. Heru Budi Hartono sebagai Komisaris Perseroan terhitung sejak tanggal 17 Oktober 2022, mengangkat Sdr. Mohamad Yusuf Permana sebagai Komisaris Perseroan, dan mengangkat kembali Sdr. Andi Nirwoto sebagai Direktur IT &amp; Digital.</t>
        </is>
      </c>
      <c r="D48" s="105" t="inlineStr"/>
      <c r="E48" s="105" t="inlineStr"/>
      <c r="F48" s="105" t="inlineStr"/>
      <c r="G48" s="105" t="n"/>
      <c r="H48" s="105" t="n"/>
      <c r="I48" s="105" t="n"/>
      <c r="J48" s="105" t="n"/>
      <c r="K48" s="105" t="n"/>
      <c r="L48" s="105" t="n"/>
      <c r="M48" s="105" t="n"/>
      <c r="N48" s="105" t="n"/>
      <c r="O48" s="105" t="n"/>
      <c r="P48" s="105" t="n"/>
      <c r="Q48" s="105" t="n"/>
      <c r="R48" s="105" t="n"/>
    </row>
    <row r="49" hidden="1" ht="75" customHeight="1" s="173" thickBot="1">
      <c r="A49" s="104" t="inlineStr">
        <is>
          <t>Penerapan standar akuntansi baru</t>
        </is>
      </c>
      <c r="B49" s="104" t="n"/>
      <c r="C49" s="105" t="inlineStr"/>
      <c r="D49" s="105" t="inlineStr"/>
      <c r="E49" s="105" t="inlineStr"/>
      <c r="F49" s="105" t="inlineStr"/>
      <c r="G49" s="105" t="n"/>
      <c r="H49" s="105" t="n"/>
      <c r="I49" s="105" t="n"/>
      <c r="J49" s="105" t="n"/>
      <c r="K49" s="105" t="n"/>
      <c r="L49" s="105" t="n"/>
      <c r="M49" s="105" t="n"/>
      <c r="N49" s="105" t="n"/>
      <c r="O49" s="105" t="n"/>
      <c r="P49" s="105" t="n"/>
      <c r="Q49" s="105" t="n"/>
      <c r="R49" s="105" t="n"/>
    </row>
    <row r="50" hidden="1" ht="75" customHeight="1" s="173" thickBot="1">
      <c r="A50" s="104" t="inlineStr">
        <is>
          <t>Standar akuntansi yang telah disahkan namun belum berlaku efektif</t>
        </is>
      </c>
      <c r="B50" s="104" t="n"/>
      <c r="C50" s="105" t="inlineStr"/>
      <c r="D50" s="105" t="inlineStr"/>
      <c r="E50" s="105" t="inlineStr"/>
      <c r="F50" s="105" t="inlineStr"/>
      <c r="G50" s="105" t="n"/>
      <c r="H50" s="105" t="n"/>
      <c r="I50" s="105" t="n"/>
      <c r="J50" s="105" t="n"/>
      <c r="K50" s="105" t="n"/>
      <c r="L50" s="105" t="n"/>
      <c r="M50" s="105" t="n"/>
      <c r="N50" s="105" t="n"/>
      <c r="O50" s="105" t="n"/>
      <c r="P50" s="105" t="n"/>
      <c r="Q50" s="105" t="n"/>
      <c r="R50" s="105" t="n"/>
    </row>
    <row r="51" hidden="1" ht="75" customHeight="1" s="173" thickBot="1">
      <c r="A51" s="104" t="inlineStr">
        <is>
          <t>Utang pembiayaan konsumen</t>
        </is>
      </c>
      <c r="B51" s="104" t="n"/>
      <c r="C51" s="105" t="inlineStr"/>
      <c r="D51" s="105" t="inlineStr"/>
      <c r="E51" s="105" t="inlineStr"/>
      <c r="F51" s="105" t="inlineStr"/>
      <c r="G51" s="105" t="n"/>
      <c r="H51" s="105" t="n"/>
      <c r="I51" s="105" t="n"/>
      <c r="J51" s="105" t="n"/>
      <c r="K51" s="105" t="n"/>
      <c r="L51" s="105" t="n"/>
      <c r="M51" s="105" t="n"/>
      <c r="N51" s="105" t="n"/>
      <c r="O51" s="105" t="n"/>
      <c r="P51" s="105" t="n"/>
      <c r="Q51" s="105" t="n"/>
      <c r="R51" s="105" t="n"/>
    </row>
  </sheetData>
  <dataValidations count="1">
    <dataValidation sqref="C5:R51"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9.xml><?xml version="1.0" encoding="utf-8"?>
<worksheet xmlns="http://schemas.openxmlformats.org/spreadsheetml/2006/main">
  <sheetPr>
    <outlinePr summaryBelow="1" summaryRight="1"/>
    <pageSetUpPr/>
  </sheetPr>
  <dimension ref="A1:AK168"/>
  <sheetViews>
    <sheetView showGridLines="0" topLeftCell="A1" workbookViewId="0">
      <pane xSplit="2" ySplit="3" topLeftCell="C4" activePane="bottomRight" state="frozen"/>
      <selection pane="topRight"/>
      <selection pane="bottomLeft"/>
      <selection pane="bottomRight" activeCell="C42" sqref="C42:AK4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n"/>
      <c r="D3" s="110" t="n"/>
      <c r="E3" s="110" t="n"/>
      <c r="F3" s="110" t="n"/>
      <c r="G3" s="110" t="n"/>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Perindustrian - Rupiah - Total</t>
        </is>
      </c>
      <c r="B5" s="112" t="n"/>
      <c r="C5" s="113" t="n"/>
      <c r="D5" s="113" t="n"/>
      <c r="E5" s="113" t="n"/>
      <c r="F5" s="113" t="n"/>
      <c r="G5" s="113" t="n"/>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idden="1" ht="18" customHeight="1" s="173" thickBot="1">
      <c r="A6" s="121" t="inlineStr">
        <is>
          <t>Perindustrian - Rupiah - Lancar</t>
        </is>
      </c>
      <c r="B6" s="112" t="n"/>
      <c r="C6" s="114" t="n"/>
      <c r="D6" s="114" t="n"/>
      <c r="E6" s="114" t="n"/>
      <c r="F6" s="114" t="n"/>
      <c r="G6" s="114" t="n"/>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idden="1" ht="18" customHeight="1" s="173" thickBot="1">
      <c r="A7" s="121" t="inlineStr">
        <is>
          <t>Perindustrian - Rupiah - Dalam perhatian khusus</t>
        </is>
      </c>
      <c r="B7" s="112" t="n"/>
      <c r="C7" s="114" t="n"/>
      <c r="D7" s="114" t="n"/>
      <c r="E7" s="114" t="n"/>
      <c r="F7" s="114" t="n"/>
      <c r="G7" s="114" t="n"/>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idden="1" ht="18" customHeight="1" s="173" thickBot="1">
      <c r="A8" s="121" t="inlineStr">
        <is>
          <t>Perindustrian - Rupiah - Kurang lancar</t>
        </is>
      </c>
      <c r="B8" s="112" t="n"/>
      <c r="C8" s="114" t="n"/>
      <c r="D8" s="114" t="n"/>
      <c r="E8" s="114" t="n"/>
      <c r="F8" s="114" t="n"/>
      <c r="G8" s="114" t="n"/>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idden="1" ht="18" customHeight="1" s="173" thickBot="1">
      <c r="A9" s="121" t="inlineStr">
        <is>
          <t>Perindustrian - Rupiah - Diragukan</t>
        </is>
      </c>
      <c r="B9" s="112" t="n"/>
      <c r="C9" s="114" t="n"/>
      <c r="D9" s="114" t="n"/>
      <c r="E9" s="114" t="n"/>
      <c r="F9" s="114" t="n"/>
      <c r="G9" s="114" t="n"/>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idden="1" ht="18" customHeight="1" s="173" thickBot="1">
      <c r="A10" s="121" t="inlineStr">
        <is>
          <t>Perindustrian - Rupiah - Macet</t>
        </is>
      </c>
      <c r="B10" s="112" t="n"/>
      <c r="C10" s="114" t="n"/>
      <c r="D10" s="114" t="n"/>
      <c r="E10" s="114" t="n"/>
      <c r="F10" s="114" t="n"/>
      <c r="G10" s="114" t="n"/>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Perdagangan, restoran dan hotel - Rupiah - Total</t>
        </is>
      </c>
      <c r="B11" s="112" t="n"/>
      <c r="C11" s="113" t="n"/>
      <c r="D11" s="113" t="n"/>
      <c r="E11" s="113" t="n"/>
      <c r="F11" s="113" t="n"/>
      <c r="G11" s="113" t="n"/>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idden="1" ht="18" customHeight="1" s="173" thickBot="1">
      <c r="A12" s="121" t="inlineStr">
        <is>
          <t>Perdagangan, restoran dan hotel - Rupiah - Lancar</t>
        </is>
      </c>
      <c r="B12" s="112" t="n"/>
      <c r="C12" s="114" t="n"/>
      <c r="D12" s="114" t="n"/>
      <c r="E12" s="114" t="n"/>
      <c r="F12" s="114" t="n"/>
      <c r="G12" s="114" t="n"/>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idden="1" ht="35" customHeight="1" s="173" thickBot="1">
      <c r="A13" s="121" t="inlineStr">
        <is>
          <t>Perdagangan, restoran dan hotel - Rupiah - Dalam perhatian khusus</t>
        </is>
      </c>
      <c r="B13" s="112" t="n"/>
      <c r="C13" s="114" t="n"/>
      <c r="D13" s="114" t="n"/>
      <c r="E13" s="114" t="n"/>
      <c r="F13" s="114" t="n"/>
      <c r="G13" s="114" t="n"/>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idden="1" ht="18" customHeight="1" s="173" thickBot="1">
      <c r="A14" s="121" t="inlineStr">
        <is>
          <t>Perdagangan, restoran dan hotel - Rupiah - Kurang lancar</t>
        </is>
      </c>
      <c r="B14" s="112" t="n"/>
      <c r="C14" s="114" t="n"/>
      <c r="D14" s="114" t="n"/>
      <c r="E14" s="114" t="n"/>
      <c r="F14" s="114" t="n"/>
      <c r="G14" s="114" t="n"/>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idden="1" ht="18" customHeight="1" s="173" thickBot="1">
      <c r="A15" s="121" t="inlineStr">
        <is>
          <t>Perdagangan, restoran dan hotel - Rupiah - Diragukan</t>
        </is>
      </c>
      <c r="B15" s="112" t="n"/>
      <c r="C15" s="114" t="n"/>
      <c r="D15" s="114" t="n"/>
      <c r="E15" s="114" t="n"/>
      <c r="F15" s="114" t="n"/>
      <c r="G15" s="114" t="n"/>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idden="1" ht="18" customHeight="1" s="173" thickBot="1">
      <c r="A16" s="121" t="inlineStr">
        <is>
          <t>Perdagangan, restoran dan hotel - Rupiah - Macet</t>
        </is>
      </c>
      <c r="B16" s="112" t="n"/>
      <c r="C16" s="114" t="n"/>
      <c r="D16" s="114" t="n"/>
      <c r="E16" s="114" t="n"/>
      <c r="F16" s="114" t="n"/>
      <c r="G16" s="114" t="n"/>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Pertanian - Rupiah - Total</t>
        </is>
      </c>
      <c r="B17" s="112" t="n"/>
      <c r="C17" s="113" t="n"/>
      <c r="D17" s="113" t="n"/>
      <c r="E17" s="113" t="n"/>
      <c r="F17" s="113" t="n"/>
      <c r="G17" s="113" t="n"/>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idden="1" ht="18" customHeight="1" s="173" thickBot="1">
      <c r="A18" s="121" t="inlineStr">
        <is>
          <t>Pertanian - Rupiah - Lancar</t>
        </is>
      </c>
      <c r="B18" s="112" t="n"/>
      <c r="C18" s="114" t="n"/>
      <c r="D18" s="114" t="n"/>
      <c r="E18" s="114" t="n"/>
      <c r="F18" s="114" t="n"/>
      <c r="G18" s="114" t="n"/>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18" customHeight="1" s="173" thickBot="1">
      <c r="A19" s="121" t="inlineStr">
        <is>
          <t>Pertanian - Rupiah - Dalam perhatian khusus</t>
        </is>
      </c>
      <c r="B19" s="112" t="n"/>
      <c r="C19" s="114" t="n"/>
      <c r="D19" s="114" t="n"/>
      <c r="E19" s="114" t="n"/>
      <c r="F19" s="114" t="n"/>
      <c r="G19" s="114" t="n"/>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idden="1" ht="18" customHeight="1" s="173" thickBot="1">
      <c r="A20" s="121" t="inlineStr">
        <is>
          <t>Pertanian - Rupiah - Kurang lancar</t>
        </is>
      </c>
      <c r="B20" s="112" t="n"/>
      <c r="C20" s="114" t="n"/>
      <c r="D20" s="114" t="n"/>
      <c r="E20" s="114" t="n"/>
      <c r="F20" s="114" t="n"/>
      <c r="G20" s="114" t="n"/>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idden="1" ht="18" customHeight="1" s="173" thickBot="1">
      <c r="A21" s="121" t="inlineStr">
        <is>
          <t>Pertanian - Rupiah - Diragukan</t>
        </is>
      </c>
      <c r="B21" s="112" t="n"/>
      <c r="C21" s="114" t="n"/>
      <c r="D21" s="114" t="n"/>
      <c r="E21" s="114" t="n"/>
      <c r="F21" s="114" t="n"/>
      <c r="G21" s="114" t="n"/>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idden="1" ht="18" customHeight="1" s="173" thickBot="1">
      <c r="A22" s="121" t="inlineStr">
        <is>
          <t>Pertanian - Rupiah - Macet</t>
        </is>
      </c>
      <c r="B22" s="112" t="n"/>
      <c r="C22" s="114" t="n"/>
      <c r="D22" s="114" t="n"/>
      <c r="E22" s="114" t="n"/>
      <c r="F22" s="114" t="n"/>
      <c r="G22" s="114" t="n"/>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Jasa dunia usaha - Rupiah - Total</t>
        </is>
      </c>
      <c r="B23" s="112" t="n"/>
      <c r="C23" s="113" t="n"/>
      <c r="D23" s="113" t="n"/>
      <c r="E23" s="113" t="n"/>
      <c r="F23" s="113" t="n"/>
      <c r="G23" s="113" t="n"/>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idden="1" ht="18" customHeight="1" s="173" thickBot="1">
      <c r="A24" s="121" t="inlineStr">
        <is>
          <t>Jasa dunia usaha - Rupiah - Lancar</t>
        </is>
      </c>
      <c r="B24" s="112" t="n"/>
      <c r="C24" s="114" t="n"/>
      <c r="D24" s="114" t="n"/>
      <c r="E24" s="114" t="n"/>
      <c r="F24" s="114" t="n"/>
      <c r="G24" s="114" t="n"/>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idden="1" ht="18" customHeight="1" s="173" thickBot="1">
      <c r="A25" s="121" t="inlineStr">
        <is>
          <t>Jasa dunia usaha - Rupiah - Dalam perhatian khusus</t>
        </is>
      </c>
      <c r="B25" s="112" t="n"/>
      <c r="C25" s="114" t="n"/>
      <c r="D25" s="114" t="n"/>
      <c r="E25" s="114" t="n"/>
      <c r="F25" s="114" t="n"/>
      <c r="G25" s="114" t="n"/>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idden="1" ht="18" customHeight="1" s="173" thickBot="1">
      <c r="A26" s="121" t="inlineStr">
        <is>
          <t>Jasa dunia usaha - Rupiah - Kurang lancar</t>
        </is>
      </c>
      <c r="B26" s="112" t="n"/>
      <c r="C26" s="114" t="n"/>
      <c r="D26" s="114" t="n"/>
      <c r="E26" s="114" t="n"/>
      <c r="F26" s="114" t="n"/>
      <c r="G26" s="114" t="n"/>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idden="1" ht="18" customHeight="1" s="173" thickBot="1">
      <c r="A27" s="121" t="inlineStr">
        <is>
          <t>Jasa dunia usaha - Rupiah - Diragukan</t>
        </is>
      </c>
      <c r="B27" s="111" t="n"/>
      <c r="C27" s="114" t="n"/>
      <c r="D27" s="114" t="n"/>
      <c r="E27" s="114" t="n"/>
      <c r="F27" s="114" t="n"/>
      <c r="G27" s="114" t="n"/>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idden="1" ht="18" customHeight="1" s="173" thickBot="1">
      <c r="A28" s="121" t="inlineStr">
        <is>
          <t>Jasa dunia usaha - Rupiah - Macet</t>
        </is>
      </c>
      <c r="B28" s="111" t="n"/>
      <c r="C28" s="114" t="n"/>
      <c r="D28" s="114" t="n"/>
      <c r="E28" s="114" t="n"/>
      <c r="F28" s="114" t="n"/>
      <c r="G28" s="114" t="n"/>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Konstruksi - Rupiah - Total</t>
        </is>
      </c>
      <c r="B29" s="111" t="n"/>
      <c r="C29" s="113" t="n"/>
      <c r="D29" s="113" t="n"/>
      <c r="E29" s="113" t="n"/>
      <c r="F29" s="113" t="n"/>
      <c r="G29" s="113" t="n"/>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idden="1" ht="18" customHeight="1" s="173" thickBot="1">
      <c r="A30" s="121" t="inlineStr">
        <is>
          <t>Konstruksi - Rupiah - Lancar</t>
        </is>
      </c>
      <c r="B30" s="112" t="n"/>
      <c r="C30" s="114" t="n"/>
      <c r="D30" s="114" t="n"/>
      <c r="E30" s="114" t="n"/>
      <c r="F30" s="114" t="n"/>
      <c r="G30" s="114" t="n"/>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idden="1" ht="18" customHeight="1" s="173" thickBot="1">
      <c r="A31" s="121" t="inlineStr">
        <is>
          <t>Konstruksi - Rupiah - Dalam perhatian khusus</t>
        </is>
      </c>
      <c r="B31" s="112" t="n"/>
      <c r="C31" s="114" t="n"/>
      <c r="D31" s="114" t="n"/>
      <c r="E31" s="114" t="n"/>
      <c r="F31" s="114" t="n"/>
      <c r="G31" s="114" t="n"/>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idden="1" ht="18" customHeight="1" s="173" thickBot="1">
      <c r="A32" s="121" t="inlineStr">
        <is>
          <t>Konstruksi - Rupiah - Kurang lancar</t>
        </is>
      </c>
      <c r="B32" s="112" t="n"/>
      <c r="C32" s="114" t="n"/>
      <c r="D32" s="114" t="n"/>
      <c r="E32" s="114" t="n"/>
      <c r="F32" s="114" t="n"/>
      <c r="G32" s="114" t="n"/>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idden="1" ht="18" customHeight="1" s="173" thickBot="1">
      <c r="A33" s="121" t="inlineStr">
        <is>
          <t>Konstruksi - Rupiah - Diragukan</t>
        </is>
      </c>
      <c r="B33" s="112" t="n"/>
      <c r="C33" s="114" t="n"/>
      <c r="D33" s="114" t="n"/>
      <c r="E33" s="114" t="n"/>
      <c r="F33" s="114" t="n"/>
      <c r="G33" s="114" t="n"/>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idden="1" ht="18" customHeight="1" s="173" thickBot="1">
      <c r="A34" s="121" t="inlineStr">
        <is>
          <t>Konstruksi - Rupiah - Macet</t>
        </is>
      </c>
      <c r="B34" s="112" t="n"/>
      <c r="C34" s="114" t="n"/>
      <c r="D34" s="114" t="n"/>
      <c r="E34" s="114" t="n"/>
      <c r="F34" s="114" t="n"/>
      <c r="G34" s="114" t="n"/>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35" customHeight="1" s="173" thickBot="1">
      <c r="A35" s="118" t="inlineStr">
        <is>
          <t>Pengangkutan, pergudangan, dan komunikasi - Rupiah - Total</t>
        </is>
      </c>
      <c r="B35" s="112" t="n"/>
      <c r="C35" s="113" t="n"/>
      <c r="D35" s="113" t="n"/>
      <c r="E35" s="113" t="n"/>
      <c r="F35" s="113" t="n"/>
      <c r="G35" s="113" t="n"/>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idden="1" ht="35" customHeight="1" s="173" thickBot="1">
      <c r="A36" s="121" t="inlineStr">
        <is>
          <t>Pengangkutan, pergudangan, dan komunikasi - Rupiah - Lancar</t>
        </is>
      </c>
      <c r="B36" s="112" t="n"/>
      <c r="C36" s="114" t="n"/>
      <c r="D36" s="114" t="n"/>
      <c r="E36" s="114" t="n"/>
      <c r="F36" s="114" t="n"/>
      <c r="G36" s="114" t="n"/>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idden="1" ht="35" customHeight="1" s="173" thickBot="1">
      <c r="A37" s="121" t="inlineStr">
        <is>
          <t>Pengangkutan, pergudangan, dan komunikasi - Rupiah - Dalam perhatian khusus</t>
        </is>
      </c>
      <c r="B37" s="112" t="n"/>
      <c r="C37" s="114" t="n"/>
      <c r="D37" s="114" t="n"/>
      <c r="E37" s="114" t="n"/>
      <c r="F37" s="114" t="n"/>
      <c r="G37" s="114" t="n"/>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idden="1" ht="35" customHeight="1" s="173" thickBot="1">
      <c r="A38" s="121" t="inlineStr">
        <is>
          <t>Pengangkutan, pergudangan, dan komunikasi - Rupiah - Kurang lancar</t>
        </is>
      </c>
      <c r="B38" s="112" t="n"/>
      <c r="C38" s="114" t="n"/>
      <c r="D38" s="114" t="n"/>
      <c r="E38" s="114" t="n"/>
      <c r="F38" s="114" t="n"/>
      <c r="G38" s="114" t="n"/>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idden="1" ht="35" customHeight="1" s="173" thickBot="1">
      <c r="A39" s="121" t="inlineStr">
        <is>
          <t>Pengangkutan, pergudangan, dan komunikasi - Rupiah - Diragukan</t>
        </is>
      </c>
      <c r="B39" s="112" t="n"/>
      <c r="C39" s="114" t="n"/>
      <c r="D39" s="114" t="n"/>
      <c r="E39" s="114" t="n"/>
      <c r="F39" s="114" t="n"/>
      <c r="G39" s="114" t="n"/>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idden="1" ht="35" customHeight="1" s="173" thickBot="1">
      <c r="A40" s="121" t="inlineStr">
        <is>
          <t>Pengangkutan, pergudangan, dan komunikasi - Rupiah - Macet</t>
        </is>
      </c>
      <c r="B40" s="112" t="n"/>
      <c r="C40" s="114" t="n"/>
      <c r="D40" s="114" t="n"/>
      <c r="E40" s="114" t="n"/>
      <c r="F40" s="114" t="n"/>
      <c r="G40" s="114" t="n"/>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Listrik, gas dan air - Rupiah - Total</t>
        </is>
      </c>
      <c r="B41" s="112" t="n"/>
      <c r="C41" s="113" t="n"/>
      <c r="D41" s="113" t="n"/>
      <c r="E41" s="113" t="n"/>
      <c r="F41" s="113" t="n"/>
      <c r="G41" s="113" t="n"/>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idden="1" ht="18" customHeight="1" s="173" thickBot="1">
      <c r="A42" s="121" t="inlineStr">
        <is>
          <t>Listrik, gas dan air - Rupiah - Lancar</t>
        </is>
      </c>
      <c r="B42" s="112" t="n"/>
      <c r="C42" s="114" t="n"/>
      <c r="D42" s="114" t="n"/>
      <c r="E42" s="114" t="n"/>
      <c r="F42" s="114" t="n"/>
      <c r="G42" s="114" t="n"/>
      <c r="H42" s="114" t="n"/>
      <c r="I42" s="114" t="n"/>
      <c r="J42" s="114" t="n"/>
      <c r="K42" s="114" t="n"/>
      <c r="L42" s="114" t="n"/>
      <c r="M42" s="114" t="n"/>
      <c r="N42" s="114" t="n"/>
      <c r="O42" s="114" t="n"/>
      <c r="P42" s="114" t="n"/>
      <c r="Q42" s="114" t="n"/>
      <c r="R42" s="114" t="n"/>
      <c r="S42" s="114" t="n"/>
      <c r="T42" s="114" t="n"/>
      <c r="U42" s="114" t="n"/>
      <c r="V42" s="114" t="n"/>
      <c r="W42" s="114" t="n"/>
      <c r="X42" s="114" t="n"/>
      <c r="Y42" s="114" t="n"/>
      <c r="Z42" s="114" t="n"/>
      <c r="AA42" s="114" t="n"/>
      <c r="AB42" s="114" t="n"/>
      <c r="AC42" s="114" t="n"/>
      <c r="AD42" s="114" t="n"/>
      <c r="AE42" s="114" t="n"/>
      <c r="AF42" s="114" t="n"/>
      <c r="AG42" s="114" t="n"/>
      <c r="AH42" s="114" t="n"/>
      <c r="AI42" s="114" t="n"/>
      <c r="AJ42" s="114" t="n"/>
      <c r="AK42" s="114" t="n"/>
    </row>
    <row r="43" hidden="1" ht="18" customHeight="1" s="173" thickBot="1">
      <c r="A43" s="121" t="inlineStr">
        <is>
          <t>Listrik, gas dan air - Rupiah - Dalam perhatian khusus</t>
        </is>
      </c>
      <c r="B43" s="112" t="n"/>
      <c r="C43" s="114" t="n"/>
      <c r="D43" s="114" t="n"/>
      <c r="E43" s="114" t="n"/>
      <c r="F43" s="114" t="n"/>
      <c r="G43" s="114" t="n"/>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idden="1" ht="18" customHeight="1" s="173" thickBot="1">
      <c r="A44" s="121" t="inlineStr">
        <is>
          <t>Listrik, gas dan air - Rupiah - Kurang lancar</t>
        </is>
      </c>
      <c r="B44" s="112" t="n"/>
      <c r="C44" s="114" t="n"/>
      <c r="D44" s="114" t="n"/>
      <c r="E44" s="114" t="n"/>
      <c r="F44" s="114" t="n"/>
      <c r="G44" s="114" t="n"/>
      <c r="H44" s="114" t="n"/>
      <c r="I44" s="114" t="n"/>
      <c r="J44" s="114" t="n"/>
      <c r="K44" s="114" t="n"/>
      <c r="L44" s="114" t="n"/>
      <c r="M44" s="114" t="n"/>
      <c r="N44" s="114" t="n"/>
      <c r="O44" s="114" t="n"/>
      <c r="P44" s="114" t="n"/>
      <c r="Q44" s="114" t="n"/>
      <c r="R44" s="114" t="n"/>
      <c r="S44" s="114" t="n"/>
      <c r="T44" s="114" t="n"/>
      <c r="U44" s="114" t="n"/>
      <c r="V44" s="114" t="n"/>
      <c r="W44" s="114" t="n"/>
      <c r="X44" s="114" t="n"/>
      <c r="Y44" s="114" t="n"/>
      <c r="Z44" s="114" t="n"/>
      <c r="AA44" s="114" t="n"/>
      <c r="AB44" s="114" t="n"/>
      <c r="AC44" s="114" t="n"/>
      <c r="AD44" s="114" t="n"/>
      <c r="AE44" s="114" t="n"/>
      <c r="AF44" s="114" t="n"/>
      <c r="AG44" s="114" t="n"/>
      <c r="AH44" s="114" t="n"/>
      <c r="AI44" s="114" t="n"/>
      <c r="AJ44" s="114" t="n"/>
      <c r="AK44" s="114" t="n"/>
    </row>
    <row r="45" hidden="1" ht="18" customHeight="1" s="173" thickBot="1">
      <c r="A45" s="121" t="inlineStr">
        <is>
          <t>Listrik, gas dan air - Rupiah - Diragukan</t>
        </is>
      </c>
      <c r="B45" s="112" t="n"/>
      <c r="C45" s="114" t="n"/>
      <c r="D45" s="114" t="n"/>
      <c r="E45" s="114" t="n"/>
      <c r="F45" s="114" t="n"/>
      <c r="G45" s="114" t="n"/>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idden="1" ht="18" customHeight="1" s="173" thickBot="1">
      <c r="A46" s="121" t="inlineStr">
        <is>
          <t>Listrik, gas dan air - Rupiah - Macet</t>
        </is>
      </c>
      <c r="B46" s="112" t="n"/>
      <c r="C46" s="114" t="n"/>
      <c r="D46" s="114" t="n"/>
      <c r="E46" s="114" t="n"/>
      <c r="F46" s="114" t="n"/>
      <c r="G46" s="114" t="n"/>
      <c r="H46" s="114" t="n"/>
      <c r="I46" s="114" t="n"/>
      <c r="J46" s="114" t="n"/>
      <c r="K46" s="114" t="n"/>
      <c r="L46" s="114" t="n"/>
      <c r="M46" s="114" t="n"/>
      <c r="N46" s="114" t="n"/>
      <c r="O46" s="114" t="n"/>
      <c r="P46" s="114" t="n"/>
      <c r="Q46" s="114" t="n"/>
      <c r="R46" s="114" t="n"/>
      <c r="S46" s="114" t="n"/>
      <c r="T46" s="114" t="n"/>
      <c r="U46" s="114" t="n"/>
      <c r="V46" s="114" t="n"/>
      <c r="W46" s="114" t="n"/>
      <c r="X46" s="114" t="n"/>
      <c r="Y46" s="114" t="n"/>
      <c r="Z46" s="114" t="n"/>
      <c r="AA46" s="114" t="n"/>
      <c r="AB46" s="114" t="n"/>
      <c r="AC46" s="114" t="n"/>
      <c r="AD46" s="114" t="n"/>
      <c r="AE46" s="114" t="n"/>
      <c r="AF46" s="114" t="n"/>
      <c r="AG46" s="114" t="n"/>
      <c r="AH46" s="114" t="n"/>
      <c r="AI46" s="114" t="n"/>
      <c r="AJ46" s="114" t="n"/>
      <c r="AK46" s="114" t="n"/>
    </row>
    <row r="47" ht="18" customHeight="1" s="173" thickBot="1">
      <c r="A47" s="118" t="inlineStr">
        <is>
          <t>Jasa sosial - Rupiah - Total</t>
        </is>
      </c>
      <c r="B47" s="112" t="n"/>
      <c r="C47" s="113" t="n"/>
      <c r="D47" s="113" t="n"/>
      <c r="E47" s="113" t="n"/>
      <c r="F47" s="113" t="n"/>
      <c r="G47" s="113" t="n"/>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idden="1" ht="18" customHeight="1" s="173" thickBot="1">
      <c r="A48" s="121" t="inlineStr">
        <is>
          <t>Jasa sosial - Rupiah - Lancar</t>
        </is>
      </c>
      <c r="B48" s="112" t="n"/>
      <c r="C48" s="114" t="n"/>
      <c r="D48" s="114" t="n"/>
      <c r="E48" s="114" t="n"/>
      <c r="F48" s="114" t="n"/>
      <c r="G48" s="114" t="n"/>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idden="1" ht="18" customHeight="1" s="173" thickBot="1">
      <c r="A49" s="121" t="inlineStr">
        <is>
          <t>Jasa sosial - Rupiah - Dalam perhatian khusus</t>
        </is>
      </c>
      <c r="B49" s="112" t="n"/>
      <c r="C49" s="114" t="n"/>
      <c r="D49" s="114" t="n"/>
      <c r="E49" s="114" t="n"/>
      <c r="F49" s="114" t="n"/>
      <c r="G49" s="114" t="n"/>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idden="1" ht="18" customHeight="1" s="173" thickBot="1">
      <c r="A50" s="121" t="inlineStr">
        <is>
          <t>Jasa sosial - Rupiah - Kurang lancar</t>
        </is>
      </c>
      <c r="B50" s="112" t="n"/>
      <c r="C50" s="114" t="n"/>
      <c r="D50" s="114" t="n"/>
      <c r="E50" s="114" t="n"/>
      <c r="F50" s="114" t="n"/>
      <c r="G50" s="114" t="n"/>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idden="1" ht="18" customHeight="1" s="173" thickBot="1">
      <c r="A51" s="121" t="inlineStr">
        <is>
          <t>Jasa sosial - Rupiah - Diragukan</t>
        </is>
      </c>
      <c r="B51" s="112" t="n"/>
      <c r="C51" s="114" t="n"/>
      <c r="D51" s="114" t="n"/>
      <c r="E51" s="114" t="n"/>
      <c r="F51" s="114" t="n"/>
      <c r="G51" s="114" t="n"/>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idden="1" ht="18" customHeight="1" s="173" thickBot="1">
      <c r="A52" s="121" t="inlineStr">
        <is>
          <t>Jasa sosial - Rupiah - Macet</t>
        </is>
      </c>
      <c r="B52" s="111" t="n"/>
      <c r="C52" s="114" t="n"/>
      <c r="D52" s="114" t="n"/>
      <c r="E52" s="114" t="n"/>
      <c r="F52" s="114" t="n"/>
      <c r="G52" s="114" t="n"/>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Pertambangan - Rupiah - Total</t>
        </is>
      </c>
      <c r="B53" s="112" t="n"/>
      <c r="C53" s="113" t="n"/>
      <c r="D53" s="113" t="n"/>
      <c r="E53" s="113" t="n"/>
      <c r="F53" s="113" t="n"/>
      <c r="G53" s="113" t="n"/>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idden="1" ht="18" customHeight="1" s="173" thickBot="1">
      <c r="A54" s="121" t="inlineStr">
        <is>
          <t>Pertambangan - Rupiah - Lancar</t>
        </is>
      </c>
      <c r="B54" s="112" t="n"/>
      <c r="C54" s="114" t="n"/>
      <c r="D54" s="114" t="n"/>
      <c r="E54" s="114" t="n"/>
      <c r="F54" s="114" t="n"/>
      <c r="G54" s="114" t="n"/>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idden="1" ht="18" customHeight="1" s="173" thickBot="1">
      <c r="A55" s="121" t="inlineStr">
        <is>
          <t>Pertambangan - Rupiah - Dalam perhatian khusus</t>
        </is>
      </c>
      <c r="B55" s="112" t="n"/>
      <c r="C55" s="114" t="n"/>
      <c r="D55" s="114" t="n"/>
      <c r="E55" s="114" t="n"/>
      <c r="F55" s="114" t="n"/>
      <c r="G55" s="114" t="n"/>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idden="1" ht="18" customHeight="1" s="173" thickBot="1">
      <c r="A56" s="121" t="inlineStr">
        <is>
          <t>Pertambangan - Rupiah - Kurang lancar</t>
        </is>
      </c>
      <c r="B56" s="112" t="n"/>
      <c r="C56" s="114" t="n"/>
      <c r="D56" s="114" t="n"/>
      <c r="E56" s="114" t="n"/>
      <c r="F56" s="114" t="n"/>
      <c r="G56" s="114" t="n"/>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idden="1" ht="18" customHeight="1" s="173" thickBot="1">
      <c r="A57" s="121" t="inlineStr">
        <is>
          <t>Pertambangan - Rupiah - Diragukan</t>
        </is>
      </c>
      <c r="B57" s="112" t="n"/>
      <c r="C57" s="114" t="n"/>
      <c r="D57" s="114" t="n"/>
      <c r="E57" s="114" t="n"/>
      <c r="F57" s="114" t="n"/>
      <c r="G57" s="114" t="n"/>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idden="1" ht="18" customHeight="1" s="173" thickBot="1">
      <c r="A58" s="121" t="inlineStr">
        <is>
          <t>Pertambangan - Rupiah - Macet</t>
        </is>
      </c>
      <c r="B58" s="111" t="n"/>
      <c r="C58" s="114" t="n"/>
      <c r="D58" s="114" t="n"/>
      <c r="E58" s="114" t="n"/>
      <c r="F58" s="114" t="n"/>
      <c r="G58" s="114" t="n"/>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8" customHeight="1" s="173" thickBot="1">
      <c r="A59" s="118" t="inlineStr">
        <is>
          <t>Properti - Rupiah - Total</t>
        </is>
      </c>
      <c r="B59" s="112" t="n"/>
      <c r="C59" s="113" t="n"/>
      <c r="D59" s="113" t="n"/>
      <c r="E59" s="113" t="n"/>
      <c r="F59" s="113" t="n"/>
      <c r="G59" s="113" t="n"/>
      <c r="H59" s="113" t="n"/>
      <c r="I59" s="113" t="n"/>
      <c r="J59" s="113" t="n"/>
      <c r="K59" s="113" t="n"/>
      <c r="L59" s="113" t="n"/>
      <c r="M59" s="113" t="n"/>
      <c r="N59" s="113" t="n"/>
      <c r="O59" s="113" t="n"/>
      <c r="P59" s="113" t="n"/>
      <c r="Q59" s="113" t="n"/>
      <c r="R59" s="113" t="n"/>
      <c r="S59" s="113" t="n"/>
      <c r="T59" s="113" t="n"/>
      <c r="U59" s="113" t="n"/>
      <c r="V59" s="113" t="n"/>
      <c r="W59" s="113" t="n"/>
      <c r="X59" s="113" t="n"/>
      <c r="Y59" s="113" t="n"/>
      <c r="Z59" s="113" t="n"/>
      <c r="AA59" s="113" t="n"/>
      <c r="AB59" s="113" t="n"/>
      <c r="AC59" s="113" t="n"/>
      <c r="AD59" s="113" t="n"/>
      <c r="AE59" s="113" t="n"/>
      <c r="AF59" s="113" t="n"/>
      <c r="AG59" s="113" t="n"/>
      <c r="AH59" s="113" t="n"/>
      <c r="AI59" s="113" t="n"/>
      <c r="AJ59" s="113" t="n"/>
      <c r="AK59" s="113" t="n"/>
    </row>
    <row r="60" hidden="1" ht="18" customHeight="1" s="173" thickBot="1">
      <c r="A60" s="121" t="inlineStr">
        <is>
          <t>Properti - Rupiah - Lancar</t>
        </is>
      </c>
      <c r="B60" s="112" t="n"/>
      <c r="C60" s="114" t="n"/>
      <c r="D60" s="114" t="n"/>
      <c r="E60" s="114" t="n"/>
      <c r="F60" s="114" t="n"/>
      <c r="G60" s="114" t="n"/>
      <c r="H60" s="114" t="n"/>
      <c r="I60" s="114" t="n"/>
      <c r="J60" s="114" t="n"/>
      <c r="K60" s="114" t="n"/>
      <c r="L60" s="114" t="n"/>
      <c r="M60" s="114" t="n"/>
      <c r="N60" s="114" t="n"/>
      <c r="O60" s="114" t="n"/>
      <c r="P60" s="114" t="n"/>
      <c r="Q60" s="114" t="n"/>
      <c r="R60" s="114" t="n"/>
      <c r="S60" s="114" t="n"/>
      <c r="T60" s="114" t="n"/>
      <c r="U60" s="114" t="n"/>
      <c r="V60" s="114" t="n"/>
      <c r="W60" s="114" t="n"/>
      <c r="X60" s="114" t="n"/>
      <c r="Y60" s="114" t="n"/>
      <c r="Z60" s="114" t="n"/>
      <c r="AA60" s="114" t="n"/>
      <c r="AB60" s="114" t="n"/>
      <c r="AC60" s="114" t="n"/>
      <c r="AD60" s="114" t="n"/>
      <c r="AE60" s="114" t="n"/>
      <c r="AF60" s="114" t="n"/>
      <c r="AG60" s="114" t="n"/>
      <c r="AH60" s="114" t="n"/>
      <c r="AI60" s="114" t="n"/>
      <c r="AJ60" s="114" t="n"/>
      <c r="AK60" s="114" t="n"/>
    </row>
    <row r="61" hidden="1" ht="18" customHeight="1" s="173" thickBot="1">
      <c r="A61" s="121" t="inlineStr">
        <is>
          <t>Properti - Rupiah - Dalam perhatian khusus</t>
        </is>
      </c>
      <c r="B61" s="112" t="n"/>
      <c r="C61" s="114" t="n"/>
      <c r="D61" s="114" t="n"/>
      <c r="E61" s="114" t="n"/>
      <c r="F61" s="114" t="n"/>
      <c r="G61" s="114" t="n"/>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idden="1" ht="18" customHeight="1" s="173" thickBot="1">
      <c r="A62" s="121" t="inlineStr">
        <is>
          <t>Properti - Rupiah - Kurang lancar</t>
        </is>
      </c>
      <c r="B62" s="112" t="n"/>
      <c r="C62" s="114" t="n"/>
      <c r="D62" s="114" t="n"/>
      <c r="E62" s="114" t="n"/>
      <c r="F62" s="114" t="n"/>
      <c r="G62" s="114" t="n"/>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idden="1" ht="18" customHeight="1" s="173" thickBot="1">
      <c r="A63" s="121" t="inlineStr">
        <is>
          <t>Properti - Rupiah - Diragukan</t>
        </is>
      </c>
      <c r="B63" s="112" t="n"/>
      <c r="C63" s="114" t="n"/>
      <c r="D63" s="114" t="n"/>
      <c r="E63" s="114" t="n"/>
      <c r="F63" s="114" t="n"/>
      <c r="G63" s="114" t="n"/>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idden="1" ht="18" customHeight="1" s="173" thickBot="1">
      <c r="A64" s="121" t="inlineStr">
        <is>
          <t>Properti - Rupiah - Macet</t>
        </is>
      </c>
      <c r="B64" s="111" t="n"/>
      <c r="C64" s="114" t="n"/>
      <c r="D64" s="114" t="n"/>
      <c r="E64" s="114" t="n"/>
      <c r="F64" s="114" t="n"/>
      <c r="G64" s="114" t="n"/>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t="18" customHeight="1" s="173" thickBot="1">
      <c r="A65" s="118" t="inlineStr">
        <is>
          <t>Lain-lain - Rupiah - Total</t>
        </is>
      </c>
      <c r="B65" s="112" t="n"/>
      <c r="C65" s="113" t="n"/>
      <c r="D65" s="113" t="n"/>
      <c r="E65" s="113" t="n"/>
      <c r="F65" s="113" t="n"/>
      <c r="G65" s="113" t="n"/>
      <c r="H65" s="113" t="n"/>
      <c r="I65" s="113" t="n"/>
      <c r="J65" s="113" t="n"/>
      <c r="K65" s="113" t="n"/>
      <c r="L65" s="113" t="n"/>
      <c r="M65" s="113" t="n"/>
      <c r="N65" s="113" t="n"/>
      <c r="O65" s="113" t="n"/>
      <c r="P65" s="113" t="n"/>
      <c r="Q65" s="113" t="n"/>
      <c r="R65" s="113" t="n"/>
      <c r="S65" s="113" t="n"/>
      <c r="T65" s="113" t="n"/>
      <c r="U65" s="113" t="n"/>
      <c r="V65" s="113" t="n"/>
      <c r="W65" s="113" t="n"/>
      <c r="X65" s="113" t="n"/>
      <c r="Y65" s="113" t="n"/>
      <c r="Z65" s="113" t="n"/>
      <c r="AA65" s="113" t="n"/>
      <c r="AB65" s="113" t="n"/>
      <c r="AC65" s="113" t="n"/>
      <c r="AD65" s="113" t="n"/>
      <c r="AE65" s="113" t="n"/>
      <c r="AF65" s="113" t="n"/>
      <c r="AG65" s="113" t="n"/>
      <c r="AH65" s="113" t="n"/>
      <c r="AI65" s="113" t="n"/>
      <c r="AJ65" s="113" t="n"/>
      <c r="AK65" s="113" t="n"/>
    </row>
    <row r="66" hidden="1" ht="18" customHeight="1" s="173" thickBot="1">
      <c r="A66" s="121" t="inlineStr">
        <is>
          <t>Lain-lain - Rupiah - Lancar</t>
        </is>
      </c>
      <c r="B66" s="112" t="n"/>
      <c r="C66" s="114" t="n"/>
      <c r="D66" s="114" t="n"/>
      <c r="E66" s="114" t="n"/>
      <c r="F66" s="114" t="n"/>
      <c r="G66" s="114" t="n"/>
      <c r="H66" s="114" t="n"/>
      <c r="I66" s="114" t="n"/>
      <c r="J66" s="114" t="n"/>
      <c r="K66" s="114" t="n"/>
      <c r="L66" s="114" t="n"/>
      <c r="M66" s="114" t="n"/>
      <c r="N66" s="114" t="n"/>
      <c r="O66" s="114" t="n"/>
      <c r="P66" s="114" t="n"/>
      <c r="Q66" s="114" t="n"/>
      <c r="R66" s="114" t="n"/>
      <c r="S66" s="114" t="n"/>
      <c r="T66" s="114" t="n"/>
      <c r="U66" s="114" t="n"/>
      <c r="V66" s="114" t="n"/>
      <c r="W66" s="114" t="n"/>
      <c r="X66" s="114" t="n"/>
      <c r="Y66" s="114" t="n"/>
      <c r="Z66" s="114" t="n"/>
      <c r="AA66" s="114" t="n"/>
      <c r="AB66" s="114" t="n"/>
      <c r="AC66" s="114" t="n"/>
      <c r="AD66" s="114" t="n"/>
      <c r="AE66" s="114" t="n"/>
      <c r="AF66" s="114" t="n"/>
      <c r="AG66" s="114" t="n"/>
      <c r="AH66" s="114" t="n"/>
      <c r="AI66" s="114" t="n"/>
      <c r="AJ66" s="114" t="n"/>
      <c r="AK66" s="114" t="n"/>
    </row>
    <row r="67" hidden="1" ht="18" customHeight="1" s="173" thickBot="1">
      <c r="A67" s="121" t="inlineStr">
        <is>
          <t>Lain-lain - Rupiah - Dalam perhatian khusus</t>
        </is>
      </c>
      <c r="B67" s="112" t="n"/>
      <c r="C67" s="114" t="n"/>
      <c r="D67" s="114" t="n"/>
      <c r="E67" s="114" t="n"/>
      <c r="F67" s="114" t="n"/>
      <c r="G67" s="114" t="n"/>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idden="1" ht="18" customHeight="1" s="173" thickBot="1">
      <c r="A68" s="121" t="inlineStr">
        <is>
          <t>Lain-lain - Rupiah - Kurang lancar</t>
        </is>
      </c>
      <c r="B68" s="112" t="n"/>
      <c r="C68" s="114" t="n"/>
      <c r="D68" s="114" t="n"/>
      <c r="E68" s="114" t="n"/>
      <c r="F68" s="114" t="n"/>
      <c r="G68" s="114" t="n"/>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idden="1" ht="18" customHeight="1" s="173" thickBot="1">
      <c r="A69" s="121" t="inlineStr">
        <is>
          <t>Lain-lain - Rupiah - Diragukan</t>
        </is>
      </c>
      <c r="B69" s="112" t="n"/>
      <c r="C69" s="114" t="n"/>
      <c r="D69" s="114" t="n"/>
      <c r="E69" s="114" t="n"/>
      <c r="F69" s="114" t="n"/>
      <c r="G69" s="114" t="n"/>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idden="1" ht="18" customHeight="1" s="173" thickBot="1">
      <c r="A70" s="121" t="inlineStr">
        <is>
          <t>Lain-lain - Rupiah - Macet</t>
        </is>
      </c>
      <c r="B70" s="111" t="n"/>
      <c r="C70" s="114" t="n"/>
      <c r="D70" s="114" t="n"/>
      <c r="E70" s="114" t="n"/>
      <c r="F70" s="114" t="n"/>
      <c r="G70" s="114" t="n"/>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t="18" customHeight="1" s="173" thickBot="1">
      <c r="A71" s="118" t="inlineStr">
        <is>
          <t>Subtotal - Rupiah</t>
        </is>
      </c>
      <c r="B71" s="111" t="n"/>
      <c r="C71" s="113" t="n"/>
      <c r="D71" s="113" t="n"/>
      <c r="E71" s="113" t="n"/>
      <c r="F71" s="113" t="n"/>
      <c r="G71" s="113" t="n"/>
      <c r="H71" s="113" t="n"/>
      <c r="I71" s="113" t="n"/>
      <c r="J71" s="113" t="n"/>
      <c r="K71" s="113" t="n"/>
      <c r="L71" s="113" t="n"/>
      <c r="M71" s="113" t="n"/>
      <c r="N71" s="113" t="n"/>
      <c r="O71" s="113" t="n"/>
      <c r="P71" s="113" t="n"/>
      <c r="Q71" s="113" t="n"/>
      <c r="R71" s="113" t="n"/>
      <c r="S71" s="113" t="n"/>
      <c r="T71" s="113" t="n"/>
      <c r="U71" s="113" t="n"/>
      <c r="V71" s="113" t="n"/>
      <c r="W71" s="113" t="n"/>
      <c r="X71" s="113" t="n"/>
      <c r="Y71" s="113" t="n"/>
      <c r="Z71" s="113" t="n"/>
      <c r="AA71" s="113" t="n"/>
      <c r="AB71" s="113" t="n"/>
      <c r="AC71" s="113" t="n"/>
      <c r="AD71" s="113" t="n"/>
      <c r="AE71" s="113" t="n"/>
      <c r="AF71" s="113" t="n"/>
      <c r="AG71" s="113" t="n"/>
      <c r="AH71" s="113" t="n"/>
      <c r="AI71" s="113" t="n"/>
      <c r="AJ71" s="113" t="n"/>
      <c r="AK71" s="113" t="n"/>
    </row>
    <row r="72" hidden="1" ht="18" customHeight="1" s="173" thickBot="1">
      <c r="A72" s="121" t="inlineStr">
        <is>
          <t>Subtotal - Rupiah - Lancar</t>
        </is>
      </c>
      <c r="B72" s="111" t="n"/>
      <c r="C72" s="114" t="n"/>
      <c r="D72" s="114" t="n"/>
      <c r="E72" s="114" t="n"/>
      <c r="F72" s="114" t="n"/>
      <c r="G72" s="114" t="n"/>
      <c r="H72" s="114" t="n"/>
      <c r="I72" s="114" t="n"/>
      <c r="J72" s="114" t="n"/>
      <c r="K72" s="114" t="n"/>
      <c r="L72" s="114" t="n"/>
      <c r="M72" s="114" t="n"/>
      <c r="N72" s="114" t="n"/>
      <c r="O72" s="114" t="n"/>
      <c r="P72" s="114" t="n"/>
      <c r="Q72" s="114" t="n"/>
      <c r="R72" s="114" t="n"/>
      <c r="S72" s="114" t="n"/>
      <c r="T72" s="114" t="n"/>
      <c r="U72" s="114" t="n"/>
      <c r="V72" s="114" t="n"/>
      <c r="W72" s="114" t="n"/>
      <c r="X72" s="114" t="n"/>
      <c r="Y72" s="114" t="n"/>
      <c r="Z72" s="114" t="n"/>
      <c r="AA72" s="114" t="n"/>
      <c r="AB72" s="114" t="n"/>
      <c r="AC72" s="114" t="n"/>
      <c r="AD72" s="114" t="n"/>
      <c r="AE72" s="114" t="n"/>
      <c r="AF72" s="114" t="n"/>
      <c r="AG72" s="114" t="n"/>
      <c r="AH72" s="114" t="n"/>
      <c r="AI72" s="114" t="n"/>
      <c r="AJ72" s="114" t="n"/>
      <c r="AK72" s="114" t="n"/>
    </row>
    <row r="73" hidden="1" ht="18" customHeight="1" s="173" thickBot="1">
      <c r="A73" s="121" t="inlineStr">
        <is>
          <t>Subtotal - Rupiah - Dalam perhatian khusus</t>
        </is>
      </c>
      <c r="B73" s="111" t="n"/>
      <c r="C73" s="114" t="n"/>
      <c r="D73" s="114" t="n"/>
      <c r="E73" s="114" t="n"/>
      <c r="F73" s="114" t="n"/>
      <c r="G73" s="114" t="n"/>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idden="1" ht="18" customHeight="1" s="173" thickBot="1">
      <c r="A74" s="121" t="inlineStr">
        <is>
          <t>Subtotal - Rupiah - Kurang lancar</t>
        </is>
      </c>
      <c r="B74" s="111" t="n"/>
      <c r="C74" s="114" t="n"/>
      <c r="D74" s="114" t="n"/>
      <c r="E74" s="114" t="n"/>
      <c r="F74" s="114" t="n"/>
      <c r="G74" s="114" t="n"/>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idden="1" ht="18" customHeight="1" s="173" thickBot="1">
      <c r="A75" s="121" t="inlineStr">
        <is>
          <t>Subtotal - Rupiah - Diragukan</t>
        </is>
      </c>
      <c r="B75" s="111" t="n"/>
      <c r="C75" s="114" t="n"/>
      <c r="D75" s="114" t="n"/>
      <c r="E75" s="114" t="n"/>
      <c r="F75" s="114" t="n"/>
      <c r="G75" s="114" t="n"/>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idden="1" ht="18" customHeight="1" s="173" thickBot="1">
      <c r="A76" s="121" t="inlineStr">
        <is>
          <t>Subtotal - Rupiah - Macet</t>
        </is>
      </c>
      <c r="B76" s="111" t="n"/>
      <c r="C76" s="114" t="n"/>
      <c r="D76" s="114" t="n"/>
      <c r="E76" s="114" t="n"/>
      <c r="F76" s="114" t="n"/>
      <c r="G76" s="114" t="n"/>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t="19" customHeight="1" s="173" thickBot="1">
      <c r="A77" s="111" t="inlineStr">
        <is>
          <t>Mata uang asing</t>
        </is>
      </c>
      <c r="B77" s="112" t="n"/>
      <c r="C77" s="103" t="n"/>
      <c r="D77" s="103" t="n"/>
      <c r="E77" s="103" t="n"/>
      <c r="F77" s="103" t="n"/>
      <c r="G77" s="103" t="n"/>
      <c r="H77" s="103" t="n"/>
      <c r="I77" s="103" t="n"/>
      <c r="J77" s="103" t="n"/>
      <c r="K77" s="103" t="n"/>
      <c r="L77" s="103" t="n"/>
      <c r="M77" s="103" t="n"/>
      <c r="N77" s="103" t="n"/>
      <c r="O77" s="103" t="n"/>
      <c r="P77" s="103" t="n"/>
      <c r="Q77" s="103" t="n"/>
      <c r="R77" s="103" t="n"/>
      <c r="S77" s="103" t="n"/>
      <c r="T77" s="103" t="n"/>
      <c r="U77" s="103" t="n"/>
      <c r="V77" s="103" t="n"/>
      <c r="W77" s="103" t="n"/>
      <c r="X77" s="103" t="n"/>
      <c r="Y77" s="103" t="n"/>
      <c r="Z77" s="103" t="n"/>
      <c r="AA77" s="103" t="n"/>
      <c r="AB77" s="103" t="n"/>
      <c r="AC77" s="103" t="n"/>
      <c r="AD77" s="103" t="n"/>
      <c r="AE77" s="103" t="n"/>
      <c r="AF77" s="103" t="n"/>
      <c r="AG77" s="103" t="n"/>
      <c r="AH77" s="103" t="n"/>
      <c r="AI77" s="103" t="n"/>
      <c r="AJ77" s="103" t="n"/>
      <c r="AK77" s="103" t="n"/>
    </row>
    <row r="78" ht="18" customHeight="1" s="173" thickBot="1">
      <c r="A78" s="118" t="inlineStr">
        <is>
          <t>Perindustrian - Mata uang asing - Total</t>
        </is>
      </c>
      <c r="B78" s="111" t="n"/>
      <c r="C78" s="113" t="n"/>
      <c r="D78" s="113" t="n"/>
      <c r="E78" s="113" t="n"/>
      <c r="F78" s="113" t="n"/>
      <c r="G78" s="113" t="n"/>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idden="1" ht="18" customHeight="1" s="173" thickBot="1">
      <c r="A79" s="121" t="inlineStr">
        <is>
          <t>Perindustrian - Mata uang asing - Lancar</t>
        </is>
      </c>
      <c r="B79" s="111" t="n"/>
      <c r="C79" s="114" t="n"/>
      <c r="D79" s="114" t="n"/>
      <c r="E79" s="114" t="n"/>
      <c r="F79" s="114" t="n"/>
      <c r="G79" s="114" t="n"/>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idden="1" ht="18" customHeight="1" s="173" thickBot="1">
      <c r="A80" s="121" t="inlineStr">
        <is>
          <t>Perindustrian - Mata uang asing - Dalam perhatian khusus</t>
        </is>
      </c>
      <c r="B80" s="111" t="n"/>
      <c r="C80" s="114" t="n"/>
      <c r="D80" s="114" t="n"/>
      <c r="E80" s="114" t="n"/>
      <c r="F80" s="114" t="n"/>
      <c r="G80" s="114" t="n"/>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idden="1" ht="18" customHeight="1" s="173" thickBot="1">
      <c r="A81" s="121" t="inlineStr">
        <is>
          <t>Perindustrian - Mata uang asing - Kurang lancar</t>
        </is>
      </c>
      <c r="B81" s="111" t="n"/>
      <c r="C81" s="114" t="n"/>
      <c r="D81" s="114" t="n"/>
      <c r="E81" s="114" t="n"/>
      <c r="F81" s="114" t="n"/>
      <c r="G81" s="114" t="n"/>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idden="1" ht="18" customHeight="1" s="173" thickBot="1">
      <c r="A82" s="121" t="inlineStr">
        <is>
          <t>Perindustrian - Mata uang asing - Diragukan</t>
        </is>
      </c>
      <c r="B82" s="111" t="n"/>
      <c r="C82" s="114" t="n"/>
      <c r="D82" s="114" t="n"/>
      <c r="E82" s="114" t="n"/>
      <c r="F82" s="114" t="n"/>
      <c r="G82" s="114" t="n"/>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idden="1" ht="18" customHeight="1" s="173" thickBot="1">
      <c r="A83" s="121" t="inlineStr">
        <is>
          <t>Perindustrian - Mata uang asing - Macet</t>
        </is>
      </c>
      <c r="B83" s="111" t="n"/>
      <c r="C83" s="114" t="n"/>
      <c r="D83" s="114" t="n"/>
      <c r="E83" s="114" t="n"/>
      <c r="F83" s="114" t="n"/>
      <c r="G83" s="114" t="n"/>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Perdagangan, restoran dan hotel - Mata uang asing - Total</t>
        </is>
      </c>
      <c r="B84" s="111" t="n"/>
      <c r="C84" s="113" t="n"/>
      <c r="D84" s="113" t="n"/>
      <c r="E84" s="113" t="n"/>
      <c r="F84" s="113" t="n"/>
      <c r="G84" s="113" t="n"/>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idden="1" ht="18" customHeight="1" s="173" thickBot="1">
      <c r="A85" s="121" t="inlineStr">
        <is>
          <t>Perdagangan, restoran dan hotel - Mata uang asing - Lancar</t>
        </is>
      </c>
      <c r="B85" s="111" t="n"/>
      <c r="C85" s="114" t="n"/>
      <c r="D85" s="114" t="n"/>
      <c r="E85" s="114" t="n"/>
      <c r="F85" s="114" t="n"/>
      <c r="G85" s="114" t="n"/>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idden="1" ht="18" customHeight="1" s="173" thickBot="1">
      <c r="A86" s="121" t="inlineStr">
        <is>
          <t>Perdagangan, restoran dan hotel - Mata uang asing - Dalam perhatian khusus</t>
        </is>
      </c>
      <c r="B86" s="111" t="n"/>
      <c r="C86" s="114" t="n"/>
      <c r="D86" s="114" t="n"/>
      <c r="E86" s="114" t="n"/>
      <c r="F86" s="114" t="n"/>
      <c r="G86" s="114" t="n"/>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idden="1" ht="18" customHeight="1" s="173" thickBot="1">
      <c r="A87" s="121" t="inlineStr">
        <is>
          <t>Perdagangan, restoran dan hotel - Mata uang asing - Kurang lancar</t>
        </is>
      </c>
      <c r="B87" s="111" t="n"/>
      <c r="C87" s="114" t="n"/>
      <c r="D87" s="114" t="n"/>
      <c r="E87" s="114" t="n"/>
      <c r="F87" s="114" t="n"/>
      <c r="G87" s="114" t="n"/>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idden="1" ht="18" customHeight="1" s="173" thickBot="1">
      <c r="A88" s="121" t="inlineStr">
        <is>
          <t>Perdagangan, restoran dan hotel - Mata uang asing - Diragukan</t>
        </is>
      </c>
      <c r="B88" s="111" t="n"/>
      <c r="C88" s="114" t="n"/>
      <c r="D88" s="114" t="n"/>
      <c r="E88" s="114" t="n"/>
      <c r="F88" s="114" t="n"/>
      <c r="G88" s="114" t="n"/>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idden="1" ht="18" customHeight="1" s="173" thickBot="1">
      <c r="A89" s="121" t="inlineStr">
        <is>
          <t>Perdagangan, restoran dan hotel - Mata uang asing - Macet</t>
        </is>
      </c>
      <c r="B89" s="111" t="n"/>
      <c r="C89" s="114" t="n"/>
      <c r="D89" s="114" t="n"/>
      <c r="E89" s="114" t="n"/>
      <c r="F89" s="114" t="n"/>
      <c r="G89" s="114" t="n"/>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Pertanian - Mata uang asing - Total</t>
        </is>
      </c>
      <c r="B90" s="111" t="n"/>
      <c r="C90" s="113" t="n"/>
      <c r="D90" s="113" t="n"/>
      <c r="E90" s="113" t="n"/>
      <c r="F90" s="113" t="n"/>
      <c r="G90" s="113" t="n"/>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idden="1" ht="18" customHeight="1" s="173" thickBot="1">
      <c r="A91" s="121" t="inlineStr">
        <is>
          <t>Pertanian - Mata uang asing - Lancar</t>
        </is>
      </c>
      <c r="B91" s="111" t="n"/>
      <c r="C91" s="114" t="n"/>
      <c r="D91" s="114" t="n"/>
      <c r="E91" s="114" t="n"/>
      <c r="F91" s="114" t="n"/>
      <c r="G91" s="114" t="n"/>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Pertanian - Mata uang asing - Dalam perhatian khusus</t>
        </is>
      </c>
      <c r="B92" s="111" t="n"/>
      <c r="C92" s="114" t="n"/>
      <c r="D92" s="114" t="n"/>
      <c r="E92" s="114" t="n"/>
      <c r="F92" s="114" t="n"/>
      <c r="G92" s="114" t="n"/>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Pertanian - Mata uang asing - Kurang lancar</t>
        </is>
      </c>
      <c r="B93" s="111" t="n"/>
      <c r="C93" s="114" t="n"/>
      <c r="D93" s="114" t="n"/>
      <c r="E93" s="114" t="n"/>
      <c r="F93" s="114" t="n"/>
      <c r="G93" s="114" t="n"/>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Pertanian - Mata uang asing - Diragukan</t>
        </is>
      </c>
      <c r="B94" s="111" t="n"/>
      <c r="C94" s="114" t="n"/>
      <c r="D94" s="114" t="n"/>
      <c r="E94" s="114" t="n"/>
      <c r="F94" s="114" t="n"/>
      <c r="G94" s="114" t="n"/>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Pertanian - Mata uang asing - Macet</t>
        </is>
      </c>
      <c r="B95" s="111" t="n"/>
      <c r="C95" s="114" t="n"/>
      <c r="D95" s="114" t="n"/>
      <c r="E95" s="114" t="n"/>
      <c r="F95" s="114" t="n"/>
      <c r="G95" s="114" t="n"/>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Jasa dunia usaha - Mata uang asing - Total</t>
        </is>
      </c>
      <c r="B96" s="111" t="n"/>
      <c r="C96" s="113" t="n"/>
      <c r="D96" s="113" t="n"/>
      <c r="E96" s="113" t="n"/>
      <c r="F96" s="113" t="n"/>
      <c r="G96" s="113" t="n"/>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idden="1" ht="18" customHeight="1" s="173" thickBot="1">
      <c r="A97" s="121" t="inlineStr">
        <is>
          <t>Jasa dunia usaha - Mata uang asing - Lancar</t>
        </is>
      </c>
      <c r="B97" s="111" t="n"/>
      <c r="C97" s="114" t="n"/>
      <c r="D97" s="114" t="n"/>
      <c r="E97" s="114" t="n"/>
      <c r="F97" s="114" t="n"/>
      <c r="G97" s="114" t="n"/>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idden="1" ht="18" customHeight="1" s="173" thickBot="1">
      <c r="A98" s="121" t="inlineStr">
        <is>
          <t>Jasa dunia usaha - Mata uang asing - Dalam perhatian khusus</t>
        </is>
      </c>
      <c r="B98" s="111" t="n"/>
      <c r="C98" s="114" t="n"/>
      <c r="D98" s="114" t="n"/>
      <c r="E98" s="114" t="n"/>
      <c r="F98" s="114" t="n"/>
      <c r="G98" s="114" t="n"/>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idden="1" ht="18" customHeight="1" s="173" thickBot="1">
      <c r="A99" s="121" t="inlineStr">
        <is>
          <t>Jasa dunia usaha - Mata uang asing - Kurang lancar</t>
        </is>
      </c>
      <c r="B99" s="111" t="n"/>
      <c r="C99" s="114" t="n"/>
      <c r="D99" s="114" t="n"/>
      <c r="E99" s="114" t="n"/>
      <c r="F99" s="114" t="n"/>
      <c r="G99" s="114" t="n"/>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idden="1" ht="18" customHeight="1" s="173" thickBot="1">
      <c r="A100" s="121" t="inlineStr">
        <is>
          <t>Jasa dunia usaha - Mata uang asing - Diragukan</t>
        </is>
      </c>
      <c r="B100" s="111" t="n"/>
      <c r="C100" s="114" t="n"/>
      <c r="D100" s="114" t="n"/>
      <c r="E100" s="114" t="n"/>
      <c r="F100" s="114" t="n"/>
      <c r="G100" s="114" t="n"/>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idden="1" ht="18" customHeight="1" s="173" thickBot="1">
      <c r="A101" s="121" t="inlineStr">
        <is>
          <t>Jasa dunia usaha - Mata uang asing - Macet</t>
        </is>
      </c>
      <c r="B101" s="111" t="n"/>
      <c r="C101" s="114" t="n"/>
      <c r="D101" s="114" t="n"/>
      <c r="E101" s="114" t="n"/>
      <c r="F101" s="114" t="n"/>
      <c r="G101" s="114" t="n"/>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Konstruksi - Mata uang asing - Total</t>
        </is>
      </c>
      <c r="B102" s="111" t="n"/>
      <c r="C102" s="113" t="n"/>
      <c r="D102" s="113" t="n"/>
      <c r="E102" s="113" t="n"/>
      <c r="F102" s="113" t="n"/>
      <c r="G102" s="113" t="n"/>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idden="1" ht="18" customHeight="1" s="173" thickBot="1">
      <c r="A103" s="121" t="inlineStr">
        <is>
          <t>Konstruksi - Mata uang asing - Lancar</t>
        </is>
      </c>
      <c r="B103" s="111" t="n"/>
      <c r="C103" s="114" t="n"/>
      <c r="D103" s="114" t="n"/>
      <c r="E103" s="114" t="n"/>
      <c r="F103" s="114" t="n"/>
      <c r="G103" s="114" t="n"/>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idden="1" ht="18" customHeight="1" s="173" thickBot="1">
      <c r="A104" s="121" t="inlineStr">
        <is>
          <t>Konstruksi - Mata uang asing - Dalam perhatian khusus</t>
        </is>
      </c>
      <c r="B104" s="111" t="n"/>
      <c r="C104" s="114" t="n"/>
      <c r="D104" s="114" t="n"/>
      <c r="E104" s="114" t="n"/>
      <c r="F104" s="114" t="n"/>
      <c r="G104" s="114" t="n"/>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idden="1" ht="18" customHeight="1" s="173" thickBot="1">
      <c r="A105" s="121" t="inlineStr">
        <is>
          <t>Konstruksi - Mata uang asing - Kurang lancar</t>
        </is>
      </c>
      <c r="B105" s="111" t="n"/>
      <c r="C105" s="114" t="n"/>
      <c r="D105" s="114" t="n"/>
      <c r="E105" s="114" t="n"/>
      <c r="F105" s="114" t="n"/>
      <c r="G105" s="114" t="n"/>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idden="1" ht="18" customHeight="1" s="173" thickBot="1">
      <c r="A106" s="121" t="inlineStr">
        <is>
          <t>Konstruksi - Mata uang asing - Diragukan</t>
        </is>
      </c>
      <c r="B106" s="111" t="n"/>
      <c r="C106" s="114" t="n"/>
      <c r="D106" s="114" t="n"/>
      <c r="E106" s="114" t="n"/>
      <c r="F106" s="114" t="n"/>
      <c r="G106" s="114" t="n"/>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idden="1" ht="18" customHeight="1" s="173" thickBot="1">
      <c r="A107" s="121" t="inlineStr">
        <is>
          <t>Konstruksi - Mata uang asing - Macet</t>
        </is>
      </c>
      <c r="B107" s="111" t="n"/>
      <c r="C107" s="114" t="n"/>
      <c r="D107" s="114" t="n"/>
      <c r="E107" s="114" t="n"/>
      <c r="F107" s="114" t="n"/>
      <c r="G107" s="114" t="n"/>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Pengangkutan, pergudangan, dan komunikasi - Mata uang asing - Total</t>
        </is>
      </c>
      <c r="B108" s="111" t="n"/>
      <c r="C108" s="113" t="n"/>
      <c r="D108" s="113" t="n"/>
      <c r="E108" s="113" t="n"/>
      <c r="F108" s="113" t="n"/>
      <c r="G108" s="113" t="n"/>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idden="1" ht="18" customHeight="1" s="173" thickBot="1">
      <c r="A109" s="121" t="inlineStr">
        <is>
          <t>Pengangkutan, pergudangan, dan komunikasi - Mata uang asing - Lancar</t>
        </is>
      </c>
      <c r="B109" s="111" t="n"/>
      <c r="C109" s="114" t="n"/>
      <c r="D109" s="114" t="n"/>
      <c r="E109" s="114" t="n"/>
      <c r="F109" s="114" t="n"/>
      <c r="G109" s="114" t="n"/>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idden="1" ht="18" customHeight="1" s="173" thickBot="1">
      <c r="A110" s="121" t="inlineStr">
        <is>
          <t>Pengangkutan, pergudangan, dan komunikasi - Mata uang asing - Dalam perhatian khusus</t>
        </is>
      </c>
      <c r="B110" s="111" t="n"/>
      <c r="C110" s="114" t="n"/>
      <c r="D110" s="114" t="n"/>
      <c r="E110" s="114" t="n"/>
      <c r="F110" s="114" t="n"/>
      <c r="G110" s="114" t="n"/>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idden="1" ht="18" customHeight="1" s="173" thickBot="1">
      <c r="A111" s="121" t="inlineStr">
        <is>
          <t>Pengangkutan, pergudangan, dan komunikasi - Mata uang asing - Kurang lancar</t>
        </is>
      </c>
      <c r="B111" s="111" t="n"/>
      <c r="C111" s="114" t="n"/>
      <c r="D111" s="114" t="n"/>
      <c r="E111" s="114" t="n"/>
      <c r="F111" s="114" t="n"/>
      <c r="G111" s="114" t="n"/>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idden="1" ht="18" customHeight="1" s="173" thickBot="1">
      <c r="A112" s="121" t="inlineStr">
        <is>
          <t>Pengangkutan, pergudangan, dan komunikasi - Mata uang asing - Diragukan</t>
        </is>
      </c>
      <c r="B112" s="111" t="n"/>
      <c r="C112" s="114" t="n"/>
      <c r="D112" s="114" t="n"/>
      <c r="E112" s="114" t="n"/>
      <c r="F112" s="114" t="n"/>
      <c r="G112" s="114" t="n"/>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idden="1" ht="18" customHeight="1" s="173" thickBot="1">
      <c r="A113" s="121" t="inlineStr">
        <is>
          <t>Pengangkutan, pergudangan, dan komunikasi - Mata uang asing - Macet</t>
        </is>
      </c>
      <c r="B113" s="111" t="n"/>
      <c r="C113" s="114" t="n"/>
      <c r="D113" s="114" t="n"/>
      <c r="E113" s="114" t="n"/>
      <c r="F113" s="114" t="n"/>
      <c r="G113" s="114" t="n"/>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8" customHeight="1" s="173" thickBot="1">
      <c r="A114" s="118" t="inlineStr">
        <is>
          <t>Listrik, gas dan air - Mata uang asing - Total</t>
        </is>
      </c>
      <c r="B114" s="111" t="n"/>
      <c r="C114" s="113" t="n"/>
      <c r="D114" s="113" t="n"/>
      <c r="E114" s="113" t="n"/>
      <c r="F114" s="113" t="n"/>
      <c r="G114" s="113" t="n"/>
      <c r="H114" s="113" t="n"/>
      <c r="I114" s="113" t="n"/>
      <c r="J114" s="113" t="n"/>
      <c r="K114" s="113" t="n"/>
      <c r="L114" s="113" t="n"/>
      <c r="M114" s="113" t="n"/>
      <c r="N114" s="113" t="n"/>
      <c r="O114" s="113" t="n"/>
      <c r="P114" s="113" t="n"/>
      <c r="Q114" s="113" t="n"/>
      <c r="R114" s="113" t="n"/>
      <c r="S114" s="113" t="n"/>
      <c r="T114" s="113" t="n"/>
      <c r="U114" s="113" t="n"/>
      <c r="V114" s="113" t="n"/>
      <c r="W114" s="113" t="n"/>
      <c r="X114" s="113" t="n"/>
      <c r="Y114" s="113" t="n"/>
      <c r="Z114" s="113" t="n"/>
      <c r="AA114" s="113" t="n"/>
      <c r="AB114" s="113" t="n"/>
      <c r="AC114" s="113" t="n"/>
      <c r="AD114" s="113" t="n"/>
      <c r="AE114" s="113" t="n"/>
      <c r="AF114" s="113" t="n"/>
      <c r="AG114" s="113" t="n"/>
      <c r="AH114" s="113" t="n"/>
      <c r="AI114" s="113" t="n"/>
      <c r="AJ114" s="113" t="n"/>
      <c r="AK114" s="113" t="n"/>
    </row>
    <row r="115" hidden="1" ht="18" customHeight="1" s="173" thickBot="1">
      <c r="A115" s="121" t="inlineStr">
        <is>
          <t>Listrik, gas dan air - Mata uang asing - Lancar</t>
        </is>
      </c>
      <c r="B115" s="111" t="n"/>
      <c r="C115" s="114" t="n"/>
      <c r="D115" s="114" t="n"/>
      <c r="E115" s="114" t="n"/>
      <c r="F115" s="114" t="n"/>
      <c r="G115" s="114" t="n"/>
      <c r="H115" s="114" t="n"/>
      <c r="I115" s="114" t="n"/>
      <c r="J115" s="114" t="n"/>
      <c r="K115" s="114" t="n"/>
      <c r="L115" s="114" t="n"/>
      <c r="M115" s="114" t="n"/>
      <c r="N115" s="114" t="n"/>
      <c r="O115" s="114" t="n"/>
      <c r="P115" s="114" t="n"/>
      <c r="Q115" s="114" t="n"/>
      <c r="R115" s="114" t="n"/>
      <c r="S115" s="114" t="n"/>
      <c r="T115" s="114" t="n"/>
      <c r="U115" s="114" t="n"/>
      <c r="V115" s="114" t="n"/>
      <c r="W115" s="114" t="n"/>
      <c r="X115" s="114" t="n"/>
      <c r="Y115" s="114" t="n"/>
      <c r="Z115" s="114" t="n"/>
      <c r="AA115" s="114" t="n"/>
      <c r="AB115" s="114" t="n"/>
      <c r="AC115" s="114" t="n"/>
      <c r="AD115" s="114" t="n"/>
      <c r="AE115" s="114" t="n"/>
      <c r="AF115" s="114" t="n"/>
      <c r="AG115" s="114" t="n"/>
      <c r="AH115" s="114" t="n"/>
      <c r="AI115" s="114" t="n"/>
      <c r="AJ115" s="114" t="n"/>
      <c r="AK115" s="114" t="n"/>
    </row>
    <row r="116" hidden="1" ht="18" customHeight="1" s="173" thickBot="1">
      <c r="A116" s="121" t="inlineStr">
        <is>
          <t>Listrik, gas dan air - Mata uang asing - Dalam perhatian khusus</t>
        </is>
      </c>
      <c r="B116" s="111" t="n"/>
      <c r="C116" s="114" t="n"/>
      <c r="D116" s="114" t="n"/>
      <c r="E116" s="114" t="n"/>
      <c r="F116" s="114" t="n"/>
      <c r="G116" s="114" t="n"/>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idden="1" ht="18" customHeight="1" s="173" thickBot="1">
      <c r="A117" s="121" t="inlineStr">
        <is>
          <t>Listrik, gas dan air - Mata uang asing - Kurang lancar</t>
        </is>
      </c>
      <c r="B117" s="111" t="n"/>
      <c r="C117" s="114" t="n"/>
      <c r="D117" s="114" t="n"/>
      <c r="E117" s="114" t="n"/>
      <c r="F117" s="114" t="n"/>
      <c r="G117" s="114" t="n"/>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idden="1" ht="18" customHeight="1" s="173" thickBot="1">
      <c r="A118" s="121" t="inlineStr">
        <is>
          <t>Listrik, gas dan air - Mata uang asing - Diragukan</t>
        </is>
      </c>
      <c r="B118" s="111" t="n"/>
      <c r="C118" s="114" t="n"/>
      <c r="D118" s="114" t="n"/>
      <c r="E118" s="114" t="n"/>
      <c r="F118" s="114" t="n"/>
      <c r="G118" s="114" t="n"/>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idden="1" ht="18" customHeight="1" s="173" thickBot="1">
      <c r="A119" s="121" t="inlineStr">
        <is>
          <t>Listrik, gas dan air - Mata uang asing - Macet</t>
        </is>
      </c>
      <c r="B119" s="111" t="n"/>
      <c r="C119" s="114" t="n"/>
      <c r="D119" s="114" t="n"/>
      <c r="E119" s="114" t="n"/>
      <c r="F119" s="114" t="n"/>
      <c r="G119" s="114" t="n"/>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18" t="inlineStr">
        <is>
          <t>Jasa sosial - Mata uang asing - Total</t>
        </is>
      </c>
      <c r="B120" s="111" t="n"/>
      <c r="C120" s="113" t="n"/>
      <c r="D120" s="113" t="n"/>
      <c r="E120" s="113" t="n"/>
      <c r="F120" s="113" t="n"/>
      <c r="G120" s="113" t="n"/>
      <c r="H120" s="113" t="n"/>
      <c r="I120" s="113" t="n"/>
      <c r="J120" s="113" t="n"/>
      <c r="K120" s="113" t="n"/>
      <c r="L120" s="113" t="n"/>
      <c r="M120" s="113" t="n"/>
      <c r="N120" s="113" t="n"/>
      <c r="O120" s="113" t="n"/>
      <c r="P120" s="113" t="n"/>
      <c r="Q120" s="113" t="n"/>
      <c r="R120" s="113" t="n"/>
      <c r="S120" s="113" t="n"/>
      <c r="T120" s="113" t="n"/>
      <c r="U120" s="113" t="n"/>
      <c r="V120" s="113" t="n"/>
      <c r="W120" s="113" t="n"/>
      <c r="X120" s="113" t="n"/>
      <c r="Y120" s="113" t="n"/>
      <c r="Z120" s="113" t="n"/>
      <c r="AA120" s="113" t="n"/>
      <c r="AB120" s="113" t="n"/>
      <c r="AC120" s="113" t="n"/>
      <c r="AD120" s="113" t="n"/>
      <c r="AE120" s="113" t="n"/>
      <c r="AF120" s="113" t="n"/>
      <c r="AG120" s="113" t="n"/>
      <c r="AH120" s="113" t="n"/>
      <c r="AI120" s="113" t="n"/>
      <c r="AJ120" s="113" t="n"/>
      <c r="AK120" s="113" t="n"/>
    </row>
    <row r="121" hidden="1" ht="18" customHeight="1" s="173" thickBot="1">
      <c r="A121" s="121" t="inlineStr">
        <is>
          <t>Jasa sosial - Mata uang asing - Lancar</t>
        </is>
      </c>
      <c r="B121" s="111" t="n"/>
      <c r="C121" s="114" t="n"/>
      <c r="D121" s="114" t="n"/>
      <c r="E121" s="114" t="n"/>
      <c r="F121" s="114" t="n"/>
      <c r="G121" s="114" t="n"/>
      <c r="H121" s="114" t="n"/>
      <c r="I121" s="114" t="n"/>
      <c r="J121" s="114" t="n"/>
      <c r="K121" s="114" t="n"/>
      <c r="L121" s="114" t="n"/>
      <c r="M121" s="114" t="n"/>
      <c r="N121" s="114" t="n"/>
      <c r="O121" s="114" t="n"/>
      <c r="P121" s="114" t="n"/>
      <c r="Q121" s="114" t="n"/>
      <c r="R121" s="114" t="n"/>
      <c r="S121" s="114" t="n"/>
      <c r="T121" s="114" t="n"/>
      <c r="U121" s="114" t="n"/>
      <c r="V121" s="114" t="n"/>
      <c r="W121" s="114" t="n"/>
      <c r="X121" s="114" t="n"/>
      <c r="Y121" s="114" t="n"/>
      <c r="Z121" s="114" t="n"/>
      <c r="AA121" s="114" t="n"/>
      <c r="AB121" s="114" t="n"/>
      <c r="AC121" s="114" t="n"/>
      <c r="AD121" s="114" t="n"/>
      <c r="AE121" s="114" t="n"/>
      <c r="AF121" s="114" t="n"/>
      <c r="AG121" s="114" t="n"/>
      <c r="AH121" s="114" t="n"/>
      <c r="AI121" s="114" t="n"/>
      <c r="AJ121" s="114" t="n"/>
      <c r="AK121" s="114" t="n"/>
    </row>
    <row r="122" hidden="1" ht="18" customHeight="1" s="173" thickBot="1">
      <c r="A122" s="121" t="inlineStr">
        <is>
          <t>Jasa sosial - Mata uang asing - Dalam perhatian khusus</t>
        </is>
      </c>
      <c r="B122" s="111" t="n"/>
      <c r="C122" s="114" t="n"/>
      <c r="D122" s="114" t="n"/>
      <c r="E122" s="114" t="n"/>
      <c r="F122" s="114" t="n"/>
      <c r="G122" s="114" t="n"/>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idden="1" ht="18" customHeight="1" s="173" thickBot="1">
      <c r="A123" s="121" t="inlineStr">
        <is>
          <t>Jasa sosial - Mata uang asing - Kurang lancar</t>
        </is>
      </c>
      <c r="B123" s="111" t="n"/>
      <c r="C123" s="114" t="n"/>
      <c r="D123" s="114" t="n"/>
      <c r="E123" s="114" t="n"/>
      <c r="F123" s="114" t="n"/>
      <c r="G123" s="114" t="n"/>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idden="1" ht="18" customHeight="1" s="173" thickBot="1">
      <c r="A124" s="121" t="inlineStr">
        <is>
          <t>Jasa sosial - Mata uang asing - Diragukan</t>
        </is>
      </c>
      <c r="B124" s="111" t="n"/>
      <c r="C124" s="114" t="n"/>
      <c r="D124" s="114" t="n"/>
      <c r="E124" s="114" t="n"/>
      <c r="F124" s="114" t="n"/>
      <c r="G124" s="114" t="n"/>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idden="1" ht="18" customHeight="1" s="173" thickBot="1">
      <c r="A125" s="121" t="inlineStr">
        <is>
          <t>Jasa sosial - Mata uang asing - Macet</t>
        </is>
      </c>
      <c r="B125" s="111" t="n"/>
      <c r="C125" s="114" t="n"/>
      <c r="D125" s="114" t="n"/>
      <c r="E125" s="114" t="n"/>
      <c r="F125" s="114" t="n"/>
      <c r="G125" s="114" t="n"/>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18" customHeight="1" s="173" thickBot="1">
      <c r="A126" s="118" t="inlineStr">
        <is>
          <t>Pertambangan - Mata uang asing - Total</t>
        </is>
      </c>
      <c r="B126" s="112" t="n"/>
      <c r="C126" s="113" t="n"/>
      <c r="D126" s="113" t="n"/>
      <c r="E126" s="113" t="n"/>
      <c r="F126" s="113" t="n"/>
      <c r="G126" s="113" t="n"/>
      <c r="H126" s="113" t="n"/>
      <c r="I126" s="113" t="n"/>
      <c r="J126" s="113" t="n"/>
      <c r="K126" s="113" t="n"/>
      <c r="L126" s="113" t="n"/>
      <c r="M126" s="113" t="n"/>
      <c r="N126" s="113" t="n"/>
      <c r="O126" s="113" t="n"/>
      <c r="P126" s="113" t="n"/>
      <c r="Q126" s="113" t="n"/>
      <c r="R126" s="113" t="n"/>
      <c r="S126" s="113" t="n"/>
      <c r="T126" s="113" t="n"/>
      <c r="U126" s="113" t="n"/>
      <c r="V126" s="113" t="n"/>
      <c r="W126" s="113" t="n"/>
      <c r="X126" s="113" t="n"/>
      <c r="Y126" s="113" t="n"/>
      <c r="Z126" s="113" t="n"/>
      <c r="AA126" s="113" t="n"/>
      <c r="AB126" s="113" t="n"/>
      <c r="AC126" s="113" t="n"/>
      <c r="AD126" s="113" t="n"/>
      <c r="AE126" s="113" t="n"/>
      <c r="AF126" s="113" t="n"/>
      <c r="AG126" s="113" t="n"/>
      <c r="AH126" s="113" t="n"/>
      <c r="AI126" s="113" t="n"/>
      <c r="AJ126" s="113" t="n"/>
      <c r="AK126" s="113" t="n"/>
    </row>
    <row r="127" hidden="1" ht="18" customHeight="1" s="173" thickBot="1">
      <c r="A127" s="121" t="inlineStr">
        <is>
          <t>Pertambangan - Mata uang asing - Lancar</t>
        </is>
      </c>
      <c r="B127" s="112" t="n"/>
      <c r="C127" s="114" t="n"/>
      <c r="D127" s="114" t="n"/>
      <c r="E127" s="114" t="n"/>
      <c r="F127" s="114" t="n"/>
      <c r="G127" s="114" t="n"/>
      <c r="H127" s="114" t="n"/>
      <c r="I127" s="114" t="n"/>
      <c r="J127" s="114" t="n"/>
      <c r="K127" s="114" t="n"/>
      <c r="L127" s="114" t="n"/>
      <c r="M127" s="114" t="n"/>
      <c r="N127" s="114" t="n"/>
      <c r="O127" s="114" t="n"/>
      <c r="P127" s="114" t="n"/>
      <c r="Q127" s="114" t="n"/>
      <c r="R127" s="114" t="n"/>
      <c r="S127" s="114" t="n"/>
      <c r="T127" s="114" t="n"/>
      <c r="U127" s="114" t="n"/>
      <c r="V127" s="114" t="n"/>
      <c r="W127" s="114" t="n"/>
      <c r="X127" s="114" t="n"/>
      <c r="Y127" s="114" t="n"/>
      <c r="Z127" s="114" t="n"/>
      <c r="AA127" s="114" t="n"/>
      <c r="AB127" s="114" t="n"/>
      <c r="AC127" s="114" t="n"/>
      <c r="AD127" s="114" t="n"/>
      <c r="AE127" s="114" t="n"/>
      <c r="AF127" s="114" t="n"/>
      <c r="AG127" s="114" t="n"/>
      <c r="AH127" s="114" t="n"/>
      <c r="AI127" s="114" t="n"/>
      <c r="AJ127" s="114" t="n"/>
      <c r="AK127" s="114" t="n"/>
    </row>
    <row r="128" hidden="1" ht="18" customHeight="1" s="173" thickBot="1">
      <c r="A128" s="121" t="inlineStr">
        <is>
          <t>Pertambangan - Mata uang asing - Dalam perhatian khusus</t>
        </is>
      </c>
      <c r="B128" s="112" t="n"/>
      <c r="C128" s="114" t="n"/>
      <c r="D128" s="114" t="n"/>
      <c r="E128" s="114" t="n"/>
      <c r="F128" s="114" t="n"/>
      <c r="G128" s="114" t="n"/>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idden="1" ht="18" customHeight="1" s="173" thickBot="1">
      <c r="A129" s="121" t="inlineStr">
        <is>
          <t>Pertambangan - Mata uang asing - Kurang lancar</t>
        </is>
      </c>
      <c r="B129" s="112" t="n"/>
      <c r="C129" s="114" t="n"/>
      <c r="D129" s="114" t="n"/>
      <c r="E129" s="114" t="n"/>
      <c r="F129" s="114" t="n"/>
      <c r="G129" s="114" t="n"/>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idden="1" ht="18" customHeight="1" s="173" thickBot="1">
      <c r="A130" s="121" t="inlineStr">
        <is>
          <t>Pertambangan - Mata uang asing - Diragukan</t>
        </is>
      </c>
      <c r="B130" s="112" t="n"/>
      <c r="C130" s="114" t="n"/>
      <c r="D130" s="114" t="n"/>
      <c r="E130" s="114" t="n"/>
      <c r="F130" s="114" t="n"/>
      <c r="G130" s="114" t="n"/>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idden="1" ht="18" customHeight="1" s="173" thickBot="1">
      <c r="A131" s="121" t="inlineStr">
        <is>
          <t>Pertambangan - Mata uang asing - Macet</t>
        </is>
      </c>
      <c r="B131" s="111" t="n"/>
      <c r="C131" s="114" t="n"/>
      <c r="D131" s="114" t="n"/>
      <c r="E131" s="114" t="n"/>
      <c r="F131" s="114" t="n"/>
      <c r="G131" s="114" t="n"/>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18" t="inlineStr">
        <is>
          <t>Properti - Mata uang asing - Total</t>
        </is>
      </c>
      <c r="B132" s="112" t="n"/>
      <c r="C132" s="113" t="n"/>
      <c r="D132" s="113" t="n"/>
      <c r="E132" s="113" t="n"/>
      <c r="F132" s="113" t="n"/>
      <c r="G132" s="113" t="n"/>
      <c r="H132" s="113" t="n"/>
      <c r="I132" s="113" t="n"/>
      <c r="J132" s="113" t="n"/>
      <c r="K132" s="113" t="n"/>
      <c r="L132" s="113" t="n"/>
      <c r="M132" s="113" t="n"/>
      <c r="N132" s="113" t="n"/>
      <c r="O132" s="113" t="n"/>
      <c r="P132" s="113" t="n"/>
      <c r="Q132" s="113" t="n"/>
      <c r="R132" s="113" t="n"/>
      <c r="S132" s="113" t="n"/>
      <c r="T132" s="113" t="n"/>
      <c r="U132" s="113" t="n"/>
      <c r="V132" s="113" t="n"/>
      <c r="W132" s="113" t="n"/>
      <c r="X132" s="113" t="n"/>
      <c r="Y132" s="113" t="n"/>
      <c r="Z132" s="113" t="n"/>
      <c r="AA132" s="113" t="n"/>
      <c r="AB132" s="113" t="n"/>
      <c r="AC132" s="113" t="n"/>
      <c r="AD132" s="113" t="n"/>
      <c r="AE132" s="113" t="n"/>
      <c r="AF132" s="113" t="n"/>
      <c r="AG132" s="113" t="n"/>
      <c r="AH132" s="113" t="n"/>
      <c r="AI132" s="113" t="n"/>
      <c r="AJ132" s="113" t="n"/>
      <c r="AK132" s="113" t="n"/>
    </row>
    <row r="133" hidden="1" ht="18" customHeight="1" s="173" thickBot="1">
      <c r="A133" s="121" t="inlineStr">
        <is>
          <t>Properti - Mata uang asing - Lancar</t>
        </is>
      </c>
      <c r="B133" s="112" t="n"/>
      <c r="C133" s="114" t="n"/>
      <c r="D133" s="114" t="n"/>
      <c r="E133" s="114" t="n"/>
      <c r="F133" s="114" t="n"/>
      <c r="G133" s="114" t="n"/>
      <c r="H133" s="114" t="n"/>
      <c r="I133" s="114" t="n"/>
      <c r="J133" s="114" t="n"/>
      <c r="K133" s="114" t="n"/>
      <c r="L133" s="114" t="n"/>
      <c r="M133" s="114" t="n"/>
      <c r="N133" s="114" t="n"/>
      <c r="O133" s="114" t="n"/>
      <c r="P133" s="114" t="n"/>
      <c r="Q133" s="114" t="n"/>
      <c r="R133" s="114" t="n"/>
      <c r="S133" s="114" t="n"/>
      <c r="T133" s="114" t="n"/>
      <c r="U133" s="114" t="n"/>
      <c r="V133" s="114" t="n"/>
      <c r="W133" s="114" t="n"/>
      <c r="X133" s="114" t="n"/>
      <c r="Y133" s="114" t="n"/>
      <c r="Z133" s="114" t="n"/>
      <c r="AA133" s="114" t="n"/>
      <c r="AB133" s="114" t="n"/>
      <c r="AC133" s="114" t="n"/>
      <c r="AD133" s="114" t="n"/>
      <c r="AE133" s="114" t="n"/>
      <c r="AF133" s="114" t="n"/>
      <c r="AG133" s="114" t="n"/>
      <c r="AH133" s="114" t="n"/>
      <c r="AI133" s="114" t="n"/>
      <c r="AJ133" s="114" t="n"/>
      <c r="AK133" s="114" t="n"/>
    </row>
    <row r="134" hidden="1" ht="18" customHeight="1" s="173" thickBot="1">
      <c r="A134" s="121" t="inlineStr">
        <is>
          <t>Properti - Mata uang asing - Dalam perhatian khusus</t>
        </is>
      </c>
      <c r="B134" s="112" t="n"/>
      <c r="C134" s="114" t="n"/>
      <c r="D134" s="114" t="n"/>
      <c r="E134" s="114" t="n"/>
      <c r="F134" s="114" t="n"/>
      <c r="G134" s="114" t="n"/>
      <c r="H134" s="114" t="n"/>
      <c r="I134" s="114" t="n"/>
      <c r="J134" s="114" t="n"/>
      <c r="K134" s="114" t="n"/>
      <c r="L134" s="114" t="n"/>
      <c r="M134" s="114" t="n"/>
      <c r="N134" s="114" t="n"/>
      <c r="O134" s="114" t="n"/>
      <c r="P134" s="114" t="n"/>
      <c r="Q134" s="114" t="n"/>
      <c r="R134" s="114" t="n"/>
      <c r="S134" s="114" t="n"/>
      <c r="T134" s="114" t="n"/>
      <c r="U134" s="114" t="n"/>
      <c r="V134" s="114" t="n"/>
      <c r="W134" s="114" t="n"/>
      <c r="X134" s="114" t="n"/>
      <c r="Y134" s="114" t="n"/>
      <c r="Z134" s="114" t="n"/>
      <c r="AA134" s="114" t="n"/>
      <c r="AB134" s="114" t="n"/>
      <c r="AC134" s="114" t="n"/>
      <c r="AD134" s="114" t="n"/>
      <c r="AE134" s="114" t="n"/>
      <c r="AF134" s="114" t="n"/>
      <c r="AG134" s="114" t="n"/>
      <c r="AH134" s="114" t="n"/>
      <c r="AI134" s="114" t="n"/>
      <c r="AJ134" s="114" t="n"/>
      <c r="AK134" s="114" t="n"/>
    </row>
    <row r="135" hidden="1" ht="18" customHeight="1" s="173" thickBot="1">
      <c r="A135" s="121" t="inlineStr">
        <is>
          <t>Properti - Mata uang asing - Kurang lancar</t>
        </is>
      </c>
      <c r="B135" s="112" t="n"/>
      <c r="C135" s="114" t="n"/>
      <c r="D135" s="114" t="n"/>
      <c r="E135" s="114" t="n"/>
      <c r="F135" s="114" t="n"/>
      <c r="G135" s="114" t="n"/>
      <c r="H135" s="114" t="n"/>
      <c r="I135" s="114" t="n"/>
      <c r="J135" s="114" t="n"/>
      <c r="K135" s="114" t="n"/>
      <c r="L135" s="114" t="n"/>
      <c r="M135" s="114" t="n"/>
      <c r="N135" s="114" t="n"/>
      <c r="O135" s="114" t="n"/>
      <c r="P135" s="114" t="n"/>
      <c r="Q135" s="114" t="n"/>
      <c r="R135" s="114" t="n"/>
      <c r="S135" s="114" t="n"/>
      <c r="T135" s="114" t="n"/>
      <c r="U135" s="114" t="n"/>
      <c r="V135" s="114" t="n"/>
      <c r="W135" s="114" t="n"/>
      <c r="X135" s="114" t="n"/>
      <c r="Y135" s="114" t="n"/>
      <c r="Z135" s="114" t="n"/>
      <c r="AA135" s="114" t="n"/>
      <c r="AB135" s="114" t="n"/>
      <c r="AC135" s="114" t="n"/>
      <c r="AD135" s="114" t="n"/>
      <c r="AE135" s="114" t="n"/>
      <c r="AF135" s="114" t="n"/>
      <c r="AG135" s="114" t="n"/>
      <c r="AH135" s="114" t="n"/>
      <c r="AI135" s="114" t="n"/>
      <c r="AJ135" s="114" t="n"/>
      <c r="AK135" s="114" t="n"/>
    </row>
    <row r="136" hidden="1" ht="18" customHeight="1" s="173" thickBot="1">
      <c r="A136" s="121" t="inlineStr">
        <is>
          <t>Properti - Mata uang asing - Diragukan</t>
        </is>
      </c>
      <c r="B136" s="112" t="n"/>
      <c r="C136" s="114" t="n"/>
      <c r="D136" s="114" t="n"/>
      <c r="E136" s="114" t="n"/>
      <c r="F136" s="114" t="n"/>
      <c r="G136" s="114" t="n"/>
      <c r="H136" s="114" t="n"/>
      <c r="I136" s="114" t="n"/>
      <c r="J136" s="114" t="n"/>
      <c r="K136" s="114" t="n"/>
      <c r="L136" s="114" t="n"/>
      <c r="M136" s="114" t="n"/>
      <c r="N136" s="114" t="n"/>
      <c r="O136" s="114" t="n"/>
      <c r="P136" s="114" t="n"/>
      <c r="Q136" s="114" t="n"/>
      <c r="R136" s="114" t="n"/>
      <c r="S136" s="114" t="n"/>
      <c r="T136" s="114" t="n"/>
      <c r="U136" s="114" t="n"/>
      <c r="V136" s="114" t="n"/>
      <c r="W136" s="114" t="n"/>
      <c r="X136" s="114" t="n"/>
      <c r="Y136" s="114" t="n"/>
      <c r="Z136" s="114" t="n"/>
      <c r="AA136" s="114" t="n"/>
      <c r="AB136" s="114" t="n"/>
      <c r="AC136" s="114" t="n"/>
      <c r="AD136" s="114" t="n"/>
      <c r="AE136" s="114" t="n"/>
      <c r="AF136" s="114" t="n"/>
      <c r="AG136" s="114" t="n"/>
      <c r="AH136" s="114" t="n"/>
      <c r="AI136" s="114" t="n"/>
      <c r="AJ136" s="114" t="n"/>
      <c r="AK136" s="114" t="n"/>
    </row>
    <row r="137" hidden="1" ht="18" customHeight="1" s="173" thickBot="1">
      <c r="A137" s="121" t="inlineStr">
        <is>
          <t>Properti - Mata uang asing - Macet</t>
        </is>
      </c>
      <c r="B137" s="111" t="n"/>
      <c r="C137" s="114" t="n"/>
      <c r="D137" s="114" t="n"/>
      <c r="E137" s="114" t="n"/>
      <c r="F137" s="114" t="n"/>
      <c r="G137" s="114" t="n"/>
      <c r="H137" s="114" t="n"/>
      <c r="I137" s="114" t="n"/>
      <c r="J137" s="114" t="n"/>
      <c r="K137" s="114" t="n"/>
      <c r="L137" s="114" t="n"/>
      <c r="M137" s="114" t="n"/>
      <c r="N137" s="114" t="n"/>
      <c r="O137" s="114" t="n"/>
      <c r="P137" s="114" t="n"/>
      <c r="Q137" s="114" t="n"/>
      <c r="R137" s="114" t="n"/>
      <c r="S137" s="114" t="n"/>
      <c r="T137" s="114" t="n"/>
      <c r="U137" s="114" t="n"/>
      <c r="V137" s="114" t="n"/>
      <c r="W137" s="114" t="n"/>
      <c r="X137" s="114" t="n"/>
      <c r="Y137" s="114" t="n"/>
      <c r="Z137" s="114" t="n"/>
      <c r="AA137" s="114" t="n"/>
      <c r="AB137" s="114" t="n"/>
      <c r="AC137" s="114" t="n"/>
      <c r="AD137" s="114" t="n"/>
      <c r="AE137" s="114" t="n"/>
      <c r="AF137" s="114" t="n"/>
      <c r="AG137" s="114" t="n"/>
      <c r="AH137" s="114" t="n"/>
      <c r="AI137" s="114" t="n"/>
      <c r="AJ137" s="114" t="n"/>
      <c r="AK137" s="114" t="n"/>
    </row>
    <row r="138" ht="18" customHeight="1" s="173" thickBot="1">
      <c r="A138" s="118" t="inlineStr">
        <is>
          <t>Lain-lain - Rupiah - Total</t>
        </is>
      </c>
      <c r="B138" s="112" t="n"/>
      <c r="C138" s="113" t="n"/>
      <c r="D138" s="113" t="n"/>
      <c r="E138" s="113" t="n"/>
      <c r="F138" s="113" t="n"/>
      <c r="G138" s="113" t="n"/>
      <c r="H138" s="113" t="n"/>
      <c r="I138" s="113" t="n"/>
      <c r="J138" s="113" t="n"/>
      <c r="K138" s="113" t="n"/>
      <c r="L138" s="113" t="n"/>
      <c r="M138" s="113" t="n"/>
      <c r="N138" s="113" t="n"/>
      <c r="O138" s="113" t="n"/>
      <c r="P138" s="113" t="n"/>
      <c r="Q138" s="113" t="n"/>
      <c r="R138" s="113" t="n"/>
      <c r="S138" s="113" t="n"/>
      <c r="T138" s="113" t="n"/>
      <c r="U138" s="113" t="n"/>
      <c r="V138" s="113" t="n"/>
      <c r="W138" s="113" t="n"/>
      <c r="X138" s="113" t="n"/>
      <c r="Y138" s="113" t="n"/>
      <c r="Z138" s="113" t="n"/>
      <c r="AA138" s="113" t="n"/>
      <c r="AB138" s="113" t="n"/>
      <c r="AC138" s="113" t="n"/>
      <c r="AD138" s="113" t="n"/>
      <c r="AE138" s="113" t="n"/>
      <c r="AF138" s="113" t="n"/>
      <c r="AG138" s="113" t="n"/>
      <c r="AH138" s="113" t="n"/>
      <c r="AI138" s="113" t="n"/>
      <c r="AJ138" s="113" t="n"/>
      <c r="AK138" s="113" t="n"/>
    </row>
    <row r="139" hidden="1" ht="18" customHeight="1" s="173" thickBot="1">
      <c r="A139" s="121" t="inlineStr">
        <is>
          <t>Lain-lain - Mata uang asing - Lancar</t>
        </is>
      </c>
      <c r="B139" s="112" t="n"/>
      <c r="C139" s="114" t="n"/>
      <c r="D139" s="114" t="n"/>
      <c r="E139" s="114" t="n"/>
      <c r="F139" s="114" t="n"/>
      <c r="G139" s="114" t="n"/>
      <c r="H139" s="114" t="n"/>
      <c r="I139" s="114" t="n"/>
      <c r="J139" s="114" t="n"/>
      <c r="K139" s="114" t="n"/>
      <c r="L139" s="114" t="n"/>
      <c r="M139" s="114" t="n"/>
      <c r="N139" s="114" t="n"/>
      <c r="O139" s="114" t="n"/>
      <c r="P139" s="114" t="n"/>
      <c r="Q139" s="114" t="n"/>
      <c r="R139" s="114" t="n"/>
      <c r="S139" s="114" t="n"/>
      <c r="T139" s="114" t="n"/>
      <c r="U139" s="114" t="n"/>
      <c r="V139" s="114" t="n"/>
      <c r="W139" s="114" t="n"/>
      <c r="X139" s="114" t="n"/>
      <c r="Y139" s="114" t="n"/>
      <c r="Z139" s="114" t="n"/>
      <c r="AA139" s="114" t="n"/>
      <c r="AB139" s="114" t="n"/>
      <c r="AC139" s="114" t="n"/>
      <c r="AD139" s="114" t="n"/>
      <c r="AE139" s="114" t="n"/>
      <c r="AF139" s="114" t="n"/>
      <c r="AG139" s="114" t="n"/>
      <c r="AH139" s="114" t="n"/>
      <c r="AI139" s="114" t="n"/>
      <c r="AJ139" s="114" t="n"/>
      <c r="AK139" s="114" t="n"/>
    </row>
    <row r="140" hidden="1" ht="18" customHeight="1" s="173" thickBot="1">
      <c r="A140" s="121" t="inlineStr">
        <is>
          <t>Lain-lain - Mata uang asing - Dalam perhatian khusus</t>
        </is>
      </c>
      <c r="B140" s="112" t="n"/>
      <c r="C140" s="114" t="n"/>
      <c r="D140" s="114" t="n"/>
      <c r="E140" s="114" t="n"/>
      <c r="F140" s="114" t="n"/>
      <c r="G140" s="114" t="n"/>
      <c r="H140" s="114" t="n"/>
      <c r="I140" s="114" t="n"/>
      <c r="J140" s="114" t="n"/>
      <c r="K140" s="114" t="n"/>
      <c r="L140" s="114" t="n"/>
      <c r="M140" s="114" t="n"/>
      <c r="N140" s="114" t="n"/>
      <c r="O140" s="114" t="n"/>
      <c r="P140" s="114" t="n"/>
      <c r="Q140" s="114" t="n"/>
      <c r="R140" s="114" t="n"/>
      <c r="S140" s="114" t="n"/>
      <c r="T140" s="114" t="n"/>
      <c r="U140" s="114" t="n"/>
      <c r="V140" s="114" t="n"/>
      <c r="W140" s="114" t="n"/>
      <c r="X140" s="114" t="n"/>
      <c r="Y140" s="114" t="n"/>
      <c r="Z140" s="114" t="n"/>
      <c r="AA140" s="114" t="n"/>
      <c r="AB140" s="114" t="n"/>
      <c r="AC140" s="114" t="n"/>
      <c r="AD140" s="114" t="n"/>
      <c r="AE140" s="114" t="n"/>
      <c r="AF140" s="114" t="n"/>
      <c r="AG140" s="114" t="n"/>
      <c r="AH140" s="114" t="n"/>
      <c r="AI140" s="114" t="n"/>
      <c r="AJ140" s="114" t="n"/>
      <c r="AK140" s="114" t="n"/>
    </row>
    <row r="141" hidden="1" ht="18" customHeight="1" s="173" thickBot="1">
      <c r="A141" s="121" t="inlineStr">
        <is>
          <t>Lain-lain - Mata uang asing - Kurang lancar</t>
        </is>
      </c>
      <c r="B141" s="112" t="n"/>
      <c r="C141" s="114" t="n"/>
      <c r="D141" s="114" t="n"/>
      <c r="E141" s="114" t="n"/>
      <c r="F141" s="114" t="n"/>
      <c r="G141" s="114" t="n"/>
      <c r="H141" s="114" t="n"/>
      <c r="I141" s="114" t="n"/>
      <c r="J141" s="114" t="n"/>
      <c r="K141" s="114" t="n"/>
      <c r="L141" s="114" t="n"/>
      <c r="M141" s="114" t="n"/>
      <c r="N141" s="114" t="n"/>
      <c r="O141" s="114" t="n"/>
      <c r="P141" s="114" t="n"/>
      <c r="Q141" s="114" t="n"/>
      <c r="R141" s="114" t="n"/>
      <c r="S141" s="114" t="n"/>
      <c r="T141" s="114" t="n"/>
      <c r="U141" s="114" t="n"/>
      <c r="V141" s="114" t="n"/>
      <c r="W141" s="114" t="n"/>
      <c r="X141" s="114" t="n"/>
      <c r="Y141" s="114" t="n"/>
      <c r="Z141" s="114" t="n"/>
      <c r="AA141" s="114" t="n"/>
      <c r="AB141" s="114" t="n"/>
      <c r="AC141" s="114" t="n"/>
      <c r="AD141" s="114" t="n"/>
      <c r="AE141" s="114" t="n"/>
      <c r="AF141" s="114" t="n"/>
      <c r="AG141" s="114" t="n"/>
      <c r="AH141" s="114" t="n"/>
      <c r="AI141" s="114" t="n"/>
      <c r="AJ141" s="114" t="n"/>
      <c r="AK141" s="114" t="n"/>
    </row>
    <row r="142" hidden="1" ht="18" customHeight="1" s="173" thickBot="1">
      <c r="A142" s="121" t="inlineStr">
        <is>
          <t>Lain-lain - Mata uang asing - Diragukan</t>
        </is>
      </c>
      <c r="B142" s="112" t="n"/>
      <c r="C142" s="114" t="n"/>
      <c r="D142" s="114" t="n"/>
      <c r="E142" s="114" t="n"/>
      <c r="F142" s="114" t="n"/>
      <c r="G142" s="114" t="n"/>
      <c r="H142" s="114" t="n"/>
      <c r="I142" s="114" t="n"/>
      <c r="J142" s="114" t="n"/>
      <c r="K142" s="114" t="n"/>
      <c r="L142" s="114" t="n"/>
      <c r="M142" s="114" t="n"/>
      <c r="N142" s="114" t="n"/>
      <c r="O142" s="114" t="n"/>
      <c r="P142" s="114" t="n"/>
      <c r="Q142" s="114" t="n"/>
      <c r="R142" s="114" t="n"/>
      <c r="S142" s="114" t="n"/>
      <c r="T142" s="114" t="n"/>
      <c r="U142" s="114" t="n"/>
      <c r="V142" s="114" t="n"/>
      <c r="W142" s="114" t="n"/>
      <c r="X142" s="114" t="n"/>
      <c r="Y142" s="114" t="n"/>
      <c r="Z142" s="114" t="n"/>
      <c r="AA142" s="114" t="n"/>
      <c r="AB142" s="114" t="n"/>
      <c r="AC142" s="114" t="n"/>
      <c r="AD142" s="114" t="n"/>
      <c r="AE142" s="114" t="n"/>
      <c r="AF142" s="114" t="n"/>
      <c r="AG142" s="114" t="n"/>
      <c r="AH142" s="114" t="n"/>
      <c r="AI142" s="114" t="n"/>
      <c r="AJ142" s="114" t="n"/>
      <c r="AK142" s="114" t="n"/>
    </row>
    <row r="143" hidden="1" ht="18" customHeight="1" s="173" thickBot="1">
      <c r="A143" s="121" t="inlineStr">
        <is>
          <t>Lain-lain - Mata uang asing - Macet</t>
        </is>
      </c>
      <c r="B143" s="111" t="n"/>
      <c r="C143" s="114" t="n"/>
      <c r="D143" s="114" t="n"/>
      <c r="E143" s="114" t="n"/>
      <c r="F143" s="114" t="n"/>
      <c r="G143" s="114" t="n"/>
      <c r="H143" s="114" t="n"/>
      <c r="I143" s="114" t="n"/>
      <c r="J143" s="114" t="n"/>
      <c r="K143" s="114" t="n"/>
      <c r="L143" s="114" t="n"/>
      <c r="M143" s="114" t="n"/>
      <c r="N143" s="114" t="n"/>
      <c r="O143" s="114" t="n"/>
      <c r="P143" s="114" t="n"/>
      <c r="Q143" s="114" t="n"/>
      <c r="R143" s="114" t="n"/>
      <c r="S143" s="114" t="n"/>
      <c r="T143" s="114" t="n"/>
      <c r="U143" s="114" t="n"/>
      <c r="V143" s="114" t="n"/>
      <c r="W143" s="114" t="n"/>
      <c r="X143" s="114" t="n"/>
      <c r="Y143" s="114" t="n"/>
      <c r="Z143" s="114" t="n"/>
      <c r="AA143" s="114" t="n"/>
      <c r="AB143" s="114" t="n"/>
      <c r="AC143" s="114" t="n"/>
      <c r="AD143" s="114" t="n"/>
      <c r="AE143" s="114" t="n"/>
      <c r="AF143" s="114" t="n"/>
      <c r="AG143" s="114" t="n"/>
      <c r="AH143" s="114" t="n"/>
      <c r="AI143" s="114" t="n"/>
      <c r="AJ143" s="114" t="n"/>
      <c r="AK143" s="114" t="n"/>
    </row>
    <row r="144" ht="18" customHeight="1" s="173" thickBot="1">
      <c r="A144" s="118" t="inlineStr">
        <is>
          <t>Subtotal - Mata Uang Asing</t>
        </is>
      </c>
      <c r="B144" s="111" t="n"/>
      <c r="C144" s="113" t="n"/>
      <c r="D144" s="113" t="n"/>
      <c r="E144" s="113" t="n"/>
      <c r="F144" s="113" t="n"/>
      <c r="G144" s="113" t="n"/>
      <c r="H144" s="113" t="n"/>
      <c r="I144" s="113" t="n"/>
      <c r="J144" s="113" t="n"/>
      <c r="K144" s="113" t="n"/>
      <c r="L144" s="113" t="n"/>
      <c r="M144" s="113" t="n"/>
      <c r="N144" s="113" t="n"/>
      <c r="O144" s="113" t="n"/>
      <c r="P144" s="113" t="n"/>
      <c r="Q144" s="113" t="n"/>
      <c r="R144" s="113" t="n"/>
      <c r="S144" s="113" t="n"/>
      <c r="T144" s="113" t="n"/>
      <c r="U144" s="113" t="n"/>
      <c r="V144" s="113" t="n"/>
      <c r="W144" s="113" t="n"/>
      <c r="X144" s="113" t="n"/>
      <c r="Y144" s="113" t="n"/>
      <c r="Z144" s="113" t="n"/>
      <c r="AA144" s="113" t="n"/>
      <c r="AB144" s="113" t="n"/>
      <c r="AC144" s="113" t="n"/>
      <c r="AD144" s="113" t="n"/>
      <c r="AE144" s="113" t="n"/>
      <c r="AF144" s="113" t="n"/>
      <c r="AG144" s="113" t="n"/>
      <c r="AH144" s="113" t="n"/>
      <c r="AI144" s="113" t="n"/>
      <c r="AJ144" s="113" t="n"/>
      <c r="AK144" s="113" t="n"/>
    </row>
    <row r="145" hidden="1" ht="18" customHeight="1" s="173" thickBot="1">
      <c r="A145" s="121" t="inlineStr">
        <is>
          <t>Subtotal - Mata Uang Asing - Lancar</t>
        </is>
      </c>
      <c r="B145" s="111" t="n"/>
      <c r="C145" s="114" t="n"/>
      <c r="D145" s="114" t="n"/>
      <c r="E145" s="114" t="n"/>
      <c r="F145" s="114" t="n"/>
      <c r="G145" s="114" t="n"/>
      <c r="H145" s="114" t="n"/>
      <c r="I145" s="114" t="n"/>
      <c r="J145" s="114" t="n"/>
      <c r="K145" s="114" t="n"/>
      <c r="L145" s="114" t="n"/>
      <c r="M145" s="114" t="n"/>
      <c r="N145" s="114" t="n"/>
      <c r="O145" s="114" t="n"/>
      <c r="P145" s="114" t="n"/>
      <c r="Q145" s="114" t="n"/>
      <c r="R145" s="114" t="n"/>
      <c r="S145" s="114" t="n"/>
      <c r="T145" s="114" t="n"/>
      <c r="U145" s="114" t="n"/>
      <c r="V145" s="114" t="n"/>
      <c r="W145" s="114" t="n"/>
      <c r="X145" s="114" t="n"/>
      <c r="Y145" s="114" t="n"/>
      <c r="Z145" s="114" t="n"/>
      <c r="AA145" s="114" t="n"/>
      <c r="AB145" s="114" t="n"/>
      <c r="AC145" s="114" t="n"/>
      <c r="AD145" s="114" t="n"/>
      <c r="AE145" s="114" t="n"/>
      <c r="AF145" s="114" t="n"/>
      <c r="AG145" s="114" t="n"/>
      <c r="AH145" s="114" t="n"/>
      <c r="AI145" s="114" t="n"/>
      <c r="AJ145" s="114" t="n"/>
      <c r="AK145" s="114" t="n"/>
    </row>
    <row r="146" hidden="1" ht="18" customHeight="1" s="173" thickBot="1">
      <c r="A146" s="121" t="inlineStr">
        <is>
          <t>Subtotal - Mata Uang Asing - Dalam perhatian khusus</t>
        </is>
      </c>
      <c r="B146" s="111" t="n"/>
      <c r="C146" s="114" t="n"/>
      <c r="D146" s="114" t="n"/>
      <c r="E146" s="114" t="n"/>
      <c r="F146" s="114" t="n"/>
      <c r="G146" s="114" t="n"/>
      <c r="H146" s="114" t="n"/>
      <c r="I146" s="114" t="n"/>
      <c r="J146" s="114" t="n"/>
      <c r="K146" s="114" t="n"/>
      <c r="L146" s="114" t="n"/>
      <c r="M146" s="114" t="n"/>
      <c r="N146" s="114" t="n"/>
      <c r="O146" s="114" t="n"/>
      <c r="P146" s="114" t="n"/>
      <c r="Q146" s="114" t="n"/>
      <c r="R146" s="114" t="n"/>
      <c r="S146" s="114" t="n"/>
      <c r="T146" s="114" t="n"/>
      <c r="U146" s="114" t="n"/>
      <c r="V146" s="114" t="n"/>
      <c r="W146" s="114" t="n"/>
      <c r="X146" s="114" t="n"/>
      <c r="Y146" s="114" t="n"/>
      <c r="Z146" s="114" t="n"/>
      <c r="AA146" s="114" t="n"/>
      <c r="AB146" s="114" t="n"/>
      <c r="AC146" s="114" t="n"/>
      <c r="AD146" s="114" t="n"/>
      <c r="AE146" s="114" t="n"/>
      <c r="AF146" s="114" t="n"/>
      <c r="AG146" s="114" t="n"/>
      <c r="AH146" s="114" t="n"/>
      <c r="AI146" s="114" t="n"/>
      <c r="AJ146" s="114" t="n"/>
      <c r="AK146" s="114" t="n"/>
    </row>
    <row r="147" hidden="1" ht="18" customHeight="1" s="173" thickBot="1">
      <c r="A147" s="121" t="inlineStr">
        <is>
          <t>Subtotal - Mata Uang Asing - Kurang lancar</t>
        </is>
      </c>
      <c r="B147" s="111" t="n"/>
      <c r="C147" s="114" t="n"/>
      <c r="D147" s="114" t="n"/>
      <c r="E147" s="114" t="n"/>
      <c r="F147" s="114" t="n"/>
      <c r="G147" s="114" t="n"/>
      <c r="H147" s="114" t="n"/>
      <c r="I147" s="114" t="n"/>
      <c r="J147" s="114" t="n"/>
      <c r="K147" s="114" t="n"/>
      <c r="L147" s="114" t="n"/>
      <c r="M147" s="114" t="n"/>
      <c r="N147" s="114" t="n"/>
      <c r="O147" s="114" t="n"/>
      <c r="P147" s="114" t="n"/>
      <c r="Q147" s="114" t="n"/>
      <c r="R147" s="114" t="n"/>
      <c r="S147" s="114" t="n"/>
      <c r="T147" s="114" t="n"/>
      <c r="U147" s="114" t="n"/>
      <c r="V147" s="114" t="n"/>
      <c r="W147" s="114" t="n"/>
      <c r="X147" s="114" t="n"/>
      <c r="Y147" s="114" t="n"/>
      <c r="Z147" s="114" t="n"/>
      <c r="AA147" s="114" t="n"/>
      <c r="AB147" s="114" t="n"/>
      <c r="AC147" s="114" t="n"/>
      <c r="AD147" s="114" t="n"/>
      <c r="AE147" s="114" t="n"/>
      <c r="AF147" s="114" t="n"/>
      <c r="AG147" s="114" t="n"/>
      <c r="AH147" s="114" t="n"/>
      <c r="AI147" s="114" t="n"/>
      <c r="AJ147" s="114" t="n"/>
      <c r="AK147" s="114" t="n"/>
    </row>
    <row r="148" hidden="1" ht="18" customHeight="1" s="173" thickBot="1">
      <c r="A148" s="121" t="inlineStr">
        <is>
          <t>Subtotal - Mata Uang Asing - Diragukan</t>
        </is>
      </c>
      <c r="B148" s="111" t="n"/>
      <c r="C148" s="114" t="n"/>
      <c r="D148" s="114" t="n"/>
      <c r="E148" s="114" t="n"/>
      <c r="F148" s="114" t="n"/>
      <c r="G148" s="114" t="n"/>
      <c r="H148" s="114" t="n"/>
      <c r="I148" s="114" t="n"/>
      <c r="J148" s="114" t="n"/>
      <c r="K148" s="114" t="n"/>
      <c r="L148" s="114" t="n"/>
      <c r="M148" s="114" t="n"/>
      <c r="N148" s="114" t="n"/>
      <c r="O148" s="114" t="n"/>
      <c r="P148" s="114" t="n"/>
      <c r="Q148" s="114" t="n"/>
      <c r="R148" s="114" t="n"/>
      <c r="S148" s="114" t="n"/>
      <c r="T148" s="114" t="n"/>
      <c r="U148" s="114" t="n"/>
      <c r="V148" s="114" t="n"/>
      <c r="W148" s="114" t="n"/>
      <c r="X148" s="114" t="n"/>
      <c r="Y148" s="114" t="n"/>
      <c r="Z148" s="114" t="n"/>
      <c r="AA148" s="114" t="n"/>
      <c r="AB148" s="114" t="n"/>
      <c r="AC148" s="114" t="n"/>
      <c r="AD148" s="114" t="n"/>
      <c r="AE148" s="114" t="n"/>
      <c r="AF148" s="114" t="n"/>
      <c r="AG148" s="114" t="n"/>
      <c r="AH148" s="114" t="n"/>
      <c r="AI148" s="114" t="n"/>
      <c r="AJ148" s="114" t="n"/>
      <c r="AK148" s="114" t="n"/>
    </row>
    <row r="149" hidden="1" ht="18" customHeight="1" s="173" thickBot="1">
      <c r="A149" s="121" t="inlineStr">
        <is>
          <t>Subtotal - Mata Uang Asing - Macet</t>
        </is>
      </c>
      <c r="B149" s="111" t="n"/>
      <c r="C149" s="114" t="n"/>
      <c r="D149" s="114" t="n"/>
      <c r="E149" s="114" t="n"/>
      <c r="F149" s="114" t="n"/>
      <c r="G149" s="114" t="n"/>
      <c r="H149" s="114" t="n"/>
      <c r="I149" s="114" t="n"/>
      <c r="J149" s="114" t="n"/>
      <c r="K149" s="114" t="n"/>
      <c r="L149" s="114" t="n"/>
      <c r="M149" s="114" t="n"/>
      <c r="N149" s="114" t="n"/>
      <c r="O149" s="114" t="n"/>
      <c r="P149" s="114" t="n"/>
      <c r="Q149" s="114" t="n"/>
      <c r="R149" s="114" t="n"/>
      <c r="S149" s="114" t="n"/>
      <c r="T149" s="114" t="n"/>
      <c r="U149" s="114" t="n"/>
      <c r="V149" s="114" t="n"/>
      <c r="W149" s="114" t="n"/>
      <c r="X149" s="114" t="n"/>
      <c r="Y149" s="114" t="n"/>
      <c r="Z149" s="114" t="n"/>
      <c r="AA149" s="114" t="n"/>
      <c r="AB149" s="114" t="n"/>
      <c r="AC149" s="114" t="n"/>
      <c r="AD149" s="114" t="n"/>
      <c r="AE149" s="114" t="n"/>
      <c r="AF149" s="114" t="n"/>
      <c r="AG149" s="114" t="n"/>
      <c r="AH149" s="114" t="n"/>
      <c r="AI149" s="114" t="n"/>
      <c r="AJ149" s="114" t="n"/>
      <c r="AK149" s="114" t="n"/>
    </row>
    <row r="150" ht="19" customHeight="1" s="173" thickBot="1">
      <c r="A150" s="111" t="inlineStr">
        <is>
          <t>Subtotal</t>
        </is>
      </c>
      <c r="B150" s="112" t="n"/>
      <c r="C150" s="103" t="n"/>
      <c r="D150" s="103" t="n"/>
      <c r="E150" s="103" t="n"/>
      <c r="F150" s="103" t="n"/>
      <c r="G150" s="103" t="n"/>
      <c r="H150" s="103" t="n"/>
      <c r="I150" s="103" t="n"/>
      <c r="J150" s="103" t="n"/>
      <c r="K150" s="103" t="n"/>
      <c r="L150" s="103" t="n"/>
      <c r="M150" s="103" t="n"/>
      <c r="N150" s="103" t="n"/>
      <c r="O150" s="103" t="n"/>
      <c r="P150" s="103" t="n"/>
      <c r="Q150" s="103" t="n"/>
      <c r="R150" s="103" t="n"/>
      <c r="S150" s="103" t="n"/>
      <c r="T150" s="103" t="n"/>
      <c r="U150" s="103" t="n"/>
      <c r="V150" s="103" t="n"/>
      <c r="W150" s="103" t="n"/>
      <c r="X150" s="103" t="n"/>
      <c r="Y150" s="103" t="n"/>
      <c r="Z150" s="103" t="n"/>
      <c r="AA150" s="103" t="n"/>
      <c r="AB150" s="103" t="n"/>
      <c r="AC150" s="103" t="n"/>
      <c r="AD150" s="103" t="n"/>
      <c r="AE150" s="103" t="n"/>
      <c r="AF150" s="103" t="n"/>
      <c r="AG150" s="103" t="n"/>
      <c r="AH150" s="103" t="n"/>
      <c r="AI150" s="103" t="n"/>
      <c r="AJ150" s="103" t="n"/>
      <c r="AK150" s="103" t="n"/>
    </row>
    <row r="151" ht="18" customHeight="1" s="173" thickBot="1">
      <c r="A151" s="118" t="inlineStr">
        <is>
          <t>Jumlah pinjaman - Kotor - Total</t>
        </is>
      </c>
      <c r="B151" s="111" t="n"/>
      <c r="C151" s="113" t="n"/>
      <c r="D151" s="113" t="n"/>
      <c r="E151" s="113" t="n"/>
      <c r="F151" s="113" t="n"/>
      <c r="G151" s="113" t="n"/>
      <c r="H151" s="113" t="n"/>
      <c r="I151" s="113" t="n"/>
      <c r="J151" s="113" t="n"/>
      <c r="K151" s="113" t="n"/>
      <c r="L151" s="113" t="n"/>
      <c r="M151" s="113" t="n"/>
      <c r="N151" s="113" t="n"/>
      <c r="O151" s="113" t="n"/>
      <c r="P151" s="113" t="n"/>
      <c r="Q151" s="113" t="n"/>
      <c r="R151" s="113" t="n"/>
      <c r="S151" s="113" t="n"/>
      <c r="T151" s="113" t="n"/>
      <c r="U151" s="113" t="n"/>
      <c r="V151" s="113" t="n"/>
      <c r="W151" s="113" t="n"/>
      <c r="X151" s="113" t="n"/>
      <c r="Y151" s="113" t="n"/>
      <c r="Z151" s="113" t="n"/>
      <c r="AA151" s="113" t="n"/>
      <c r="AB151" s="113" t="n"/>
      <c r="AC151" s="113" t="n"/>
      <c r="AD151" s="113" t="n"/>
      <c r="AE151" s="113" t="n"/>
      <c r="AF151" s="113" t="n"/>
      <c r="AG151" s="113" t="n"/>
      <c r="AH151" s="113" t="n"/>
      <c r="AI151" s="113" t="n"/>
      <c r="AJ151" s="113" t="n"/>
      <c r="AK151" s="113" t="n"/>
    </row>
    <row r="152" hidden="1" ht="18" customHeight="1" s="173" thickBot="1">
      <c r="A152" s="121" t="inlineStr">
        <is>
          <t>Jumlah pinjaman - Kotor - Lancar</t>
        </is>
      </c>
      <c r="B152" s="111" t="n"/>
      <c r="C152" s="114" t="n"/>
      <c r="D152" s="114" t="n"/>
      <c r="E152" s="114" t="n"/>
      <c r="F152" s="114" t="n"/>
      <c r="G152" s="114" t="n"/>
      <c r="H152" s="114" t="n"/>
      <c r="I152" s="114" t="n"/>
      <c r="J152" s="114" t="n"/>
      <c r="K152" s="114" t="n"/>
      <c r="L152" s="114" t="n"/>
      <c r="M152" s="114" t="n"/>
      <c r="N152" s="114" t="n"/>
      <c r="O152" s="114" t="n"/>
      <c r="P152" s="114" t="n"/>
      <c r="Q152" s="114" t="n"/>
      <c r="R152" s="114" t="n"/>
      <c r="S152" s="114" t="n"/>
      <c r="T152" s="114" t="n"/>
      <c r="U152" s="114" t="n"/>
      <c r="V152" s="114" t="n"/>
      <c r="W152" s="114" t="n"/>
      <c r="X152" s="114" t="n"/>
      <c r="Y152" s="114" t="n"/>
      <c r="Z152" s="114" t="n"/>
      <c r="AA152" s="114" t="n"/>
      <c r="AB152" s="114" t="n"/>
      <c r="AC152" s="114" t="n"/>
      <c r="AD152" s="114" t="n"/>
      <c r="AE152" s="114" t="n"/>
      <c r="AF152" s="114" t="n"/>
      <c r="AG152" s="114" t="n"/>
      <c r="AH152" s="114" t="n"/>
      <c r="AI152" s="114" t="n"/>
      <c r="AJ152" s="114" t="n"/>
      <c r="AK152" s="114" t="n"/>
    </row>
    <row r="153" hidden="1" ht="18" customHeight="1" s="173" thickBot="1">
      <c r="A153" s="121" t="inlineStr">
        <is>
          <t>Jumlah pinjaman - Kotor - Dalam perhatian khusus</t>
        </is>
      </c>
      <c r="B153" s="111" t="n"/>
      <c r="C153" s="114" t="n"/>
      <c r="D153" s="114" t="n"/>
      <c r="E153" s="114" t="n"/>
      <c r="F153" s="114" t="n"/>
      <c r="G153" s="114" t="n"/>
      <c r="H153" s="114" t="n"/>
      <c r="I153" s="114" t="n"/>
      <c r="J153" s="114" t="n"/>
      <c r="K153" s="114" t="n"/>
      <c r="L153" s="114" t="n"/>
      <c r="M153" s="114" t="n"/>
      <c r="N153" s="114" t="n"/>
      <c r="O153" s="114" t="n"/>
      <c r="P153" s="114" t="n"/>
      <c r="Q153" s="114" t="n"/>
      <c r="R153" s="114" t="n"/>
      <c r="S153" s="114" t="n"/>
      <c r="T153" s="114" t="n"/>
      <c r="U153" s="114" t="n"/>
      <c r="V153" s="114" t="n"/>
      <c r="W153" s="114" t="n"/>
      <c r="X153" s="114" t="n"/>
      <c r="Y153" s="114" t="n"/>
      <c r="Z153" s="114" t="n"/>
      <c r="AA153" s="114" t="n"/>
      <c r="AB153" s="114" t="n"/>
      <c r="AC153" s="114" t="n"/>
      <c r="AD153" s="114" t="n"/>
      <c r="AE153" s="114" t="n"/>
      <c r="AF153" s="114" t="n"/>
      <c r="AG153" s="114" t="n"/>
      <c r="AH153" s="114" t="n"/>
      <c r="AI153" s="114" t="n"/>
      <c r="AJ153" s="114" t="n"/>
      <c r="AK153" s="114" t="n"/>
    </row>
    <row r="154" hidden="1" ht="18" customHeight="1" s="173" thickBot="1">
      <c r="A154" s="121" t="inlineStr">
        <is>
          <t>Jumlah pinjaman - Kotor - Kurang lancar</t>
        </is>
      </c>
      <c r="B154" s="111" t="n"/>
      <c r="C154" s="114" t="n"/>
      <c r="D154" s="114" t="n"/>
      <c r="E154" s="114" t="n"/>
      <c r="F154" s="114" t="n"/>
      <c r="G154" s="114" t="n"/>
      <c r="H154" s="114" t="n"/>
      <c r="I154" s="114" t="n"/>
      <c r="J154" s="114" t="n"/>
      <c r="K154" s="114" t="n"/>
      <c r="L154" s="114" t="n"/>
      <c r="M154" s="114" t="n"/>
      <c r="N154" s="114" t="n"/>
      <c r="O154" s="114" t="n"/>
      <c r="P154" s="114" t="n"/>
      <c r="Q154" s="114" t="n"/>
      <c r="R154" s="114" t="n"/>
      <c r="S154" s="114" t="n"/>
      <c r="T154" s="114" t="n"/>
      <c r="U154" s="114" t="n"/>
      <c r="V154" s="114" t="n"/>
      <c r="W154" s="114" t="n"/>
      <c r="X154" s="114" t="n"/>
      <c r="Y154" s="114" t="n"/>
      <c r="Z154" s="114" t="n"/>
      <c r="AA154" s="114" t="n"/>
      <c r="AB154" s="114" t="n"/>
      <c r="AC154" s="114" t="n"/>
      <c r="AD154" s="114" t="n"/>
      <c r="AE154" s="114" t="n"/>
      <c r="AF154" s="114" t="n"/>
      <c r="AG154" s="114" t="n"/>
      <c r="AH154" s="114" t="n"/>
      <c r="AI154" s="114" t="n"/>
      <c r="AJ154" s="114" t="n"/>
      <c r="AK154" s="114" t="n"/>
    </row>
    <row r="155" hidden="1" ht="18" customHeight="1" s="173" thickBot="1">
      <c r="A155" s="121" t="inlineStr">
        <is>
          <t>Jumlah pinjaman - Kotor - Diragukan</t>
        </is>
      </c>
      <c r="B155" s="111" t="n"/>
      <c r="C155" s="114" t="n"/>
      <c r="D155" s="114" t="n"/>
      <c r="E155" s="114" t="n"/>
      <c r="F155" s="114" t="n"/>
      <c r="G155" s="114" t="n"/>
      <c r="H155" s="114" t="n"/>
      <c r="I155" s="114" t="n"/>
      <c r="J155" s="114" t="n"/>
      <c r="K155" s="114" t="n"/>
      <c r="L155" s="114" t="n"/>
      <c r="M155" s="114" t="n"/>
      <c r="N155" s="114" t="n"/>
      <c r="O155" s="114" t="n"/>
      <c r="P155" s="114" t="n"/>
      <c r="Q155" s="114" t="n"/>
      <c r="R155" s="114" t="n"/>
      <c r="S155" s="114" t="n"/>
      <c r="T155" s="114" t="n"/>
      <c r="U155" s="114" t="n"/>
      <c r="V155" s="114" t="n"/>
      <c r="W155" s="114" t="n"/>
      <c r="X155" s="114" t="n"/>
      <c r="Y155" s="114" t="n"/>
      <c r="Z155" s="114" t="n"/>
      <c r="AA155" s="114" t="n"/>
      <c r="AB155" s="114" t="n"/>
      <c r="AC155" s="114" t="n"/>
      <c r="AD155" s="114" t="n"/>
      <c r="AE155" s="114" t="n"/>
      <c r="AF155" s="114" t="n"/>
      <c r="AG155" s="114" t="n"/>
      <c r="AH155" s="114" t="n"/>
      <c r="AI155" s="114" t="n"/>
      <c r="AJ155" s="114" t="n"/>
      <c r="AK155" s="114" t="n"/>
    </row>
    <row r="156" hidden="1" ht="18" customHeight="1" s="173" thickBot="1">
      <c r="A156" s="121" t="inlineStr">
        <is>
          <t>Jumlah pinjaman - Kotor - Macet</t>
        </is>
      </c>
      <c r="B156" s="111" t="n"/>
      <c r="C156" s="114" t="n"/>
      <c r="D156" s="114" t="n"/>
      <c r="E156" s="114" t="n"/>
      <c r="F156" s="114" t="n"/>
      <c r="G156" s="114" t="n"/>
      <c r="H156" s="114" t="n"/>
      <c r="I156" s="114" t="n"/>
      <c r="J156" s="114" t="n"/>
      <c r="K156" s="114" t="n"/>
      <c r="L156" s="114" t="n"/>
      <c r="M156" s="114" t="n"/>
      <c r="N156" s="114" t="n"/>
      <c r="O156" s="114" t="n"/>
      <c r="P156" s="114" t="n"/>
      <c r="Q156" s="114" t="n"/>
      <c r="R156" s="114" t="n"/>
      <c r="S156" s="114" t="n"/>
      <c r="T156" s="114" t="n"/>
      <c r="U156" s="114" t="n"/>
      <c r="V156" s="114" t="n"/>
      <c r="W156" s="114" t="n"/>
      <c r="X156" s="114" t="n"/>
      <c r="Y156" s="114" t="n"/>
      <c r="Z156" s="114" t="n"/>
      <c r="AA156" s="114" t="n"/>
      <c r="AB156" s="114" t="n"/>
      <c r="AC156" s="114" t="n"/>
      <c r="AD156" s="114" t="n"/>
      <c r="AE156" s="114" t="n"/>
      <c r="AF156" s="114" t="n"/>
      <c r="AG156" s="114" t="n"/>
      <c r="AH156" s="114" t="n"/>
      <c r="AI156" s="114" t="n"/>
      <c r="AJ156" s="114" t="n"/>
      <c r="AK156" s="114" t="n"/>
    </row>
    <row r="157" ht="35" customHeight="1" s="173" thickBot="1">
      <c r="A157" s="118" t="inlineStr">
        <is>
          <t>Cadangan kerugian penurunan nilai pada pinjaman yang diberikan - Total</t>
        </is>
      </c>
      <c r="B157" s="111" t="n"/>
      <c r="C157" s="113" t="n"/>
      <c r="D157" s="113" t="n"/>
      <c r="E157" s="113" t="n"/>
      <c r="F157" s="113" t="n"/>
      <c r="G157" s="113" t="n"/>
      <c r="H157" s="113" t="n"/>
      <c r="I157" s="113" t="n"/>
      <c r="J157" s="113" t="n"/>
      <c r="K157" s="113" t="n"/>
      <c r="L157" s="113" t="n"/>
      <c r="M157" s="113" t="n"/>
      <c r="N157" s="113" t="n"/>
      <c r="O157" s="113" t="n"/>
      <c r="P157" s="113" t="n"/>
      <c r="Q157" s="113" t="n"/>
      <c r="R157" s="113" t="n"/>
      <c r="S157" s="113" t="n"/>
      <c r="T157" s="113" t="n"/>
      <c r="U157" s="113" t="n"/>
      <c r="V157" s="113" t="n"/>
      <c r="W157" s="113" t="n"/>
      <c r="X157" s="113" t="n"/>
      <c r="Y157" s="113" t="n"/>
      <c r="Z157" s="113" t="n"/>
      <c r="AA157" s="113" t="n"/>
      <c r="AB157" s="113" t="n"/>
      <c r="AC157" s="113" t="n"/>
      <c r="AD157" s="113" t="n"/>
      <c r="AE157" s="113" t="n"/>
      <c r="AF157" s="113" t="n"/>
      <c r="AG157" s="113" t="n"/>
      <c r="AH157" s="113" t="n"/>
      <c r="AI157" s="113" t="n"/>
      <c r="AJ157" s="113" t="n"/>
      <c r="AK157" s="113" t="n"/>
    </row>
    <row r="158" hidden="1" ht="35" customHeight="1" s="173" thickBot="1">
      <c r="A158" s="121" t="inlineStr">
        <is>
          <t>Cadangan kerugian penurunan nilai pada pinjaman yang diberikan - Lancar</t>
        </is>
      </c>
      <c r="B158" s="111" t="n"/>
      <c r="C158" s="114" t="n"/>
      <c r="D158" s="114" t="n"/>
      <c r="E158" s="114" t="n"/>
      <c r="F158" s="114" t="n"/>
      <c r="G158" s="114" t="n"/>
      <c r="H158" s="114" t="n"/>
      <c r="I158" s="114" t="n"/>
      <c r="J158" s="114" t="n"/>
      <c r="K158" s="114" t="n"/>
      <c r="L158" s="114" t="n"/>
      <c r="M158" s="114" t="n"/>
      <c r="N158" s="114" t="n"/>
      <c r="O158" s="114" t="n"/>
      <c r="P158" s="114" t="n"/>
      <c r="Q158" s="114" t="n"/>
      <c r="R158" s="114" t="n"/>
      <c r="S158" s="114" t="n"/>
      <c r="T158" s="114" t="n"/>
      <c r="U158" s="114" t="n"/>
      <c r="V158" s="114" t="n"/>
      <c r="W158" s="114" t="n"/>
      <c r="X158" s="114" t="n"/>
      <c r="Y158" s="114" t="n"/>
      <c r="Z158" s="114" t="n"/>
      <c r="AA158" s="114" t="n"/>
      <c r="AB158" s="114" t="n"/>
      <c r="AC158" s="114" t="n"/>
      <c r="AD158" s="114" t="n"/>
      <c r="AE158" s="114" t="n"/>
      <c r="AF158" s="114" t="n"/>
      <c r="AG158" s="114" t="n"/>
      <c r="AH158" s="114" t="n"/>
      <c r="AI158" s="114" t="n"/>
      <c r="AJ158" s="114" t="n"/>
      <c r="AK158" s="114" t="n"/>
    </row>
    <row r="159" hidden="1" ht="35" customHeight="1" s="173" thickBot="1">
      <c r="A159" s="121" t="inlineStr">
        <is>
          <t>Cadangan kerugian penurunan nilai pada pinjaman yang diberikan - Dalam perhatian khusus</t>
        </is>
      </c>
      <c r="B159" s="111" t="n"/>
      <c r="C159" s="114" t="n"/>
      <c r="D159" s="114" t="n"/>
      <c r="E159" s="114" t="n"/>
      <c r="F159" s="114" t="n"/>
      <c r="G159" s="114" t="n"/>
      <c r="H159" s="114" t="n"/>
      <c r="I159" s="114" t="n"/>
      <c r="J159" s="114" t="n"/>
      <c r="K159" s="114" t="n"/>
      <c r="L159" s="114" t="n"/>
      <c r="M159" s="114" t="n"/>
      <c r="N159" s="114" t="n"/>
      <c r="O159" s="114" t="n"/>
      <c r="P159" s="114" t="n"/>
      <c r="Q159" s="114" t="n"/>
      <c r="R159" s="114" t="n"/>
      <c r="S159" s="114" t="n"/>
      <c r="T159" s="114" t="n"/>
      <c r="U159" s="114" t="n"/>
      <c r="V159" s="114" t="n"/>
      <c r="W159" s="114" t="n"/>
      <c r="X159" s="114" t="n"/>
      <c r="Y159" s="114" t="n"/>
      <c r="Z159" s="114" t="n"/>
      <c r="AA159" s="114" t="n"/>
      <c r="AB159" s="114" t="n"/>
      <c r="AC159" s="114" t="n"/>
      <c r="AD159" s="114" t="n"/>
      <c r="AE159" s="114" t="n"/>
      <c r="AF159" s="114" t="n"/>
      <c r="AG159" s="114" t="n"/>
      <c r="AH159" s="114" t="n"/>
      <c r="AI159" s="114" t="n"/>
      <c r="AJ159" s="114" t="n"/>
      <c r="AK159" s="114" t="n"/>
    </row>
    <row r="160" hidden="1" ht="37" customHeight="1" s="173" thickBot="1">
      <c r="A160" s="121" t="inlineStr">
        <is>
          <t>Cadangan kerugian penurunan nilai pada pinjaman yang diberikan -  Kurang lancar</t>
        </is>
      </c>
      <c r="B160" s="111" t="n"/>
      <c r="C160" s="114" t="n"/>
      <c r="D160" s="114" t="n"/>
      <c r="E160" s="114" t="n"/>
      <c r="F160" s="114" t="n"/>
      <c r="G160" s="114" t="n"/>
      <c r="H160" s="114" t="n"/>
      <c r="I160" s="114" t="n"/>
      <c r="J160" s="114" t="n"/>
      <c r="K160" s="114" t="n"/>
      <c r="L160" s="114" t="n"/>
      <c r="M160" s="114" t="n"/>
      <c r="N160" s="114" t="n"/>
      <c r="O160" s="114" t="n"/>
      <c r="P160" s="114" t="n"/>
      <c r="Q160" s="114" t="n"/>
      <c r="R160" s="114" t="n"/>
      <c r="S160" s="114" t="n"/>
      <c r="T160" s="114" t="n"/>
      <c r="U160" s="114" t="n"/>
      <c r="V160" s="114" t="n"/>
      <c r="W160" s="114" t="n"/>
      <c r="X160" s="114" t="n"/>
      <c r="Y160" s="114" t="n"/>
      <c r="Z160" s="114" t="n"/>
      <c r="AA160" s="114" t="n"/>
      <c r="AB160" s="114" t="n"/>
      <c r="AC160" s="114" t="n"/>
      <c r="AD160" s="114" t="n"/>
      <c r="AE160" s="114" t="n"/>
      <c r="AF160" s="114" t="n"/>
      <c r="AG160" s="114" t="n"/>
      <c r="AH160" s="114" t="n"/>
      <c r="AI160" s="114" t="n"/>
      <c r="AJ160" s="114" t="n"/>
      <c r="AK160" s="114" t="n"/>
    </row>
    <row r="161" hidden="1" ht="37" customHeight="1" s="173" thickBot="1">
      <c r="A161" s="121" t="inlineStr">
        <is>
          <t>Cadangan kerugian penurunan nilai pada pinjaman yang diberikan - Diragukan</t>
        </is>
      </c>
      <c r="B161" s="111" t="n"/>
      <c r="C161" s="114" t="n"/>
      <c r="D161" s="114" t="n"/>
      <c r="E161" s="114" t="n"/>
      <c r="F161" s="114" t="n"/>
      <c r="G161" s="114" t="n"/>
      <c r="H161" s="114" t="n"/>
      <c r="I161" s="114" t="n"/>
      <c r="J161" s="114" t="n"/>
      <c r="K161" s="114" t="n"/>
      <c r="L161" s="114" t="n"/>
      <c r="M161" s="114" t="n"/>
      <c r="N161" s="114" t="n"/>
      <c r="O161" s="114" t="n"/>
      <c r="P161" s="114" t="n"/>
      <c r="Q161" s="114" t="n"/>
      <c r="R161" s="114" t="n"/>
      <c r="S161" s="114" t="n"/>
      <c r="T161" s="114" t="n"/>
      <c r="U161" s="114" t="n"/>
      <c r="V161" s="114" t="n"/>
      <c r="W161" s="114" t="n"/>
      <c r="X161" s="114" t="n"/>
      <c r="Y161" s="114" t="n"/>
      <c r="Z161" s="114" t="n"/>
      <c r="AA161" s="114" t="n"/>
      <c r="AB161" s="114" t="n"/>
      <c r="AC161" s="114" t="n"/>
      <c r="AD161" s="114" t="n"/>
      <c r="AE161" s="114" t="n"/>
      <c r="AF161" s="114" t="n"/>
      <c r="AG161" s="114" t="n"/>
      <c r="AH161" s="114" t="n"/>
      <c r="AI161" s="114" t="n"/>
      <c r="AJ161" s="114" t="n"/>
      <c r="AK161" s="114" t="n"/>
    </row>
    <row r="162" hidden="1" ht="39" customHeight="1" s="173" thickBot="1">
      <c r="A162" s="121" t="inlineStr">
        <is>
          <t>Cadangan kerugian penurunan nilai pada pinjaman yang diberikan - Macet</t>
        </is>
      </c>
      <c r="B162" s="111" t="n"/>
      <c r="C162" s="114" t="n"/>
      <c r="D162" s="114" t="n"/>
      <c r="E162" s="114" t="n"/>
      <c r="F162" s="114" t="n"/>
      <c r="G162" s="114" t="n"/>
      <c r="H162" s="114" t="n"/>
      <c r="I162" s="114" t="n"/>
      <c r="J162" s="114" t="n"/>
      <c r="K162" s="114" t="n"/>
      <c r="L162" s="114" t="n"/>
      <c r="M162" s="114" t="n"/>
      <c r="N162" s="114" t="n"/>
      <c r="O162" s="114" t="n"/>
      <c r="P162" s="114" t="n"/>
      <c r="Q162" s="114" t="n"/>
      <c r="R162" s="114" t="n"/>
      <c r="S162" s="114" t="n"/>
      <c r="T162" s="114" t="n"/>
      <c r="U162" s="114" t="n"/>
      <c r="V162" s="114" t="n"/>
      <c r="W162" s="114" t="n"/>
      <c r="X162" s="114" t="n"/>
      <c r="Y162" s="114" t="n"/>
      <c r="Z162" s="114" t="n"/>
      <c r="AA162" s="114" t="n"/>
      <c r="AB162" s="114" t="n"/>
      <c r="AC162" s="114" t="n"/>
      <c r="AD162" s="114" t="n"/>
      <c r="AE162" s="114" t="n"/>
      <c r="AF162" s="114" t="n"/>
      <c r="AG162" s="114" t="n"/>
      <c r="AH162" s="114" t="n"/>
      <c r="AI162" s="114" t="n"/>
      <c r="AJ162" s="114" t="n"/>
      <c r="AK162" s="114" t="n"/>
    </row>
    <row r="163" ht="18" customHeight="1" s="173" thickBot="1">
      <c r="A163" s="118" t="inlineStr">
        <is>
          <t>Jumlah pinjaman - Bersih - Total</t>
        </is>
      </c>
      <c r="B163" s="111" t="n"/>
      <c r="C163" s="113" t="n"/>
      <c r="D163" s="113" t="n"/>
      <c r="E163" s="113" t="n"/>
      <c r="F163" s="113" t="n"/>
      <c r="G163" s="113" t="n"/>
      <c r="H163" s="113" t="n"/>
      <c r="I163" s="113" t="n"/>
      <c r="J163" s="113" t="n"/>
      <c r="K163" s="113" t="n"/>
      <c r="L163" s="113" t="n"/>
      <c r="M163" s="113" t="n"/>
      <c r="N163" s="113" t="n"/>
      <c r="O163" s="113" t="n"/>
      <c r="P163" s="113" t="n"/>
      <c r="Q163" s="113" t="n"/>
      <c r="R163" s="113" t="n"/>
      <c r="S163" s="113" t="n"/>
      <c r="T163" s="113" t="n"/>
      <c r="U163" s="113" t="n"/>
      <c r="V163" s="113" t="n"/>
      <c r="W163" s="113" t="n"/>
      <c r="X163" s="113" t="n"/>
      <c r="Y163" s="113" t="n"/>
      <c r="Z163" s="113" t="n"/>
      <c r="AA163" s="113" t="n"/>
      <c r="AB163" s="113" t="n"/>
      <c r="AC163" s="113" t="n"/>
      <c r="AD163" s="113" t="n"/>
      <c r="AE163" s="113" t="n"/>
      <c r="AF163" s="113" t="n"/>
      <c r="AG163" s="113" t="n"/>
      <c r="AH163" s="113" t="n"/>
      <c r="AI163" s="113" t="n"/>
      <c r="AJ163" s="113" t="n"/>
      <c r="AK163" s="113" t="n"/>
    </row>
    <row r="164" hidden="1" ht="18" customHeight="1" s="173" thickBot="1">
      <c r="A164" s="121" t="inlineStr">
        <is>
          <t>Jumlah pinjaman - Bersih - Lancar</t>
        </is>
      </c>
      <c r="B164" s="111" t="n"/>
      <c r="C164" s="114" t="n"/>
      <c r="D164" s="114" t="n"/>
      <c r="E164" s="114" t="n"/>
      <c r="F164" s="114" t="n"/>
      <c r="G164" s="114" t="n"/>
      <c r="H164" s="114" t="n"/>
      <c r="I164" s="114" t="n"/>
      <c r="J164" s="114" t="n"/>
      <c r="K164" s="114" t="n"/>
      <c r="L164" s="114" t="n"/>
      <c r="M164" s="114" t="n"/>
      <c r="N164" s="114" t="n"/>
      <c r="O164" s="114" t="n"/>
      <c r="P164" s="114" t="n"/>
      <c r="Q164" s="114" t="n"/>
      <c r="R164" s="114" t="n"/>
      <c r="S164" s="114" t="n"/>
      <c r="T164" s="114" t="n"/>
      <c r="U164" s="114" t="n"/>
      <c r="V164" s="114" t="n"/>
      <c r="W164" s="114" t="n"/>
      <c r="X164" s="114" t="n"/>
      <c r="Y164" s="114" t="n"/>
      <c r="Z164" s="114" t="n"/>
      <c r="AA164" s="114" t="n"/>
      <c r="AB164" s="114" t="n"/>
      <c r="AC164" s="114" t="n"/>
      <c r="AD164" s="114" t="n"/>
      <c r="AE164" s="114" t="n"/>
      <c r="AF164" s="114" t="n"/>
      <c r="AG164" s="114" t="n"/>
      <c r="AH164" s="114" t="n"/>
      <c r="AI164" s="114" t="n"/>
      <c r="AJ164" s="114" t="n"/>
      <c r="AK164" s="114" t="n"/>
    </row>
    <row r="165" hidden="1" ht="18" customHeight="1" s="173" thickBot="1">
      <c r="A165" s="121" t="inlineStr">
        <is>
          <t>Jumlah pinjaman - Bersih - Dalam perhatian khusus</t>
        </is>
      </c>
      <c r="B165" s="111" t="n"/>
      <c r="C165" s="114" t="n"/>
      <c r="D165" s="114" t="n"/>
      <c r="E165" s="114" t="n"/>
      <c r="F165" s="114" t="n"/>
      <c r="G165" s="114" t="n"/>
      <c r="H165" s="114" t="n"/>
      <c r="I165" s="114" t="n"/>
      <c r="J165" s="114" t="n"/>
      <c r="K165" s="114" t="n"/>
      <c r="L165" s="114" t="n"/>
      <c r="M165" s="114" t="n"/>
      <c r="N165" s="114" t="n"/>
      <c r="O165" s="114" t="n"/>
      <c r="P165" s="114" t="n"/>
      <c r="Q165" s="114" t="n"/>
      <c r="R165" s="114" t="n"/>
      <c r="S165" s="114" t="n"/>
      <c r="T165" s="114" t="n"/>
      <c r="U165" s="114" t="n"/>
      <c r="V165" s="114" t="n"/>
      <c r="W165" s="114" t="n"/>
      <c r="X165" s="114" t="n"/>
      <c r="Y165" s="114" t="n"/>
      <c r="Z165" s="114" t="n"/>
      <c r="AA165" s="114" t="n"/>
      <c r="AB165" s="114" t="n"/>
      <c r="AC165" s="114" t="n"/>
      <c r="AD165" s="114" t="n"/>
      <c r="AE165" s="114" t="n"/>
      <c r="AF165" s="114" t="n"/>
      <c r="AG165" s="114" t="n"/>
      <c r="AH165" s="114" t="n"/>
      <c r="AI165" s="114" t="n"/>
      <c r="AJ165" s="114" t="n"/>
      <c r="AK165" s="114" t="n"/>
    </row>
    <row r="166" hidden="1" ht="18" customHeight="1" s="173" thickBot="1">
      <c r="A166" s="121" t="inlineStr">
        <is>
          <t>Jumlah pinjaman - Bersih - Kurang lancar</t>
        </is>
      </c>
      <c r="B166" s="111" t="n"/>
      <c r="C166" s="114" t="n"/>
      <c r="D166" s="114" t="n"/>
      <c r="E166" s="114" t="n"/>
      <c r="F166" s="114" t="n"/>
      <c r="G166" s="114" t="n"/>
      <c r="H166" s="114" t="n"/>
      <c r="I166" s="114" t="n"/>
      <c r="J166" s="114" t="n"/>
      <c r="K166" s="114" t="n"/>
      <c r="L166" s="114" t="n"/>
      <c r="M166" s="114" t="n"/>
      <c r="N166" s="114" t="n"/>
      <c r="O166" s="114" t="n"/>
      <c r="P166" s="114" t="n"/>
      <c r="Q166" s="114" t="n"/>
      <c r="R166" s="114" t="n"/>
      <c r="S166" s="114" t="n"/>
      <c r="T166" s="114" t="n"/>
      <c r="U166" s="114" t="n"/>
      <c r="V166" s="114" t="n"/>
      <c r="W166" s="114" t="n"/>
      <c r="X166" s="114" t="n"/>
      <c r="Y166" s="114" t="n"/>
      <c r="Z166" s="114" t="n"/>
      <c r="AA166" s="114" t="n"/>
      <c r="AB166" s="114" t="n"/>
      <c r="AC166" s="114" t="n"/>
      <c r="AD166" s="114" t="n"/>
      <c r="AE166" s="114" t="n"/>
      <c r="AF166" s="114" t="n"/>
      <c r="AG166" s="114" t="n"/>
      <c r="AH166" s="114" t="n"/>
      <c r="AI166" s="114" t="n"/>
      <c r="AJ166" s="114" t="n"/>
      <c r="AK166" s="114" t="n"/>
    </row>
    <row r="167" hidden="1" ht="18" customHeight="1" s="173" thickBot="1">
      <c r="A167" s="121" t="inlineStr">
        <is>
          <t>Jumlah pinjaman - Bersih - Diragukan</t>
        </is>
      </c>
      <c r="B167" s="111" t="n"/>
      <c r="C167" s="114" t="n"/>
      <c r="D167" s="114" t="n"/>
      <c r="E167" s="114" t="n"/>
      <c r="F167" s="114" t="n"/>
      <c r="G167" s="114" t="n"/>
      <c r="H167" s="114" t="n"/>
      <c r="I167" s="114" t="n"/>
      <c r="J167" s="114" t="n"/>
      <c r="K167" s="114" t="n"/>
      <c r="L167" s="114" t="n"/>
      <c r="M167" s="114" t="n"/>
      <c r="N167" s="114" t="n"/>
      <c r="O167" s="114" t="n"/>
      <c r="P167" s="114" t="n"/>
      <c r="Q167" s="114" t="n"/>
      <c r="R167" s="114" t="n"/>
      <c r="S167" s="114" t="n"/>
      <c r="T167" s="114" t="n"/>
      <c r="U167" s="114" t="n"/>
      <c r="V167" s="114" t="n"/>
      <c r="W167" s="114" t="n"/>
      <c r="X167" s="114" t="n"/>
      <c r="Y167" s="114" t="n"/>
      <c r="Z167" s="114" t="n"/>
      <c r="AA167" s="114" t="n"/>
      <c r="AB167" s="114" t="n"/>
      <c r="AC167" s="114" t="n"/>
      <c r="AD167" s="114" t="n"/>
      <c r="AE167" s="114" t="n"/>
      <c r="AF167" s="114" t="n"/>
      <c r="AG167" s="114" t="n"/>
      <c r="AH167" s="114" t="n"/>
      <c r="AI167" s="114" t="n"/>
      <c r="AJ167" s="114" t="n"/>
      <c r="AK167" s="114" t="n"/>
    </row>
    <row r="168" hidden="1" ht="18" customHeight="1" s="173" thickBot="1">
      <c r="A168" s="121" t="inlineStr">
        <is>
          <t>Jumlah pinjaman - Bersih - Macet</t>
        </is>
      </c>
      <c r="B168" s="111" t="n"/>
      <c r="C168" s="114" t="n"/>
      <c r="D168" s="114" t="n"/>
      <c r="E168" s="114" t="n"/>
      <c r="F168" s="114" t="n"/>
      <c r="G168" s="114" t="n"/>
      <c r="H168" s="114" t="n"/>
      <c r="I168" s="114" t="n"/>
      <c r="J168" s="114" t="n"/>
      <c r="K168" s="114" t="n"/>
      <c r="L168" s="114" t="n"/>
      <c r="M168" s="114" t="n"/>
      <c r="N168" s="114" t="n"/>
      <c r="O168" s="114" t="n"/>
      <c r="P168" s="114" t="n"/>
      <c r="Q168" s="114" t="n"/>
      <c r="R168" s="114" t="n"/>
      <c r="S168" s="114" t="n"/>
      <c r="T168" s="114" t="n"/>
      <c r="U168" s="114" t="n"/>
      <c r="V168" s="114" t="n"/>
      <c r="W168" s="114" t="n"/>
      <c r="X168" s="114" t="n"/>
      <c r="Y168" s="114" t="n"/>
      <c r="Z168" s="114" t="n"/>
      <c r="AA168" s="114" t="n"/>
      <c r="AB168" s="114" t="n"/>
      <c r="AC168" s="114" t="n"/>
      <c r="AD168" s="114" t="n"/>
      <c r="AE168" s="114" t="n"/>
      <c r="AF168" s="114" t="n"/>
      <c r="AG168" s="114" t="n"/>
      <c r="AH168" s="114" t="n"/>
      <c r="AI168" s="114" t="n"/>
      <c r="AJ168" s="114" t="n"/>
      <c r="AK168" s="114" t="n"/>
    </row>
  </sheetData>
  <mergeCells count="1">
    <mergeCell ref="A1:C1"/>
  </mergeCells>
  <dataValidations count="2">
    <dataValidation sqref="C6:AK10 C12:AK16 C18:AK22 C24:AK28 C30:AK34 C36:AK40 C42:AK46 C48:AK52 C54:AK58 C60:AK64 C66:AK70 C72:AK76 C79:AK83 C85:AK89 C91:AK95 C97:AK101 C103:AK107 C109:AK113 C115:AK119 C121:AK125 C127:AK131 C133:AK137 C139:AK143 C145:AK149 C152:AK156 C158:AK162 C164:AK168" showDropDown="0" showInputMessage="0" showErrorMessage="1" allowBlank="1" errorTitle="Invalid Data Type" error="Please input data in Numeric Data Type" type="decimal">
      <formula1>-9.99999999999999E+33</formula1>
      <formula2>9.99999999999999E+33</formula2>
    </dataValidation>
    <dataValidation sqref="C5:AK5 C11:AK11 C17:AK17 C23:AK23 C29:AK29 C35:AK35 C41:AK41 C47:AK47 C53:AK53 C59:AK59 C65:AK65 C71:AK71 C78:AK78 C84:AK84 C90:AK90 C96:AK96 C102:AK102 C108:AK108 C114:AK114 C120:AK120 C126:AK126 C132:AK132 C138:AK138 C144:AK144 C151:AK151 C157:AK157 C163:AK16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Administrator</dc:creator>
  <dcterms:created xsi:type="dcterms:W3CDTF">2024-08-08T04:12:52Z</dcterms:created>
  <dcterms:modified xsi:type="dcterms:W3CDTF">2026-08-01T06:00:42Z</dcterms:modified>
  <cp:lastModifiedBy>Rachdyan Naufal</cp:lastModifiedBy>
</cp:coreProperties>
</file>