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bookViews>
    <workbookView visibility="visible" minimized="0" showHorizontalScroll="1" showVerticalScroll="1" showSheetTabs="1" xWindow="29400" yWindow="500" windowWidth="38400" windowHeight="21100" tabRatio="600" firstSheet="0" activeTab="3" autoFilterDateGrouping="1"/>
  </bookViews>
  <sheets>
    <sheet name="Context" sheetId="1" state="veryHidden" r:id="rId1"/>
    <sheet name="InlineXBRL" sheetId="2" state="veryHidden" r:id="rId2"/>
    <sheet name="GENERAL INFO" sheetId="3" state="visible" r:id="rId3"/>
    <sheet name="BALANCE SHEET" sheetId="4" state="visible" r:id="rId4"/>
    <sheet name="Asset Composition" sheetId="5" state="visible" r:id="rId5"/>
    <sheet name="INCOME STATEMENT" sheetId="6" state="visible" r:id="rId6"/>
    <sheet name="INCOME STATEMENT QoQ" sheetId="7" state="visible" r:id="rId7"/>
    <sheet name="CASH FLOW" sheetId="8" state="visible" r:id="rId8"/>
    <sheet name="CASH FLOW QoQ" sheetId="9" state="visible" r:id="rId9"/>
    <sheet name="ACCOUNTING POLICIES" sheetId="10" state="visible" r:id="rId10"/>
    <sheet name="CREDIT BY SECTOR" sheetId="11" state="visible" r:id="rId11"/>
    <sheet name="hidden" sheetId="12" state="hidden" r:id="rId12"/>
    <sheet name="Token" sheetId="13" state="hidden" r:id="rId13"/>
  </sheets>
  <definedNames/>
  <calcPr calcId="191029" fullCalcOnLoad="1"/>
</workbook>
</file>

<file path=xl/styles.xml><?xml version="1.0" encoding="utf-8"?>
<styleSheet xmlns="http://schemas.openxmlformats.org/spreadsheetml/2006/main">
  <numFmts count="9">
    <numFmt numFmtId="164" formatCode="yyyy\-mm\-dd"/>
    <numFmt numFmtId="165" formatCode="#,##0.00000;\(#,##0.00000\)"/>
    <numFmt numFmtId="166" formatCode="#,##0;\(#,##0\)"/>
    <numFmt numFmtId="167" formatCode="\(#,##0\);#,##0"/>
    <numFmt numFmtId="168" formatCode="0.0%"/>
    <numFmt numFmtId="169" formatCode="#,##0;\(#,##0\);"/>
    <numFmt numFmtId="170" formatCode="\(#,##0\);#,##0;"/>
    <numFmt numFmtId="171" formatCode="0%;;"/>
    <numFmt numFmtId="172" formatCode="dd/mm/yyyy;;"/>
  </numFmts>
  <fonts count="35">
    <font>
      <name val="Calibri"/>
      <charset val="128"/>
      <family val="2"/>
      <color theme="1"/>
      <sz val="9"/>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Arial"/>
      <family val="2"/>
      <b val="1"/>
      <color rgb="FFA52A2A"/>
      <sz val="14"/>
    </font>
    <font>
      <name val="Arial"/>
      <family val="2"/>
      <color theme="1"/>
      <sz val="9"/>
    </font>
    <font>
      <name val="Arial"/>
      <family val="2"/>
      <b val="1"/>
      <color rgb="FFA52A2A"/>
      <sz val="9"/>
    </font>
    <font>
      <name val="Arial"/>
      <family val="2"/>
      <color rgb="FFA52A2A"/>
      <sz val="9"/>
    </font>
    <font>
      <name val="Arial"/>
      <family val="2"/>
      <b val="1"/>
      <color rgb="FF000000"/>
      <sz val="13.5"/>
    </font>
    <font>
      <name val="Arial"/>
      <family val="2"/>
      <color theme="1"/>
      <sz val="10"/>
    </font>
    <font>
      <name val="Arial"/>
      <family val="2"/>
      <color rgb="FF000000"/>
      <sz val="10"/>
    </font>
    <font>
      <name val="Arial"/>
      <family val="2"/>
      <b val="1"/>
      <color theme="1"/>
      <sz val="12"/>
    </font>
    <font>
      <name val="Arial"/>
      <family val="2"/>
      <color rgb="FF000000"/>
      <sz val="12"/>
    </font>
    <font>
      <name val="Arial"/>
      <family val="2"/>
      <b val="1"/>
      <color rgb="FF000000"/>
      <sz val="12"/>
    </font>
    <font>
      <name val="Arial"/>
      <family val="2"/>
      <b val="1"/>
      <color rgb="FF000000"/>
      <sz val="12"/>
      <u val="single"/>
    </font>
    <font>
      <name val="Arial"/>
      <family val="2"/>
      <color theme="1"/>
      <sz val="12"/>
    </font>
    <font>
      <name val="Arial"/>
      <family val="2"/>
      <sz val="12"/>
    </font>
    <font>
      <name val="Arial"/>
      <family val="2"/>
      <b val="1"/>
      <color rgb="FF000000"/>
      <sz val="10"/>
    </font>
    <font>
      <name val="Arial"/>
      <family val="2"/>
      <sz val="9"/>
    </font>
    <font>
      <name val="Arial"/>
      <family val="2"/>
      <color theme="5" tint="-0.249977111117893"/>
      <sz val="12"/>
    </font>
    <font>
      <name val="Calibri"/>
      <family val="2"/>
      <b val="1"/>
      <color theme="0"/>
      <sz val="11"/>
      <scheme val="minor"/>
    </font>
    <font>
      <name val="Calibri"/>
      <family val="2"/>
      <color theme="0"/>
      <sz val="11"/>
      <scheme val="minor"/>
    </font>
    <font>
      <name val="Arial"/>
      <family val="2"/>
      <b val="1"/>
      <color theme="5" tint="-0.249977111117893"/>
      <sz val="12"/>
    </font>
    <font>
      <name val="Arial"/>
      <family val="2"/>
      <b val="1"/>
      <color rgb="FFC65911"/>
      <sz val="12"/>
    </font>
    <font>
      <name val="Arial"/>
      <family val="2"/>
      <b val="1"/>
      <color theme="4" tint="-0.249977111117893"/>
      <sz val="12"/>
    </font>
    <font>
      <name val="Arial"/>
      <family val="2"/>
      <color theme="4" tint="-0.249977111117893"/>
      <sz val="12"/>
    </font>
    <font>
      <name val="Arial"/>
      <family val="2"/>
      <b val="1"/>
      <color theme="9" tint="-0.249977111117893"/>
      <sz val="12"/>
    </font>
    <font>
      <name val="Calibri"/>
      <family val="2"/>
      <b val="1"/>
      <color theme="1"/>
      <sz val="14"/>
      <scheme val="minor"/>
    </font>
  </fonts>
  <fills count="19">
    <fill>
      <patternFill/>
    </fill>
    <fill>
      <patternFill patternType="gray125"/>
    </fill>
    <fill>
      <patternFill patternType="solid">
        <fgColor rgb="FF92D050"/>
        <bgColor indexed="64"/>
      </patternFill>
    </fill>
    <fill>
      <patternFill patternType="solid">
        <fgColor rgb="FFB2BEC9"/>
        <bgColor indexed="64"/>
      </patternFill>
    </fill>
    <fill>
      <patternFill patternType="solid">
        <fgColor rgb="FFCAECFD"/>
        <bgColor indexed="64"/>
      </patternFill>
    </fill>
    <fill>
      <patternFill patternType="solid">
        <fgColor indexed="41"/>
        <bgColor theme="6" tint="0.7999816888943144"/>
      </patternFill>
    </fill>
    <fill>
      <patternFill patternType="solid">
        <fgColor rgb="FFB8B8B8"/>
        <bgColor indexed="64"/>
      </patternFill>
    </fill>
    <fill>
      <patternFill patternType="darkGrid">
        <fgColor indexed="41"/>
        <bgColor indexed="13"/>
      </patternFill>
    </fill>
    <fill>
      <patternFill patternType="solid">
        <fgColor rgb="FF00B0F0"/>
        <bgColor theme="6" tint="0.7999816888943144"/>
      </patternFill>
    </fill>
    <fill>
      <patternFill patternType="solid">
        <fgColor rgb="FFB2BEC9"/>
        <bgColor rgb="FF000000"/>
      </patternFill>
    </fill>
    <fill>
      <patternFill patternType="solid">
        <fgColor rgb="FFB8B8B8"/>
        <bgColor rgb="FF000000"/>
      </patternFill>
    </fill>
    <fill>
      <patternFill patternType="solid">
        <fgColor rgb="FFCCFFFF"/>
        <bgColor rgb="FFEDEDED"/>
      </patternFill>
    </fill>
    <fill>
      <patternFill patternType="darkGrid">
        <fgColor rgb="FFCCFFFF"/>
        <bgColor rgb="FFFFFF00"/>
      </patternFill>
    </fill>
    <fill>
      <patternFill patternType="solid">
        <fgColor rgb="FF00B0F0"/>
        <bgColor rgb="FFEDEDED"/>
      </patternFill>
    </fill>
    <fill>
      <patternFill patternType="solid">
        <fgColor theme="0"/>
        <bgColor theme="6" tint="0.7999816888943144"/>
      </patternFill>
    </fill>
    <fill>
      <patternFill patternType="solid">
        <fgColor theme="9" tint="0.5999938962981048"/>
        <bgColor indexed="64"/>
      </patternFill>
    </fill>
    <fill>
      <patternFill patternType="solid">
        <fgColor theme="8" tint="0.5999938962981048"/>
        <bgColor indexed="64"/>
      </patternFill>
    </fill>
    <fill>
      <patternFill patternType="solid">
        <fgColor theme="5" tint="0.5999938962981048"/>
        <bgColor indexed="64"/>
      </patternFill>
    </fill>
    <fill>
      <patternFill patternType="solid">
        <fgColor theme="0"/>
        <bgColor indexed="64"/>
      </patternFill>
    </fill>
  </fills>
  <borders count="7">
    <border>
      <left/>
      <right/>
      <top/>
      <bottom/>
      <diagonal/>
    </border>
    <border>
      <left/>
      <right/>
      <top/>
      <bottom style="medium">
        <color rgb="FFFFA500"/>
      </bottom>
      <diagonal/>
    </border>
    <border>
      <left style="thin">
        <color indexed="64"/>
      </left>
      <right style="thin">
        <color indexed="64"/>
      </right>
      <top style="thin">
        <color indexed="64"/>
      </top>
      <bottom style="thin">
        <color indexed="64"/>
      </bottom>
      <diagonal/>
    </border>
    <border>
      <left/>
      <right/>
      <top/>
      <bottom style="medium">
        <color rgb="FFCCCCCC"/>
      </bottom>
      <diagonal/>
    </border>
    <border>
      <left style="thick">
        <color rgb="FFFFFFFF"/>
      </left>
      <right style="thick">
        <color rgb="FFFFFFFF"/>
      </right>
      <top/>
      <bottom style="medium">
        <color rgb="FFCCCCCC"/>
      </bottom>
      <diagonal/>
    </border>
    <border>
      <left/>
      <right style="thick">
        <color rgb="FFFFFFFF"/>
      </right>
      <top/>
      <bottom style="medium">
        <color rgb="FFCCCCCC"/>
      </bottom>
      <diagonal/>
    </border>
    <border>
      <left style="thin">
        <color theme="2" tint="-0.09997863704336681"/>
      </left>
      <right style="thin">
        <color theme="2" tint="-0.09997863704336681"/>
      </right>
      <top style="thin">
        <color theme="2" tint="-0.09997863704336681"/>
      </top>
      <bottom style="thin">
        <color theme="2" tint="-0.09997863704336681"/>
      </bottom>
      <diagonal/>
    </border>
  </borders>
  <cellStyleXfs count="20">
    <xf numFmtId="0" fontId="0" fillId="0" borderId="0" applyAlignment="1">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cellStyleXfs>
  <cellXfs count="174">
    <xf numFmtId="0" fontId="0" fillId="0" borderId="0" applyAlignment="1" pivotButton="0" quotePrefix="0" xfId="0">
      <alignment vertical="center"/>
    </xf>
    <xf numFmtId="0" fontId="11" fillId="0" borderId="0" applyAlignment="1" pivotButton="0" quotePrefix="0" xfId="0">
      <alignment horizontal="left" vertical="top"/>
    </xf>
    <xf numFmtId="0" fontId="12" fillId="0" borderId="0" applyAlignment="1" pivotButton="0" quotePrefix="0" xfId="0">
      <alignment horizontal="left" vertical="center"/>
    </xf>
    <xf numFmtId="0" fontId="12" fillId="0" borderId="0" applyAlignment="1" pivotButton="0" quotePrefix="0" xfId="0">
      <alignment vertical="center"/>
    </xf>
    <xf numFmtId="0" fontId="13" fillId="0" borderId="1" applyAlignment="1" pivotButton="0" quotePrefix="0" xfId="0">
      <alignment horizontal="left" vertical="top"/>
    </xf>
    <xf numFmtId="0" fontId="12" fillId="0" borderId="1" applyAlignment="1" pivotButton="0" quotePrefix="0" xfId="0">
      <alignment horizontal="left" vertical="top" wrapText="1"/>
    </xf>
    <xf numFmtId="0" fontId="14" fillId="0" borderId="1" applyAlignment="1" pivotButton="0" quotePrefix="0" xfId="0">
      <alignment horizontal="left" vertical="top" wrapText="1" indent="1"/>
    </xf>
    <xf numFmtId="0" fontId="14" fillId="0" borderId="1" applyAlignment="1" pivotButton="0" quotePrefix="0" xfId="0">
      <alignment horizontal="left" vertical="top" wrapText="1" indent="2"/>
    </xf>
    <xf numFmtId="0" fontId="13" fillId="0" borderId="1" applyAlignment="1" pivotButton="0" quotePrefix="0" xfId="0">
      <alignment horizontal="left" vertical="top" wrapText="1"/>
    </xf>
    <xf numFmtId="164" fontId="12" fillId="0" borderId="1" applyAlignment="1" pivotButton="0" quotePrefix="0" xfId="0">
      <alignment horizontal="left" vertical="top" wrapText="1"/>
    </xf>
    <xf numFmtId="0" fontId="14" fillId="0" borderId="1" applyAlignment="1" pivotButton="0" quotePrefix="0" xfId="0">
      <alignment horizontal="left" vertical="top" wrapText="1" indent="3"/>
    </xf>
    <xf numFmtId="49" fontId="12" fillId="2" borderId="2" applyAlignment="1" pivotButton="0" quotePrefix="0" xfId="0">
      <alignment horizontal="center" vertical="center"/>
    </xf>
    <xf numFmtId="49" fontId="12" fillId="0" borderId="2" applyAlignment="1" applyProtection="1" pivotButton="0" quotePrefix="0" xfId="0">
      <alignment vertical="center"/>
      <protection locked="0" hidden="0"/>
    </xf>
    <xf numFmtId="0" fontId="12" fillId="0" borderId="0" applyAlignment="1" applyProtection="1" pivotButton="0" quotePrefix="0" xfId="0">
      <alignment vertical="center"/>
      <protection locked="0" hidden="0"/>
    </xf>
    <xf numFmtId="0" fontId="15" fillId="0" borderId="0" applyAlignment="1" pivotButton="0" quotePrefix="0" xfId="1">
      <alignment horizontal="left" vertical="top"/>
    </xf>
    <xf numFmtId="0" fontId="10" fillId="0" borderId="0" pivotButton="0" quotePrefix="0" xfId="1"/>
    <xf numFmtId="0" fontId="15" fillId="0" borderId="0" applyAlignment="1" pivotButton="0" quotePrefix="0" xfId="1">
      <alignment horizontal="left" vertical="top" wrapText="1"/>
    </xf>
    <xf numFmtId="0" fontId="16" fillId="0" borderId="0" applyAlignment="1" pivotButton="0" quotePrefix="0" xfId="1">
      <alignment wrapText="1"/>
    </xf>
    <xf numFmtId="0" fontId="17" fillId="0" borderId="3" applyAlignment="1" pivotButton="0" quotePrefix="0" xfId="1">
      <alignment horizontal="left" vertical="top" wrapText="1"/>
    </xf>
    <xf numFmtId="0" fontId="17" fillId="0" borderId="3" applyAlignment="1" pivotButton="0" quotePrefix="0" xfId="1">
      <alignment horizontal="left" vertical="top" wrapText="1" indent="1"/>
    </xf>
    <xf numFmtId="0" fontId="15" fillId="0" borderId="0" applyAlignment="1" pivotButton="0" quotePrefix="0" xfId="1">
      <alignment horizontal="right" vertical="top" wrapText="1"/>
    </xf>
    <xf numFmtId="0" fontId="18" fillId="0" borderId="0" applyAlignment="1" pivotButton="0" quotePrefix="0" xfId="1">
      <alignment wrapText="1"/>
    </xf>
    <xf numFmtId="0" fontId="19" fillId="0" borderId="3" applyAlignment="1" pivotButton="0" quotePrefix="0" xfId="1">
      <alignment horizontal="left" vertical="top" wrapText="1" indent="1"/>
    </xf>
    <xf numFmtId="0" fontId="20" fillId="0" borderId="3" applyAlignment="1" pivotButton="0" quotePrefix="0" xfId="1">
      <alignment horizontal="left" vertical="top" wrapText="1"/>
    </xf>
    <xf numFmtId="0" fontId="21" fillId="3" borderId="0" applyAlignment="1" pivotButton="0" quotePrefix="0" xfId="1">
      <alignment horizontal="center" wrapText="1"/>
    </xf>
    <xf numFmtId="0" fontId="22" fillId="4" borderId="4" applyAlignment="1" pivotButton="0" quotePrefix="0" xfId="1">
      <alignment horizontal="center" vertical="top" wrapText="1"/>
    </xf>
    <xf numFmtId="0" fontId="23" fillId="5" borderId="4" applyAlignment="1" applyProtection="1" pivotButton="0" quotePrefix="0" xfId="1">
      <alignment horizontal="center" vertical="top" wrapText="1"/>
      <protection locked="0" hidden="0"/>
    </xf>
    <xf numFmtId="165" fontId="23" fillId="5" borderId="4" applyAlignment="1" applyProtection="1" pivotButton="0" quotePrefix="0" xfId="1">
      <alignment horizontal="center" vertical="top" wrapText="1"/>
      <protection locked="0" hidden="0"/>
    </xf>
    <xf numFmtId="0" fontId="15" fillId="0" borderId="0" applyAlignment="1" pivotButton="0" quotePrefix="0" xfId="11">
      <alignment horizontal="left" vertical="top" wrapText="1"/>
    </xf>
    <xf numFmtId="0" fontId="15" fillId="0" borderId="0" applyAlignment="1" pivotButton="0" quotePrefix="0" xfId="11">
      <alignment horizontal="right" vertical="top" wrapText="1"/>
    </xf>
    <xf numFmtId="0" fontId="1" fillId="0" borderId="0" pivotButton="0" quotePrefix="0" xfId="11"/>
    <xf numFmtId="0" fontId="18" fillId="0" borderId="0" applyAlignment="1" pivotButton="0" quotePrefix="0" xfId="11">
      <alignment wrapText="1"/>
    </xf>
    <xf numFmtId="0" fontId="21" fillId="3" borderId="0" applyAlignment="1" pivotButton="0" quotePrefix="0" xfId="11">
      <alignment horizontal="center" wrapText="1"/>
    </xf>
    <xf numFmtId="0" fontId="20" fillId="0" borderId="3" applyAlignment="1" pivotButton="0" quotePrefix="0" xfId="11">
      <alignment horizontal="left" vertical="top" wrapText="1"/>
    </xf>
    <xf numFmtId="0" fontId="22" fillId="6" borderId="4" applyAlignment="1" pivotButton="0" quotePrefix="0" xfId="11">
      <alignment horizontal="center" vertical="top" wrapText="1"/>
    </xf>
    <xf numFmtId="0" fontId="20" fillId="0" borderId="3" applyAlignment="1" pivotButton="0" quotePrefix="0" xfId="11">
      <alignment horizontal="left" vertical="top" wrapText="1" indent="1"/>
    </xf>
    <xf numFmtId="0" fontId="19" fillId="0" borderId="3" applyAlignment="1" pivotButton="0" quotePrefix="0" xfId="11">
      <alignment horizontal="left" vertical="top" wrapText="1" indent="3"/>
    </xf>
    <xf numFmtId="166" fontId="23" fillId="5" borderId="4" applyAlignment="1" applyProtection="1" pivotButton="0" quotePrefix="0" xfId="11">
      <alignment horizontal="center" vertical="top" wrapText="1"/>
      <protection locked="0" hidden="0"/>
    </xf>
    <xf numFmtId="0" fontId="20" fillId="0" borderId="3" applyAlignment="1" pivotButton="0" quotePrefix="0" xfId="11">
      <alignment horizontal="left" vertical="top" wrapText="1" indent="3"/>
    </xf>
    <xf numFmtId="0" fontId="19" fillId="0" borderId="3" applyAlignment="1" pivotButton="0" quotePrefix="0" xfId="11">
      <alignment horizontal="left" vertical="top" wrapText="1" indent="4"/>
    </xf>
    <xf numFmtId="167" fontId="23" fillId="7" borderId="4" applyAlignment="1" applyProtection="1" pivotButton="0" quotePrefix="0" xfId="11">
      <alignment horizontal="center" vertical="top" wrapText="1"/>
      <protection locked="0" hidden="0"/>
    </xf>
    <xf numFmtId="166" fontId="23" fillId="8" borderId="4" applyAlignment="1" applyProtection="1" pivotButton="0" quotePrefix="0" xfId="11">
      <alignment horizontal="center" vertical="top" wrapText="1"/>
      <protection locked="0" hidden="0"/>
    </xf>
    <xf numFmtId="0" fontId="20" fillId="0" borderId="3" applyAlignment="1" pivotButton="0" quotePrefix="0" xfId="11">
      <alignment horizontal="left" vertical="top" wrapText="1" indent="4"/>
    </xf>
    <xf numFmtId="0" fontId="20" fillId="0" borderId="3" applyAlignment="1" pivotButton="0" quotePrefix="0" xfId="11">
      <alignment horizontal="left" vertical="top" wrapText="1" indent="6"/>
    </xf>
    <xf numFmtId="0" fontId="19" fillId="0" borderId="3" applyAlignment="1" pivotButton="0" quotePrefix="0" xfId="11">
      <alignment horizontal="left" vertical="top" wrapText="1" indent="7"/>
    </xf>
    <xf numFmtId="0" fontId="19" fillId="0" borderId="3" applyAlignment="1" pivotButton="0" quotePrefix="0" xfId="11">
      <alignment horizontal="left" vertical="top" wrapText="1" indent="6"/>
    </xf>
    <xf numFmtId="0" fontId="20" fillId="0" borderId="3" applyAlignment="1" pivotButton="0" quotePrefix="0" xfId="11">
      <alignment horizontal="left" vertical="top" wrapText="1" indent="7"/>
    </xf>
    <xf numFmtId="0" fontId="19" fillId="0" borderId="3" applyAlignment="1" pivotButton="0" quotePrefix="0" xfId="11">
      <alignment horizontal="left" vertical="top" wrapText="1" indent="9"/>
    </xf>
    <xf numFmtId="0" fontId="15" fillId="0" borderId="0" applyAlignment="1" pivotButton="0" quotePrefix="0" xfId="12">
      <alignment horizontal="left" vertical="top" wrapText="1"/>
    </xf>
    <xf numFmtId="0" fontId="15" fillId="0" borderId="0" applyAlignment="1" pivotButton="0" quotePrefix="0" xfId="12">
      <alignment horizontal="right" vertical="top" wrapText="1"/>
    </xf>
    <xf numFmtId="0" fontId="1" fillId="0" borderId="0" pivotButton="0" quotePrefix="0" xfId="12"/>
    <xf numFmtId="0" fontId="21" fillId="3" borderId="0" applyAlignment="1" pivotButton="0" quotePrefix="0" xfId="12">
      <alignment horizontal="center" wrapText="1"/>
    </xf>
    <xf numFmtId="0" fontId="20" fillId="0" borderId="3" applyAlignment="1" pivotButton="0" quotePrefix="0" xfId="12">
      <alignment horizontal="left" vertical="top" wrapText="1"/>
    </xf>
    <xf numFmtId="0" fontId="22" fillId="6" borderId="4" applyAlignment="1" pivotButton="0" quotePrefix="0" xfId="12">
      <alignment horizontal="center" vertical="top" wrapText="1"/>
    </xf>
    <xf numFmtId="0" fontId="20" fillId="0" borderId="3" applyAlignment="1" pivotButton="0" quotePrefix="0" xfId="12">
      <alignment horizontal="left" vertical="top" wrapText="1" indent="1"/>
    </xf>
    <xf numFmtId="0" fontId="19" fillId="0" borderId="3" applyAlignment="1" pivotButton="0" quotePrefix="0" xfId="12">
      <alignment horizontal="left" vertical="top" wrapText="1" indent="3"/>
    </xf>
    <xf numFmtId="166" fontId="23" fillId="5" borderId="4" applyAlignment="1" applyProtection="1" pivotButton="0" quotePrefix="0" xfId="12">
      <alignment horizontal="center" vertical="top" wrapText="1"/>
      <protection locked="0" hidden="0"/>
    </xf>
    <xf numFmtId="167" fontId="23" fillId="7" borderId="4" applyAlignment="1" applyProtection="1" pivotButton="0" quotePrefix="0" xfId="12">
      <alignment horizontal="center" vertical="top" wrapText="1"/>
      <protection locked="0" hidden="0"/>
    </xf>
    <xf numFmtId="0" fontId="20" fillId="0" borderId="3" applyAlignment="1" pivotButton="0" quotePrefix="0" xfId="12">
      <alignment horizontal="left" vertical="top" wrapText="1" indent="3"/>
    </xf>
    <xf numFmtId="0" fontId="19" fillId="0" borderId="3" applyAlignment="1" pivotButton="0" quotePrefix="0" xfId="12">
      <alignment horizontal="left" vertical="top" wrapText="1" indent="4"/>
    </xf>
    <xf numFmtId="0" fontId="20" fillId="0" borderId="3" applyAlignment="1" pivotButton="0" quotePrefix="0" xfId="12">
      <alignment horizontal="left" vertical="top" wrapText="1" indent="4"/>
    </xf>
    <xf numFmtId="166" fontId="23" fillId="8" borderId="4" applyAlignment="1" applyProtection="1" pivotButton="0" quotePrefix="0" xfId="12">
      <alignment horizontal="center" vertical="top" wrapText="1"/>
      <protection locked="0" hidden="0"/>
    </xf>
    <xf numFmtId="0" fontId="19" fillId="0" borderId="3" applyAlignment="1" pivotButton="0" quotePrefix="0" xfId="12">
      <alignment horizontal="left" vertical="top" wrapText="1" indent="1"/>
    </xf>
    <xf numFmtId="0" fontId="24" fillId="0" borderId="3" applyAlignment="1" pivotButton="0" quotePrefix="0" xfId="12">
      <alignment horizontal="left" vertical="top" wrapText="1" indent="1"/>
    </xf>
    <xf numFmtId="0" fontId="24" fillId="0" borderId="3" applyAlignment="1" pivotButton="0" quotePrefix="0" xfId="12">
      <alignment horizontal="left" vertical="top" wrapText="1" indent="3"/>
    </xf>
    <xf numFmtId="0" fontId="17" fillId="0" borderId="3" applyAlignment="1" pivotButton="0" quotePrefix="0" xfId="12">
      <alignment horizontal="left" vertical="top" wrapText="1" indent="4"/>
    </xf>
    <xf numFmtId="0" fontId="17" fillId="0" borderId="3" applyAlignment="1" pivotButton="0" quotePrefix="0" xfId="12">
      <alignment horizontal="left" vertical="top" wrapText="1" indent="3"/>
    </xf>
    <xf numFmtId="0" fontId="17" fillId="0" borderId="3" applyAlignment="1" pivotButton="0" quotePrefix="0" xfId="12">
      <alignment horizontal="left" vertical="top" wrapText="1" indent="1"/>
    </xf>
    <xf numFmtId="167" fontId="25" fillId="7" borderId="4" applyAlignment="1" applyProtection="1" pivotButton="0" quotePrefix="0" xfId="12">
      <alignment horizontal="center" vertical="top" wrapText="1"/>
      <protection locked="0" hidden="0"/>
    </xf>
    <xf numFmtId="165" fontId="23" fillId="5" borderId="4" applyAlignment="1" applyProtection="1" pivotButton="0" quotePrefix="0" xfId="12">
      <alignment horizontal="center" vertical="top" wrapText="1"/>
      <protection locked="0" hidden="0"/>
    </xf>
    <xf numFmtId="0" fontId="1" fillId="0" borderId="0" pivotButton="0" quotePrefix="0" xfId="13"/>
    <xf numFmtId="0" fontId="15" fillId="0" borderId="0" applyAlignment="1" pivotButton="0" quotePrefix="0" xfId="13">
      <alignment horizontal="right" vertical="top" wrapText="1"/>
    </xf>
    <xf numFmtId="0" fontId="18" fillId="0" borderId="0" applyAlignment="1" pivotButton="0" quotePrefix="0" xfId="13">
      <alignment wrapText="1"/>
    </xf>
    <xf numFmtId="0" fontId="21" fillId="3" borderId="0" applyAlignment="1" pivotButton="0" quotePrefix="0" xfId="13">
      <alignment horizontal="center" wrapText="1"/>
    </xf>
    <xf numFmtId="0" fontId="21" fillId="9" borderId="0" applyAlignment="1" pivotButton="0" quotePrefix="0" xfId="0">
      <alignment horizontal="center" wrapText="1"/>
    </xf>
    <xf numFmtId="0" fontId="20" fillId="0" borderId="3" applyAlignment="1" pivotButton="0" quotePrefix="0" xfId="13">
      <alignment horizontal="left" vertical="top" wrapText="1"/>
    </xf>
    <xf numFmtId="0" fontId="22" fillId="6" borderId="4" applyAlignment="1" pivotButton="0" quotePrefix="0" xfId="13">
      <alignment horizontal="center" vertical="top" wrapText="1"/>
    </xf>
    <xf numFmtId="0" fontId="19" fillId="10" borderId="4" applyAlignment="1" pivotButton="0" quotePrefix="0" xfId="0">
      <alignment horizontal="center" vertical="top" wrapText="1"/>
    </xf>
    <xf numFmtId="0" fontId="19" fillId="10" borderId="5" applyAlignment="1" pivotButton="0" quotePrefix="0" xfId="0">
      <alignment horizontal="center" vertical="top" wrapText="1"/>
    </xf>
    <xf numFmtId="0" fontId="20" fillId="0" borderId="3" applyAlignment="1" pivotButton="0" quotePrefix="0" xfId="13">
      <alignment horizontal="left" vertical="top" wrapText="1" indent="1"/>
    </xf>
    <xf numFmtId="0" fontId="20" fillId="0" borderId="3" applyAlignment="1" pivotButton="0" quotePrefix="0" xfId="13">
      <alignment horizontal="left" vertical="top" wrapText="1" indent="3"/>
    </xf>
    <xf numFmtId="0" fontId="19" fillId="0" borderId="3" applyAlignment="1" pivotButton="0" quotePrefix="0" xfId="13">
      <alignment horizontal="left" vertical="top" wrapText="1" indent="4"/>
    </xf>
    <xf numFmtId="166" fontId="23" fillId="5" borderId="4" applyAlignment="1" applyProtection="1" pivotButton="0" quotePrefix="0" xfId="13">
      <alignment horizontal="center" vertical="top" wrapText="1"/>
      <protection locked="0" hidden="0"/>
    </xf>
    <xf numFmtId="166" fontId="23" fillId="11" borderId="4" applyAlignment="1" applyProtection="1" pivotButton="0" quotePrefix="0" xfId="0">
      <alignment horizontal="center" vertical="top" wrapText="1"/>
      <protection locked="0" hidden="0"/>
    </xf>
    <xf numFmtId="166" fontId="23" fillId="11" borderId="5" applyAlignment="1" applyProtection="1" pivotButton="0" quotePrefix="0" xfId="0">
      <alignment horizontal="center" vertical="top" wrapText="1"/>
      <protection locked="0" hidden="0"/>
    </xf>
    <xf numFmtId="167" fontId="23" fillId="7" borderId="4" applyAlignment="1" applyProtection="1" pivotButton="0" quotePrefix="0" xfId="13">
      <alignment horizontal="center" vertical="top" wrapText="1"/>
      <protection locked="0" hidden="0"/>
    </xf>
    <xf numFmtId="167" fontId="23" fillId="12" borderId="4" applyAlignment="1" applyProtection="1" pivotButton="0" quotePrefix="0" xfId="0">
      <alignment horizontal="center" vertical="top" wrapText="1"/>
      <protection locked="0" hidden="0"/>
    </xf>
    <xf numFmtId="167" fontId="23" fillId="12" borderId="5" applyAlignment="1" applyProtection="1" pivotButton="0" quotePrefix="0" xfId="0">
      <alignment horizontal="center" vertical="top" wrapText="1"/>
      <protection locked="0" hidden="0"/>
    </xf>
    <xf numFmtId="0" fontId="20" fillId="0" borderId="3" applyAlignment="1" pivotButton="0" quotePrefix="0" xfId="13">
      <alignment horizontal="left" vertical="top" wrapText="1" indent="4"/>
    </xf>
    <xf numFmtId="0" fontId="19" fillId="0" borderId="3" applyAlignment="1" pivotButton="0" quotePrefix="0" xfId="13">
      <alignment horizontal="left" vertical="top" wrapText="1" indent="6"/>
    </xf>
    <xf numFmtId="166" fontId="23" fillId="8" borderId="4" applyAlignment="1" applyProtection="1" pivotButton="0" quotePrefix="0" xfId="13">
      <alignment horizontal="center" vertical="top" wrapText="1"/>
      <protection locked="0" hidden="0"/>
    </xf>
    <xf numFmtId="166" fontId="23" fillId="13" borderId="4" applyAlignment="1" applyProtection="1" pivotButton="0" quotePrefix="0" xfId="0">
      <alignment horizontal="center" vertical="top" wrapText="1"/>
      <protection locked="0" hidden="0"/>
    </xf>
    <xf numFmtId="166" fontId="23" fillId="13" borderId="5" applyAlignment="1" applyProtection="1" pivotButton="0" quotePrefix="0" xfId="0">
      <alignment horizontal="center" vertical="top" wrapText="1"/>
      <protection locked="0" hidden="0"/>
    </xf>
    <xf numFmtId="0" fontId="19" fillId="0" borderId="3" applyAlignment="1" pivotButton="0" quotePrefix="0" xfId="13">
      <alignment horizontal="left" vertical="top" wrapText="1" indent="3"/>
    </xf>
    <xf numFmtId="0" fontId="19" fillId="0" borderId="3" applyAlignment="1" pivotButton="0" quotePrefix="0" xfId="13">
      <alignment horizontal="left" vertical="top" wrapText="1" indent="1"/>
    </xf>
    <xf numFmtId="168" fontId="26" fillId="14" borderId="4" applyAlignment="1" pivotButton="0" quotePrefix="0" xfId="12">
      <alignment horizontal="center" vertical="top" wrapText="1"/>
    </xf>
    <xf numFmtId="0" fontId="15" fillId="0" borderId="0" applyAlignment="1" pivotButton="0" quotePrefix="0" xfId="14">
      <alignment horizontal="left" vertical="top" wrapText="1"/>
    </xf>
    <xf numFmtId="0" fontId="1" fillId="0" borderId="0" pivotButton="0" quotePrefix="0" xfId="14"/>
    <xf numFmtId="0" fontId="27" fillId="0" borderId="0" pivotButton="0" quotePrefix="0" xfId="14"/>
    <xf numFmtId="0" fontId="18" fillId="0" borderId="0" applyAlignment="1" pivotButton="0" quotePrefix="0" xfId="14">
      <alignment wrapText="1"/>
    </xf>
    <xf numFmtId="0" fontId="16" fillId="0" borderId="0" applyAlignment="1" pivotButton="0" quotePrefix="0" xfId="14">
      <alignment wrapText="1"/>
    </xf>
    <xf numFmtId="0" fontId="21" fillId="3" borderId="0" applyAlignment="1" pivotButton="0" quotePrefix="0" xfId="14">
      <alignment horizontal="center" wrapText="1"/>
    </xf>
    <xf numFmtId="0" fontId="20" fillId="0" borderId="3" applyAlignment="1" pivotButton="0" quotePrefix="0" xfId="14">
      <alignment horizontal="left" vertical="top" wrapText="1"/>
    </xf>
    <xf numFmtId="0" fontId="22" fillId="6" borderId="4" applyAlignment="1" pivotButton="0" quotePrefix="0" xfId="14">
      <alignment horizontal="center" vertical="top" wrapText="1"/>
    </xf>
    <xf numFmtId="0" fontId="19" fillId="0" borderId="3" applyAlignment="1" pivotButton="0" quotePrefix="0" xfId="14">
      <alignment horizontal="left" vertical="top" wrapText="1" indent="1"/>
    </xf>
    <xf numFmtId="0" fontId="23" fillId="5" borderId="4" applyAlignment="1" applyProtection="1" pivotButton="0" quotePrefix="0" xfId="14">
      <alignment horizontal="right" vertical="top" wrapText="1"/>
      <protection locked="0" hidden="0"/>
    </xf>
    <xf numFmtId="0" fontId="1" fillId="0" borderId="0" pivotButton="0" quotePrefix="0" xfId="15"/>
    <xf numFmtId="0" fontId="27" fillId="0" borderId="0" pivotButton="0" quotePrefix="0" xfId="15"/>
    <xf numFmtId="0" fontId="18" fillId="0" borderId="0" pivotButton="0" quotePrefix="0" xfId="15"/>
    <xf numFmtId="0" fontId="22" fillId="0" borderId="0" pivotButton="0" quotePrefix="0" xfId="15"/>
    <xf numFmtId="0" fontId="21" fillId="3" borderId="0" applyAlignment="1" pivotButton="0" quotePrefix="0" xfId="15">
      <alignment horizontal="center" wrapText="1"/>
    </xf>
    <xf numFmtId="0" fontId="20" fillId="0" borderId="3" applyAlignment="1" pivotButton="0" quotePrefix="0" xfId="15">
      <alignment horizontal="left" vertical="top" wrapText="1"/>
    </xf>
    <xf numFmtId="0" fontId="19" fillId="0" borderId="3" applyAlignment="1" pivotButton="0" quotePrefix="0" xfId="15">
      <alignment horizontal="left" vertical="top" wrapText="1"/>
    </xf>
    <xf numFmtId="166" fontId="23" fillId="8" borderId="4" applyAlignment="1" applyProtection="1" pivotButton="0" quotePrefix="0" xfId="16">
      <alignment horizontal="center" vertical="top" wrapText="1"/>
      <protection locked="0" hidden="0"/>
    </xf>
    <xf numFmtId="166" fontId="23" fillId="5" borderId="4" applyAlignment="1" applyProtection="1" pivotButton="0" quotePrefix="0" xfId="16">
      <alignment horizontal="center" vertical="top" wrapText="1"/>
      <protection locked="0" hidden="0"/>
    </xf>
    <xf numFmtId="167" fontId="23" fillId="7" borderId="4" applyAlignment="1" applyProtection="1" pivotButton="0" quotePrefix="0" xfId="18">
      <alignment horizontal="center" vertical="top" wrapText="1"/>
      <protection locked="0" hidden="0"/>
    </xf>
    <xf numFmtId="0" fontId="20" fillId="0" borderId="3" applyAlignment="1" pivotButton="0" quotePrefix="0" xfId="17">
      <alignment horizontal="left" vertical="top" wrapText="1" indent="2"/>
    </xf>
    <xf numFmtId="0" fontId="19" fillId="0" borderId="3" applyAlignment="1" pivotButton="0" quotePrefix="0" xfId="17">
      <alignment horizontal="left" vertical="top" wrapText="1" indent="4"/>
    </xf>
    <xf numFmtId="0" fontId="20" fillId="0" borderId="3" applyAlignment="1" pivotButton="0" quotePrefix="0" xfId="15">
      <alignment horizontal="left" vertical="top" wrapText="1" indent="2"/>
    </xf>
    <xf numFmtId="0" fontId="20" fillId="0" borderId="3" applyAlignment="1" pivotButton="0" quotePrefix="0" xfId="15">
      <alignment horizontal="left" vertical="top" indent="2"/>
    </xf>
    <xf numFmtId="0" fontId="23" fillId="5" borderId="4" applyAlignment="1" applyProtection="1" pivotButton="0" quotePrefix="0" xfId="15">
      <alignment horizontal="center" vertical="top" wrapText="1"/>
      <protection locked="0" hidden="0"/>
    </xf>
    <xf numFmtId="0" fontId="19" fillId="0" borderId="3" applyAlignment="1" pivotButton="0" quotePrefix="0" xfId="15">
      <alignment horizontal="left" vertical="top" wrapText="1" indent="4"/>
    </xf>
    <xf numFmtId="0" fontId="20" fillId="0" borderId="3" applyAlignment="1" pivotButton="0" quotePrefix="0" xfId="13">
      <alignment horizontal="left" vertical="top" wrapText="1" indent="6"/>
    </xf>
    <xf numFmtId="10" fontId="23" fillId="5" borderId="4" applyAlignment="1" applyProtection="1" pivotButton="0" quotePrefix="0" xfId="13">
      <alignment horizontal="center" vertical="top" wrapText="1"/>
      <protection locked="0" hidden="0"/>
    </xf>
    <xf numFmtId="10" fontId="23" fillId="11" borderId="4" applyAlignment="1" applyProtection="1" pivotButton="0" quotePrefix="0" xfId="0">
      <alignment horizontal="center" vertical="top" wrapText="1"/>
      <protection locked="0" hidden="0"/>
    </xf>
    <xf numFmtId="10" fontId="23" fillId="11" borderId="5" applyAlignment="1" applyProtection="1" pivotButton="0" quotePrefix="0" xfId="0">
      <alignment horizontal="center" vertical="top" wrapText="1"/>
      <protection locked="0" hidden="0"/>
    </xf>
    <xf numFmtId="0" fontId="20" fillId="0" borderId="3" applyAlignment="1" pivotButton="0" quotePrefix="0" xfId="13">
      <alignment horizontal="left" vertical="top" wrapText="1" indent="2"/>
    </xf>
    <xf numFmtId="10" fontId="23" fillId="8" borderId="4" applyAlignment="1" applyProtection="1" pivotButton="0" quotePrefix="0" xfId="16">
      <alignment horizontal="center" vertical="top" wrapText="1"/>
      <protection locked="0" hidden="0"/>
    </xf>
    <xf numFmtId="0" fontId="1" fillId="0" borderId="0" pivotButton="0" quotePrefix="0" xfId="19"/>
    <xf numFmtId="0" fontId="28" fillId="0" borderId="0" pivotButton="0" quotePrefix="0" xfId="19"/>
    <xf numFmtId="0" fontId="18" fillId="0" borderId="0" applyAlignment="1" pivotButton="0" quotePrefix="0" xfId="19">
      <alignment wrapText="1"/>
    </xf>
    <xf numFmtId="0" fontId="21" fillId="3" borderId="0" applyAlignment="1" pivotButton="0" quotePrefix="0" xfId="19">
      <alignment horizontal="center" wrapText="1"/>
    </xf>
    <xf numFmtId="0" fontId="20" fillId="0" borderId="3" applyAlignment="1" pivotButton="0" quotePrefix="0" xfId="19">
      <alignment horizontal="left" vertical="top" wrapText="1"/>
    </xf>
    <xf numFmtId="0" fontId="22" fillId="6" borderId="4" applyAlignment="1" pivotButton="0" quotePrefix="0" xfId="19">
      <alignment horizontal="center" vertical="top" wrapText="1"/>
    </xf>
    <xf numFmtId="0" fontId="19" fillId="0" borderId="3" applyAlignment="1" pivotButton="0" quotePrefix="0" xfId="19">
      <alignment horizontal="left" vertical="top" wrapText="1" indent="1"/>
    </xf>
    <xf numFmtId="166" fontId="23" fillId="5" borderId="4" applyAlignment="1" applyProtection="1" pivotButton="0" quotePrefix="0" xfId="19">
      <alignment horizontal="center" vertical="top" wrapText="1"/>
      <protection locked="0" hidden="0"/>
    </xf>
    <xf numFmtId="0" fontId="20" fillId="0" borderId="3" applyAlignment="1" pivotButton="0" quotePrefix="0" xfId="19">
      <alignment horizontal="left" vertical="top" wrapText="1" indent="1"/>
    </xf>
    <xf numFmtId="166" fontId="23" fillId="8" borderId="4" applyAlignment="1" applyProtection="1" pivotButton="0" quotePrefix="0" xfId="19">
      <alignment horizontal="center" vertical="top" wrapText="1"/>
      <protection locked="0" hidden="0"/>
    </xf>
    <xf numFmtId="0" fontId="19" fillId="0" borderId="3" applyAlignment="1" pivotButton="0" quotePrefix="0" xfId="19">
      <alignment horizontal="left" vertical="top" wrapText="1" indent="3"/>
    </xf>
    <xf numFmtId="0" fontId="20" fillId="0" borderId="3" applyAlignment="1" pivotButton="0" quotePrefix="0" xfId="19">
      <alignment horizontal="left" vertical="top" wrapText="1" indent="3"/>
    </xf>
    <xf numFmtId="0" fontId="24" fillId="0" borderId="3" applyAlignment="1" pivotButton="0" quotePrefix="0" xfId="11">
      <alignment horizontal="left" vertical="top" wrapText="1" indent="3"/>
    </xf>
    <xf numFmtId="166" fontId="23" fillId="14" borderId="4" applyAlignment="1" applyProtection="1" pivotButton="0" quotePrefix="0" xfId="11">
      <alignment horizontal="center" vertical="top" wrapText="1"/>
      <protection locked="0" hidden="0"/>
    </xf>
    <xf numFmtId="166" fontId="22" fillId="6" borderId="4" applyAlignment="1" pivotButton="0" quotePrefix="0" xfId="11">
      <alignment horizontal="center" vertical="top" wrapText="1"/>
    </xf>
    <xf numFmtId="0" fontId="29" fillId="0" borderId="3" applyAlignment="1" pivotButton="0" quotePrefix="0" xfId="12">
      <alignment horizontal="left" vertical="top" wrapText="1" indent="5"/>
    </xf>
    <xf numFmtId="0" fontId="29" fillId="0" borderId="3" applyAlignment="1" pivotButton="0" quotePrefix="0" xfId="12">
      <alignment horizontal="left" vertical="top" wrapText="1" indent="3"/>
    </xf>
    <xf numFmtId="0" fontId="29" fillId="0" borderId="3" applyAlignment="1" pivotButton="0" quotePrefix="0" xfId="12">
      <alignment horizontal="left" vertical="top" wrapText="1" indent="2"/>
    </xf>
    <xf numFmtId="0" fontId="30" fillId="0" borderId="3" applyAlignment="1" pivotButton="0" quotePrefix="0" xfId="0">
      <alignment horizontal="left" vertical="top" wrapText="1" indent="5"/>
    </xf>
    <xf numFmtId="0" fontId="31" fillId="0" borderId="3" applyAlignment="1" pivotButton="0" quotePrefix="0" xfId="12">
      <alignment horizontal="left" vertical="top" wrapText="1" indent="5"/>
    </xf>
    <xf numFmtId="0" fontId="22" fillId="0" borderId="3" applyAlignment="1" pivotButton="0" quotePrefix="0" xfId="12">
      <alignment horizontal="left" vertical="top" wrapText="1" indent="5"/>
    </xf>
    <xf numFmtId="169" fontId="23" fillId="14" borderId="4" applyAlignment="1" pivotButton="0" quotePrefix="0" xfId="12">
      <alignment horizontal="center" vertical="top" wrapText="1"/>
    </xf>
    <xf numFmtId="170" fontId="22" fillId="6" borderId="4" applyAlignment="1" pivotButton="0" quotePrefix="0" xfId="12">
      <alignment horizontal="center" vertical="top" wrapText="1"/>
    </xf>
    <xf numFmtId="0" fontId="33" fillId="0" borderId="3" applyAlignment="1" pivotButton="0" quotePrefix="0" xfId="12">
      <alignment horizontal="left" vertical="top" wrapText="1" indent="5"/>
    </xf>
    <xf numFmtId="168" fontId="29" fillId="14" borderId="4" applyAlignment="1" pivotButton="0" quotePrefix="0" xfId="12">
      <alignment horizontal="center" vertical="top" wrapText="1"/>
    </xf>
    <xf numFmtId="0" fontId="33" fillId="0" borderId="3" applyAlignment="1" pivotButton="0" quotePrefix="0" xfId="12">
      <alignment horizontal="left" vertical="top" wrapText="1" indent="3"/>
    </xf>
    <xf numFmtId="0" fontId="33" fillId="0" borderId="3" applyAlignment="1" pivotButton="0" quotePrefix="0" xfId="12">
      <alignment horizontal="left" vertical="top" wrapText="1" indent="7"/>
    </xf>
    <xf numFmtId="169" fontId="22" fillId="6" borderId="4" applyAlignment="1" pivotButton="0" quotePrefix="0" xfId="11">
      <alignment horizontal="center" vertical="top" wrapText="1"/>
    </xf>
    <xf numFmtId="169" fontId="32" fillId="14" borderId="4" applyAlignment="1" pivotButton="0" quotePrefix="0" xfId="12">
      <alignment horizontal="center" vertical="top" wrapText="1"/>
    </xf>
    <xf numFmtId="14" fontId="0" fillId="0" borderId="0" applyAlignment="1" pivotButton="0" quotePrefix="0" xfId="0">
      <alignment vertical="center"/>
    </xf>
    <xf numFmtId="14" fontId="21" fillId="3" borderId="0" applyAlignment="1" pivotButton="0" quotePrefix="0" xfId="11">
      <alignment horizontal="center" wrapText="1"/>
    </xf>
    <xf numFmtId="0" fontId="34" fillId="18" borderId="6" pivotButton="0" quotePrefix="0" xfId="0"/>
    <xf numFmtId="0" fontId="34" fillId="15" borderId="6" applyAlignment="1" pivotButton="0" quotePrefix="0" xfId="0">
      <alignment horizontal="left" indent="4"/>
    </xf>
    <xf numFmtId="0" fontId="34" fillId="16" borderId="6" applyAlignment="1" pivotButton="0" quotePrefix="0" xfId="0">
      <alignment horizontal="left" indent="4"/>
    </xf>
    <xf numFmtId="0" fontId="34" fillId="17" borderId="6" applyAlignment="1" pivotButton="0" quotePrefix="0" xfId="0">
      <alignment horizontal="left" indent="4"/>
    </xf>
    <xf numFmtId="0" fontId="34" fillId="18" borderId="6" applyAlignment="1" pivotButton="0" quotePrefix="0" xfId="0">
      <alignment horizontal="left" indent="2"/>
    </xf>
    <xf numFmtId="171" fontId="26" fillId="14" borderId="2" applyAlignment="1" pivotButton="0" quotePrefix="0" xfId="12">
      <alignment horizontal="center" vertical="top" wrapText="1"/>
    </xf>
    <xf numFmtId="172" fontId="21" fillId="3" borderId="0" applyAlignment="1" pivotButton="0" quotePrefix="0" xfId="11">
      <alignment horizontal="center" wrapText="1"/>
    </xf>
    <xf numFmtId="0" fontId="15" fillId="0" borderId="0" applyAlignment="1" pivotButton="0" quotePrefix="0" xfId="11">
      <alignment horizontal="left" vertical="top" wrapText="1"/>
    </xf>
    <xf numFmtId="0" fontId="15" fillId="0" borderId="0" applyAlignment="1" pivotButton="0" quotePrefix="0" xfId="12">
      <alignment horizontal="left" vertical="top" wrapText="1"/>
    </xf>
    <xf numFmtId="0" fontId="15" fillId="0" borderId="0" applyAlignment="1" pivotButton="0" quotePrefix="0" xfId="13">
      <alignment horizontal="left" vertical="top" wrapText="1"/>
    </xf>
    <xf numFmtId="0" fontId="15" fillId="0" borderId="0" applyAlignment="1" pivotButton="0" quotePrefix="0" xfId="15">
      <alignment horizontal="left" vertical="top" wrapText="1"/>
    </xf>
    <xf numFmtId="0" fontId="1" fillId="0" borderId="0" pivotButton="0" quotePrefix="0" xfId="13"/>
    <xf numFmtId="0" fontId="1" fillId="0" borderId="0" pivotButton="0" quotePrefix="0" xfId="15"/>
    <xf numFmtId="0" fontId="15" fillId="0" borderId="0" applyAlignment="1" pivotButton="0" quotePrefix="0" xfId="19">
      <alignment horizontal="left" vertical="top" wrapText="1"/>
    </xf>
    <xf numFmtId="0" fontId="0" fillId="0" borderId="0" pivotButton="0" quotePrefix="0" xfId="0"/>
  </cellXfs>
  <cellStyles count="20">
    <cellStyle name="Normal" xfId="0" builtinId="0"/>
    <cellStyle name="Normal 2" xfId="1"/>
    <cellStyle name="Normal 2 2" xfId="2"/>
    <cellStyle name="Normal 2 3" xfId="3"/>
    <cellStyle name="Normal 2 4" xfId="4"/>
    <cellStyle name="Normal 2 5" xfId="5"/>
    <cellStyle name="Normal 2 6" xfId="6"/>
    <cellStyle name="Normal 2 7" xfId="7"/>
    <cellStyle name="Normal 2 8" xfId="8"/>
    <cellStyle name="Normal 2 9" xfId="9"/>
    <cellStyle name="Normal 2 10" xfId="10"/>
    <cellStyle name="Normal 2 2 2" xfId="11"/>
    <cellStyle name="Normal 2 3 2" xfId="12"/>
    <cellStyle name="Normal 2 6 2" xfId="13"/>
    <cellStyle name="Normal 2 7 2" xfId="14"/>
    <cellStyle name="Normal 2 11" xfId="15"/>
    <cellStyle name="Normal 2 17" xfId="16"/>
    <cellStyle name="Normal 2 14" xfId="17"/>
    <cellStyle name="Normal 2 13" xfId="18"/>
    <cellStyle name="Normal 2 22" xfId="19"/>
  </cellStyles>
  <dxfs count="36">
    <dxf>
      <font>
        <color theme="9" tint="-0.249946592608417"/>
      </font>
    </dxf>
    <dxf>
      <font>
        <color rgb="FF9C0006"/>
      </font>
    </dxf>
    <dxf>
      <font>
        <color theme="9" tint="-0.249946592608417"/>
      </font>
    </dxf>
    <dxf>
      <font>
        <color rgb="FF9C0006"/>
      </font>
    </dxf>
    <dxf>
      <font>
        <color theme="9" tint="-0.249946592608417"/>
      </font>
    </dxf>
    <dxf>
      <font>
        <color rgb="FF9C0006"/>
      </font>
    </dxf>
    <dxf>
      <font>
        <color rgb="FF9C0006"/>
      </font>
    </dxf>
    <dxf>
      <font>
        <color theme="9" tint="-0.249946592608417"/>
      </font>
    </dxf>
    <dxf>
      <font>
        <color theme="9" tint="-0.249946592608417"/>
      </font>
    </dxf>
    <dxf>
      <font>
        <color rgb="FF9C0006"/>
      </font>
    </dxf>
    <dxf>
      <font>
        <color theme="9" tint="-0.249946592608417"/>
      </font>
    </dxf>
    <dxf>
      <font>
        <color rgb="FF9C0006"/>
      </font>
    </dxf>
    <dxf>
      <font>
        <color theme="9" tint="-0.249946592608417"/>
      </font>
    </dxf>
    <dxf>
      <font>
        <color rgb="FF9C0006"/>
      </font>
    </dxf>
    <dxf>
      <font>
        <color theme="9" tint="-0.249946592608417"/>
      </font>
    </dxf>
    <dxf>
      <font>
        <color rgb="FF9C0006"/>
      </font>
    </dxf>
    <dxf>
      <font>
        <color theme="9" tint="-0.249946592608417"/>
      </font>
    </dxf>
    <dxf>
      <font>
        <color rgb="FF9C0006"/>
      </font>
    </dxf>
    <dxf>
      <font>
        <color rgb="FF9C0006"/>
      </font>
    </dxf>
    <dxf>
      <font>
        <color theme="9" tint="-0.249946592608417"/>
      </font>
    </dxf>
    <dxf>
      <font>
        <color theme="9" tint="-0.249946592608417"/>
      </font>
    </dxf>
    <dxf>
      <font>
        <color rgb="FF9C0006"/>
      </font>
    </dxf>
    <dxf>
      <font>
        <color theme="9" tint="-0.249946592608417"/>
      </font>
    </dxf>
    <dxf>
      <font>
        <color rgb="FF9C0006"/>
      </font>
    </dxf>
    <dxf>
      <font>
        <color theme="9" tint="-0.249946592608417"/>
      </font>
    </dxf>
    <dxf>
      <font>
        <color rgb="FF9C0006"/>
      </font>
    </dxf>
    <dxf>
      <font>
        <color theme="9" tint="-0.249946592608417"/>
      </font>
    </dxf>
    <dxf>
      <font>
        <color rgb="FF9C0006"/>
      </font>
    </dxf>
    <dxf>
      <font>
        <color theme="9" tint="-0.249946592608417"/>
      </font>
    </dxf>
    <dxf>
      <font>
        <color rgb="FF9C0006"/>
      </font>
    </dxf>
    <dxf>
      <font>
        <color rgb="FF9C0006"/>
      </font>
    </dxf>
    <dxf>
      <font>
        <color theme="9" tint="-0.249946592608417"/>
      </font>
    </dxf>
    <dxf>
      <font>
        <color theme="9" tint="-0.249946592608417"/>
      </font>
    </dxf>
    <dxf>
      <font>
        <color rgb="FF9C0006"/>
      </font>
    </dxf>
    <dxf>
      <font>
        <color theme="9" tint="-0.249946592608417"/>
      </font>
    </dxf>
    <dxf>
      <font>
        <color rgb="FF9C0006"/>
      </font>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worksheet" Target="/xl/worksheets/sheet8.xml" Id="rId8" /><Relationship Type="http://schemas.openxmlformats.org/officeDocument/2006/relationships/worksheet" Target="/xl/worksheets/sheet9.xml" Id="rId9" /><Relationship Type="http://schemas.openxmlformats.org/officeDocument/2006/relationships/worksheet" Target="/xl/worksheets/sheet10.xml" Id="rId10" /><Relationship Type="http://schemas.openxmlformats.org/officeDocument/2006/relationships/worksheet" Target="/xl/worksheets/sheet11.xml" Id="rId11" /><Relationship Type="http://schemas.openxmlformats.org/officeDocument/2006/relationships/worksheet" Target="/xl/worksheets/sheet12.xml" Id="rId12" /><Relationship Type="http://schemas.openxmlformats.org/officeDocument/2006/relationships/worksheet" Target="/xl/worksheets/sheet13.xml" Id="rId13" /><Relationship Type="http://schemas.openxmlformats.org/officeDocument/2006/relationships/styles" Target="styles.xml" Id="rId14" /><Relationship Type="http://schemas.openxmlformats.org/officeDocument/2006/relationships/theme" Target="theme/theme1.xml" Id="rId15"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sheetPr>
    <outlinePr summaryBelow="1" summaryRight="1"/>
    <pageSetUpPr/>
  </sheetPr>
  <dimension ref="A1:B69"/>
  <sheetViews>
    <sheetView showGridLines="0" workbookViewId="0">
      <selection activeCell="A1" sqref="A1"/>
    </sheetView>
  </sheetViews>
  <sheetFormatPr baseColWidth="10" defaultColWidth="9.3984375" defaultRowHeight="12"/>
  <cols>
    <col collapsed="1" width="29" bestFit="1" customWidth="1" style="3" min="1" max="1"/>
    <col collapsed="1" width="80.796875" customWidth="1" style="2" min="2" max="2"/>
    <col collapsed="1" width="9.3984375" customWidth="1" style="3" min="3" max="16384"/>
  </cols>
  <sheetData>
    <row r="1" ht="18" customHeight="1" s="173">
      <c r="A1" s="1" t="inlineStr">
        <is>
          <t>Context</t>
        </is>
      </c>
    </row>
    <row r="3" ht="13" customHeight="1" s="173" thickBot="1">
      <c r="A3" s="4" t="inlineStr">
        <is>
          <t>entity</t>
        </is>
      </c>
      <c r="B3" s="5" t="n"/>
    </row>
    <row r="4" ht="14" customHeight="1" s="173" thickBot="1">
      <c r="A4" s="6" t="inlineStr">
        <is>
          <t>identifier</t>
        </is>
      </c>
      <c r="B4" s="5" t="inlineStr">
        <is>
          <t>entityCode</t>
        </is>
      </c>
    </row>
    <row r="5" ht="14" customHeight="1" s="173" thickBot="1">
      <c r="A5" s="7" t="inlineStr">
        <is>
          <t>scheme</t>
        </is>
      </c>
      <c r="B5" s="5" t="inlineStr">
        <is>
          <t>http://www.idx.co.id/xbrl</t>
        </is>
      </c>
    </row>
    <row r="7" ht="14" customHeight="1" s="173" thickBot="1">
      <c r="A7" s="8" t="inlineStr">
        <is>
          <t>period</t>
        </is>
      </c>
      <c r="B7" s="5" t="n"/>
    </row>
    <row r="8" ht="14" customHeight="1" s="173" thickBot="1">
      <c r="A8" s="6" t="inlineStr">
        <is>
          <t>startDate</t>
        </is>
      </c>
      <c r="B8" s="9" t="n">
        <v>40544</v>
      </c>
    </row>
    <row r="9" ht="14" customHeight="1" s="173" thickBot="1">
      <c r="A9" s="6" t="inlineStr">
        <is>
          <t>endDate</t>
        </is>
      </c>
      <c r="B9" s="9" t="n">
        <v>40816</v>
      </c>
    </row>
    <row r="10" ht="14" customHeight="1" s="173" thickBot="1">
      <c r="A10" s="6" t="inlineStr">
        <is>
          <t>instant</t>
        </is>
      </c>
      <c r="B10" s="9" t="n">
        <v>40816</v>
      </c>
    </row>
    <row r="11" ht="14" customHeight="1" s="173" thickBot="1">
      <c r="A11" s="6" t="inlineStr">
        <is>
          <t>startDate</t>
        </is>
      </c>
      <c r="B11" s="9" t="n">
        <v>40179</v>
      </c>
    </row>
    <row r="12" ht="14" customHeight="1" s="173" thickBot="1">
      <c r="A12" s="6" t="inlineStr">
        <is>
          <t>endDate</t>
        </is>
      </c>
      <c r="B12" s="9" t="n">
        <v>40543</v>
      </c>
    </row>
    <row r="13" ht="14" customHeight="1" s="173" thickBot="1">
      <c r="A13" s="6" t="inlineStr">
        <is>
          <t>instant</t>
        </is>
      </c>
      <c r="B13" s="9" t="n">
        <v>40543</v>
      </c>
    </row>
    <row r="14" ht="14" customHeight="1" s="173" thickBot="1">
      <c r="A14" s="6" t="inlineStr">
        <is>
          <t>startDate</t>
        </is>
      </c>
      <c r="B14" s="9" t="n">
        <v>40179</v>
      </c>
    </row>
    <row r="15" ht="14" customHeight="1" s="173" thickBot="1">
      <c r="A15" s="6" t="inlineStr">
        <is>
          <t>endDate</t>
        </is>
      </c>
      <c r="B15" s="9" t="n">
        <v>40451</v>
      </c>
    </row>
    <row r="16" ht="14" customHeight="1" s="173" thickBot="1">
      <c r="A16" s="6" t="inlineStr">
        <is>
          <t>instant</t>
        </is>
      </c>
      <c r="B16" s="9" t="n">
        <v>40451</v>
      </c>
    </row>
    <row r="17" ht="14" customHeight="1" s="173" thickBot="1">
      <c r="A17" s="6" t="inlineStr">
        <is>
          <t>instant</t>
        </is>
      </c>
      <c r="B17" s="9" t="n">
        <v>40178</v>
      </c>
    </row>
    <row r="19" ht="13" customHeight="1" s="173" thickBot="1">
      <c r="A19" s="4" t="inlineStr">
        <is>
          <t>CurrentYearDuration</t>
        </is>
      </c>
      <c r="B19" s="5" t="n"/>
    </row>
    <row r="20" ht="14" customHeight="1" s="173" thickBot="1">
      <c r="A20" s="6" t="inlineStr">
        <is>
          <t>entity</t>
        </is>
      </c>
      <c r="B20" s="5" t="n"/>
    </row>
    <row r="21" ht="14" customHeight="1" s="173" thickBot="1">
      <c r="A21" s="7" t="inlineStr">
        <is>
          <t>identifier</t>
        </is>
      </c>
      <c r="B21" s="5" t="inlineStr">
        <is>
          <t>entityCode</t>
        </is>
      </c>
    </row>
    <row r="22" ht="14" customHeight="1" s="173" thickBot="1">
      <c r="A22" s="10" t="inlineStr">
        <is>
          <t>scheme</t>
        </is>
      </c>
      <c r="B22" s="5" t="inlineStr">
        <is>
          <t>http://www.idx.co.id/xbrl</t>
        </is>
      </c>
    </row>
    <row r="23" ht="14" customHeight="1" s="173" thickBot="1">
      <c r="A23" s="6" t="inlineStr">
        <is>
          <t>period</t>
        </is>
      </c>
      <c r="B23" s="5" t="n"/>
    </row>
    <row r="24" ht="14" customHeight="1" s="173" thickBot="1">
      <c r="A24" s="7" t="inlineStr">
        <is>
          <t>startDate</t>
        </is>
      </c>
      <c r="B24" s="9" t="n">
        <v>40544</v>
      </c>
    </row>
    <row r="25" ht="14" customHeight="1" s="173" thickBot="1">
      <c r="A25" s="7" t="inlineStr">
        <is>
          <t>endDate</t>
        </is>
      </c>
      <c r="B25" s="9" t="n">
        <v>40816</v>
      </c>
    </row>
    <row r="27" ht="13" customHeight="1" s="173" thickBot="1">
      <c r="A27" s="4" t="inlineStr">
        <is>
          <t>CurrentYearInstant</t>
        </is>
      </c>
      <c r="B27" s="5" t="n"/>
    </row>
    <row r="28" ht="14" customHeight="1" s="173" thickBot="1">
      <c r="A28" s="6" t="inlineStr">
        <is>
          <t>entity</t>
        </is>
      </c>
      <c r="B28" s="5" t="n"/>
    </row>
    <row r="29" ht="14" customHeight="1" s="173" thickBot="1">
      <c r="A29" s="7" t="inlineStr">
        <is>
          <t>identifier</t>
        </is>
      </c>
      <c r="B29" s="5" t="inlineStr">
        <is>
          <t>entityCode</t>
        </is>
      </c>
    </row>
    <row r="30" ht="14" customHeight="1" s="173" thickBot="1">
      <c r="A30" s="10" t="inlineStr">
        <is>
          <t>scheme</t>
        </is>
      </c>
      <c r="B30" s="5" t="inlineStr">
        <is>
          <t>http://www.idx.co.id/xbrl</t>
        </is>
      </c>
    </row>
    <row r="31" ht="14" customHeight="1" s="173" thickBot="1">
      <c r="A31" s="6" t="inlineStr">
        <is>
          <t>period</t>
        </is>
      </c>
      <c r="B31" s="5" t="n"/>
    </row>
    <row r="32" ht="14" customHeight="1" s="173" thickBot="1">
      <c r="A32" s="7" t="inlineStr">
        <is>
          <t>instant</t>
        </is>
      </c>
      <c r="B32" s="9" t="n">
        <v>40816</v>
      </c>
    </row>
    <row r="34" ht="13" customHeight="1" s="173" thickBot="1">
      <c r="A34" s="4" t="inlineStr">
        <is>
          <t>PriorEndYearDuration</t>
        </is>
      </c>
      <c r="B34" s="5" t="n"/>
    </row>
    <row r="35" ht="14" customHeight="1" s="173" thickBot="1">
      <c r="A35" s="6" t="inlineStr">
        <is>
          <t>entity</t>
        </is>
      </c>
      <c r="B35" s="5" t="n"/>
    </row>
    <row r="36" ht="14" customHeight="1" s="173" thickBot="1">
      <c r="A36" s="7" t="inlineStr">
        <is>
          <t>identifier</t>
        </is>
      </c>
      <c r="B36" s="5" t="inlineStr">
        <is>
          <t>entityCode</t>
        </is>
      </c>
    </row>
    <row r="37" ht="14" customHeight="1" s="173" thickBot="1">
      <c r="A37" s="10" t="inlineStr">
        <is>
          <t>scheme</t>
        </is>
      </c>
      <c r="B37" s="5" t="inlineStr">
        <is>
          <t>http://www.idx.co.id/xbrl</t>
        </is>
      </c>
    </row>
    <row r="38" ht="14" customHeight="1" s="173" thickBot="1">
      <c r="A38" s="6" t="inlineStr">
        <is>
          <t>period</t>
        </is>
      </c>
      <c r="B38" s="5" t="n"/>
    </row>
    <row r="39" ht="14" customHeight="1" s="173" thickBot="1">
      <c r="A39" s="7" t="inlineStr">
        <is>
          <t>startDate</t>
        </is>
      </c>
      <c r="B39" s="9" t="n">
        <v>40179</v>
      </c>
    </row>
    <row r="40" ht="14" customHeight="1" s="173" thickBot="1">
      <c r="A40" s="7" t="inlineStr">
        <is>
          <t>endDate</t>
        </is>
      </c>
      <c r="B40" s="9" t="n">
        <v>40543</v>
      </c>
    </row>
    <row r="42" ht="13" customHeight="1" s="173" thickBot="1">
      <c r="A42" s="4" t="inlineStr">
        <is>
          <t>PriorEndYearInstant</t>
        </is>
      </c>
      <c r="B42" s="5" t="n"/>
    </row>
    <row r="43" ht="14" customHeight="1" s="173" thickBot="1">
      <c r="A43" s="6" t="inlineStr">
        <is>
          <t>entity</t>
        </is>
      </c>
      <c r="B43" s="5" t="n"/>
    </row>
    <row r="44" ht="14" customHeight="1" s="173" thickBot="1">
      <c r="A44" s="7" t="inlineStr">
        <is>
          <t>identifier</t>
        </is>
      </c>
      <c r="B44" s="5" t="inlineStr">
        <is>
          <t>entityCode</t>
        </is>
      </c>
    </row>
    <row r="45" ht="14" customHeight="1" s="173" thickBot="1">
      <c r="A45" s="10" t="inlineStr">
        <is>
          <t>scheme</t>
        </is>
      </c>
      <c r="B45" s="5" t="inlineStr">
        <is>
          <t>http://www.idx.co.id/xbrl</t>
        </is>
      </c>
    </row>
    <row r="46" ht="14" customHeight="1" s="173" thickBot="1">
      <c r="A46" s="6" t="inlineStr">
        <is>
          <t>period</t>
        </is>
      </c>
      <c r="B46" s="5" t="n"/>
    </row>
    <row r="47" ht="14" customHeight="1" s="173" thickBot="1">
      <c r="A47" s="7" t="inlineStr">
        <is>
          <t>instant</t>
        </is>
      </c>
      <c r="B47" s="9" t="n">
        <v>40543</v>
      </c>
    </row>
    <row r="49" ht="13" customHeight="1" s="173" thickBot="1">
      <c r="A49" s="4" t="inlineStr">
        <is>
          <t>PriorYearDuration</t>
        </is>
      </c>
      <c r="B49" s="5" t="n"/>
    </row>
    <row r="50" ht="14" customHeight="1" s="173" thickBot="1">
      <c r="A50" s="6" t="inlineStr">
        <is>
          <t>entity</t>
        </is>
      </c>
      <c r="B50" s="5" t="n"/>
    </row>
    <row r="51" ht="14" customHeight="1" s="173" thickBot="1">
      <c r="A51" s="7" t="inlineStr">
        <is>
          <t>identifier</t>
        </is>
      </c>
      <c r="B51" s="5" t="inlineStr">
        <is>
          <t>entityCode</t>
        </is>
      </c>
    </row>
    <row r="52" ht="14" customHeight="1" s="173" thickBot="1">
      <c r="A52" s="10" t="inlineStr">
        <is>
          <t>scheme</t>
        </is>
      </c>
      <c r="B52" s="5" t="inlineStr">
        <is>
          <t>http://www.idx.co.id/xbrl</t>
        </is>
      </c>
    </row>
    <row r="53" ht="14" customHeight="1" s="173" thickBot="1">
      <c r="A53" s="6" t="inlineStr">
        <is>
          <t>period</t>
        </is>
      </c>
      <c r="B53" s="5" t="n"/>
    </row>
    <row r="54" ht="14" customHeight="1" s="173" thickBot="1">
      <c r="A54" s="7" t="inlineStr">
        <is>
          <t>startDate</t>
        </is>
      </c>
      <c r="B54" s="9" t="n">
        <v>40179</v>
      </c>
    </row>
    <row r="55" ht="14" customHeight="1" s="173" thickBot="1">
      <c r="A55" s="7" t="inlineStr">
        <is>
          <t>endDate</t>
        </is>
      </c>
      <c r="B55" s="9" t="n">
        <v>40451</v>
      </c>
    </row>
    <row r="57" ht="13" customHeight="1" s="173" thickBot="1">
      <c r="A57" s="4" t="inlineStr">
        <is>
          <t>PriorYearInstant</t>
        </is>
      </c>
      <c r="B57" s="5" t="n"/>
    </row>
    <row r="58" ht="14" customHeight="1" s="173" thickBot="1">
      <c r="A58" s="6" t="inlineStr">
        <is>
          <t>entity</t>
        </is>
      </c>
      <c r="B58" s="5" t="n"/>
    </row>
    <row r="59" ht="14" customHeight="1" s="173" thickBot="1">
      <c r="A59" s="7" t="inlineStr">
        <is>
          <t>identifier</t>
        </is>
      </c>
      <c r="B59" s="5" t="inlineStr">
        <is>
          <t>entityCode</t>
        </is>
      </c>
    </row>
    <row r="60" ht="14" customHeight="1" s="173" thickBot="1">
      <c r="A60" s="10" t="inlineStr">
        <is>
          <t>scheme</t>
        </is>
      </c>
      <c r="B60" s="5" t="inlineStr">
        <is>
          <t>http://www.idx.co.id/xbrl</t>
        </is>
      </c>
    </row>
    <row r="61" ht="14" customHeight="1" s="173" thickBot="1">
      <c r="A61" s="6" t="inlineStr">
        <is>
          <t>period</t>
        </is>
      </c>
      <c r="B61" s="5" t="n"/>
    </row>
    <row r="62" ht="14" customHeight="1" s="173" thickBot="1">
      <c r="A62" s="7" t="inlineStr">
        <is>
          <t>instant</t>
        </is>
      </c>
      <c r="B62" s="9" t="n">
        <v>40451</v>
      </c>
    </row>
    <row r="64" ht="13" customHeight="1" s="173" thickBot="1">
      <c r="A64" s="4" t="inlineStr">
        <is>
          <t>Prior2YearsInstant</t>
        </is>
      </c>
      <c r="B64" s="5" t="n"/>
    </row>
    <row r="65" ht="14" customHeight="1" s="173" thickBot="1">
      <c r="A65" s="6" t="inlineStr">
        <is>
          <t>entity</t>
        </is>
      </c>
      <c r="B65" s="5" t="n"/>
    </row>
    <row r="66" ht="14" customHeight="1" s="173" thickBot="1">
      <c r="A66" s="7" t="inlineStr">
        <is>
          <t>identifier</t>
        </is>
      </c>
      <c r="B66" s="5" t="inlineStr">
        <is>
          <t>entityCode</t>
        </is>
      </c>
    </row>
    <row r="67" ht="14" customHeight="1" s="173" thickBot="1">
      <c r="A67" s="10" t="inlineStr">
        <is>
          <t>scheme</t>
        </is>
      </c>
      <c r="B67" s="5" t="inlineStr">
        <is>
          <t>http://www.idx.co.id/xbrl</t>
        </is>
      </c>
    </row>
    <row r="68" ht="14" customHeight="1" s="173" thickBot="1">
      <c r="A68" s="6" t="inlineStr">
        <is>
          <t>period</t>
        </is>
      </c>
      <c r="B68" s="5" t="n"/>
    </row>
    <row r="69" ht="14" customHeight="1" s="173" thickBot="1">
      <c r="A69" s="7" t="inlineStr">
        <is>
          <t>instant</t>
        </is>
      </c>
      <c r="B69" s="9" t="n">
        <v>40178</v>
      </c>
    </row>
  </sheetData>
  <pageMargins left="0.7" right="0.7" top="0.75" bottom="0.75" header="0.3" footer="0.3"/>
  <pageSetup orientation="portrait" paperSize="9"/>
</worksheet>
</file>

<file path=xl/worksheets/sheet10.xml><?xml version="1.0" encoding="utf-8"?>
<worksheet xmlns="http://schemas.openxmlformats.org/spreadsheetml/2006/main">
  <sheetPr>
    <outlinePr summaryBelow="1" summaryRight="1"/>
    <pageSetUpPr/>
  </sheetPr>
  <dimension ref="A1:R51"/>
  <sheetViews>
    <sheetView showGridLines="0" topLeftCell="A1" workbookViewId="0">
      <pane xSplit="2" ySplit="3" topLeftCell="C4" activePane="bottomRight" state="frozen"/>
      <selection pane="topRight"/>
      <selection pane="bottomLeft"/>
      <selection pane="bottomRight" activeCell="D35" sqref="D35"/>
    </sheetView>
  </sheetViews>
  <sheetFormatPr baseColWidth="10" defaultColWidth="9.3984375" defaultRowHeight="15"/>
  <cols>
    <col collapsed="1" width="42.59765625" bestFit="1" customWidth="1" style="97" min="1" max="1"/>
    <col width="26" customWidth="1" style="97" min="2" max="2"/>
    <col collapsed="1" width="36" customWidth="1" style="97" min="3" max="18"/>
    <col collapsed="1" width="9.3984375" customWidth="1" style="97" min="19" max="16384"/>
  </cols>
  <sheetData>
    <row r="1" ht="38" customHeight="1" s="173">
      <c r="A1" s="96" t="inlineStr">
        <is>
          <t>Kebijakan akuntansi signifikan</t>
        </is>
      </c>
      <c r="B1" s="96" t="n"/>
    </row>
    <row r="2">
      <c r="A2" s="98" t="n">
        <v>1</v>
      </c>
      <c r="B2" s="98" t="n"/>
    </row>
    <row r="3" ht="17" customHeight="1" s="173">
      <c r="A3" s="99" t="inlineStr">
        <is>
          <t>Period</t>
        </is>
      </c>
      <c r="B3" s="100" t="n"/>
      <c r="C3" s="101" t="inlineStr">
        <is>
          <t>2023-03-31</t>
        </is>
      </c>
      <c r="D3" s="101" t="inlineStr">
        <is>
          <t>2023-06-30</t>
        </is>
      </c>
      <c r="E3" s="101" t="inlineStr">
        <is>
          <t>2023-09-30</t>
        </is>
      </c>
      <c r="F3" s="101" t="inlineStr">
        <is>
          <t>2024-06-30</t>
        </is>
      </c>
      <c r="G3" s="101" t="inlineStr">
        <is>
          <t>2024-09-30</t>
        </is>
      </c>
      <c r="H3" s="101" t="inlineStr">
        <is>
          <t>2025-03-31</t>
        </is>
      </c>
      <c r="I3" s="101" t="inlineStr">
        <is>
          <t>2025-06-30</t>
        </is>
      </c>
      <c r="J3" s="101" t="inlineStr">
        <is>
          <t>2025-09-30</t>
        </is>
      </c>
      <c r="K3" s="101" t="inlineStr">
        <is>
          <t>2026-03-31</t>
        </is>
      </c>
      <c r="L3" s="101" t="n"/>
      <c r="M3" s="101" t="n"/>
      <c r="N3" s="101" t="n"/>
      <c r="O3" s="101" t="n"/>
      <c r="P3" s="101" t="n"/>
      <c r="Q3" s="101" t="n"/>
      <c r="R3" s="101" t="n"/>
    </row>
    <row r="4" ht="18" customHeight="1" s="173" thickBot="1">
      <c r="A4" s="102" t="inlineStr">
        <is>
          <t>Kebijakan akuntansi signifikan</t>
        </is>
      </c>
      <c r="B4" s="102" t="n"/>
      <c r="C4" s="103" t="n"/>
      <c r="D4" s="103" t="n"/>
      <c r="E4" s="103" t="n"/>
      <c r="F4" s="103" t="n"/>
      <c r="G4" s="103" t="n"/>
      <c r="H4" s="103" t="n"/>
      <c r="I4" s="103" t="n"/>
      <c r="J4" s="103" t="n"/>
      <c r="K4" s="103" t="n"/>
      <c r="L4" s="103" t="n"/>
      <c r="M4" s="103" t="n"/>
      <c r="N4" s="103" t="n"/>
      <c r="O4" s="103" t="n"/>
      <c r="P4" s="103" t="n"/>
      <c r="Q4" s="103" t="n"/>
      <c r="R4" s="103" t="n"/>
    </row>
    <row r="5" ht="75" customHeight="1" s="173" thickBot="1">
      <c r="A5" s="104" t="inlineStr">
        <is>
          <t>Dasar penyusunan laporan keuangan konsolidasian</t>
        </is>
      </c>
      <c r="B5" s="104" t="n"/>
      <c r="C5" s="105" t="inlineStr">
        <is>
          <t>Laporan keuangan  disusun dan disajikan sesuai dengan Standar Akuntansi Keuangan (SAK) di Indonesia, yang meliputi Pernyataan Standar Akuntansi Keuangan (PSAK) dan Interpretasi Standar Akuntansi Keuangan (ISAK) yang diterbitkan oleh Dewan Standar Akuntansi Keuangan-Ikatan Akuntan Indonesia (DSAK-IAI) dan Peraturan Badan Pengawas Pasar Modal dan Lembaga Keuangan (Bapepam-LK) No. VIII.G.7 yang terlampir dalam Keputusan Ketua Bapepam-LK No. KEP-347/BL/2012 tanggal 25 Juni 2012 tentang “Penyajian dan Pengungkapan Laporan Keuangan Emiten atau Perusahaan Publik”.
Informasi keuangan UUS Bank disajikan sesuai dengan PSAK 101, “Penyajian Laporan Keuangan Syariah”, PSAK 102, “Akuntansi Murabahah”, PSAK 103, “Akuntansi Salam”, PSAK 104, “Akuntansi Istishna”, PSAK 105, “Akuntansi Mudharabah”, PSAK 106, “Akuntansi Musyarakah”, dan PSAK 107, “Akuntansi Ijarah” yang menggantikan PSAK 59 tentang “Akuntansi Perbankan Syariah” yang berkaitan dengan pengakuan, pengukuran, penyajian dan pengungkapan untuk topik tersebut, PSAK 110 “Akuntansi Sukuk”, PSAK 111 “Akuntansi Wa’d” dan PSAK lain selama tidak bertentangan dengan prinsip syariah dan Pedoman Akuntansi Perbankan Syariah Indonesia (PAPSI) yang diterbitkan oleh Bank Indonesia dan IAI.
Laporan keuangan telah disajikan berdasarkan nilai historis, kecuali disebutkan lain dan disusun dengan dasar akrual (kecuali bagi hasil dari pembiayaan mudharabah dan musyarakah).
Laporan arus kas disusun dengan menggunakan metode langsung dan dikelompokkan atas dasar aktivitas operasi, investasi dan pendanaan. Untuk tujuan laporan arus kas, yang termasuk kas dan setara kas terdiri dari kas, giro pada Bank Indonesia dan bank lain, penempatan pada Bank Indonesia dan bank lain dan Fasilitas Simpanan Bank Indonesia, yang jatuh tempo dalam waktu 3 (tiga) bulan sejak tanggal perolehan, sepanjang tidak digunakan sebagai jaminan atas pinjaman yang diterima serta tidak dibatasi penggunaannya</t>
        </is>
      </c>
      <c r="D5" s="105" t="inlineStr">
        <is>
          <t>Laporan keuangan  disusun dan disajikan sesuai dengan Standar Akuntansi Keuangan (SAK) di Indonesia, yang meliputi Pernyataan Standar Akuntansi Keuangan (PSAK) dan Interpretasi Standar Akuntansi Keuangan (ISAK) yang diterbitkan oleh Dewan Standar Akuntansi Keuangan-Ikatan Akuntan Indonesia (DSAK-IAI) dan Peraturan Badan Pengawas Pasar Modal dan Lembaga Keuangan (Bapepam-LK) No. VIII.G.7 yang terlampir dalam Keputusan Ketua Bapepam-LK No. KEP-347/BL/2012 tanggal 25 Juni 2012 tentang “Penyajian dan Pengungkapan Laporan Keuangan Emiten atau Perusahaan Publik”.
Informasi keuangan UUS Bank disajikan sesuai dengan PSAK 101, “Penyajian Laporan Keuangan Syariah”, PSAK 102, “Akuntansi Murabahah”, PSAK 103, “Akuntansi Salam”, PSAK 104, “Akuntansi Istishna”, PSAK 105, “Akuntansi Mudharabah”, PSAK 106, “Akuntansi Musyarakah”, dan PSAK 107, “Akuntansi Ijarah” yang menggantikan PSAK 59 tentang “Akuntansi Perbankan Syariah” yang berkaitan dengan pengakuan, pengukuran, penyajian dan pengungkapan untuk topik tersebut, PSAK 110 “Akuntansi Sukuk”, PSAK 111 “Akuntansi Wa’d” dan PSAK lain selama tidak bertentangan dengan prinsip syariah dan Pedoman Akuntansi Perbankan Syariah Indonesia (PAPSI) yang diterbitkan oleh Bank Indonesia dan IAI.
Laporan keuangan telah disajikan berdasarkan nilai historis, kecuali disebutkan lain dan disusun dengan dasar akrual (kecuali bagi hasil dari pembiayaan mudharabah dan musyarakah).
Laporan arus kas disusun dengan menggunakan metode langsung dan dikelompokkan atas dasar aktivitas operasi, investasi dan pendanaan. Untuk tujuan laporan arus kas, yang termasuk kas dan setara kas terdiri dari kas, giro pada Bank Indonesia dan bank lain, penempatan pada Bank Indonesia dan bank lain dan Fasilitas Simpanan Bank Indonesia, yang jatuh tempo dalam waktu 3 (tiga) bulan sejak tanggal perolehan, sepanjang tidak digunakan sebagai jaminan atas pinjaman yang diterima serta tidak dibatasi penggunaannya</t>
        </is>
      </c>
      <c r="E5" s="105" t="inlineStr">
        <is>
          <t>Laporan keuangan  disusun dan disajikan sesuai dengan Standar Akuntansi Keuangan (SAK) di Indonesia, yang meliputi Pernyataan Standar Akuntansi Keuangan (PSAK) dan Interpretasi Standar Akuntansi Keuangan (ISAK) yang diterbitkan oleh Dewan Standar Akuntansi Keuangan-Ikatan Akuntan Indonesia (DSAK-IAI) dan Peraturan Badan Pengawas Pasar Modal dan Lembaga Keuangan (Bapepam-LK) No. VIII.G.7 yang terlampir dalam Keputusan Ketua Bapepam-LK No. KEP-347/BL/2012 tanggal 25 Juni 2012 tentang “Penyajian dan Pengungkapan Laporan Keuangan Emiten atau Perusahaan Publik”.
Informasi keuangan UUS Bank disajikan sesuai dengan PSAK 101, “Penyajian Laporan Keuangan Syariah”, PSAK 102, “Akuntansi Murabahah”, PSAK 103, “Akuntansi Salam”, PSAK 104, “Akuntansi Istishna”, PSAK 105, “Akuntansi Mudharabah”, PSAK 106, “Akuntansi Musyarakah”, dan PSAK 107, “Akuntansi Ijarah” yang menggantikan PSAK 59 tentang “Akuntansi Perbankan Syariah” yang berkaitan dengan pengakuan, pengukuran, penyajian dan pengungkapan untuk topik tersebut, PSAK 110 “Akuntansi Sukuk”, PSAK 111 “Akuntansi Wa’d” dan PSAK lain selama tidak bertentangan dengan prinsip syariah dan Pedoman Akuntansi Perbankan Syariah Indonesia (PAPSI) yang diterbitkan oleh Bank Indonesia dan IAI.
Laporan keuangan telah disajikan berdasarkan nilai historis, kecuali disebutkan lain dan disusun dengan dasar akrual (kecuali bagi hasil dari pembiayaan mudharabah dan musyarakah).
Laporan arus kas disusun dengan menggunakan metode langsung dan dikelompokkan atas dasar aktivitas operasi, investasi dan pendanaan. Untuk tujuan laporan arus kas, yang termasuk kas dan setara kas terdiri dari kas, giro pada Bank Indonesia dan bank lain, penempatan pada Bank Indonesia dan bank lain dan Fasilitas Simpanan Bank Indonesia, yang jatuh tempo dalam waktu 3 (tiga) bulan sejak tanggal perolehan, sepanjang tidak digunakan sebagai jaminan atas pinjaman yang diterima serta tidak dibatasi penggunaannya</t>
        </is>
      </c>
      <c r="F5" s="105" t="inlineStr">
        <is>
          <t>Laporan keuangan  disusun dan disajikan sesuai dengan Standar Akuntansi Keuangan (SAK) di Indonesia, yang meliputi Pernyataan Standar Akuntansi Keuangan (PSAK) dan Interpretasi Standar Akuntansi Keuangan (ISAK) yang diterbitkan oleh Dewan Standar Akuntansi Keuangan-Ikatan Akuntan Indonesia (DSAK-IAI) dan Peraturan Badan Pengawas Pasar Modal dan Lembaga Keuangan (Bapepam-LK) No. VIII.G.7 yang terlampir dalam Keputusan Ketua Bapepam-LK No. KEP-347/BL/2012 tanggal 25 Juni 2012 tentang  dan Pengungkapan Laporan Keuangan Emiten atau Perusahaan Publik.
Informasi keuangan UUS Bank disajikan sesuai dengan PSAK 101,  Laporan Keuangan Syariah PSAK 102,  Murabahah PSAK 103,  Salam PSAK 104,  Istishna PSAK 105,  Mudharabah PSAK 106,  Musyarakah dan PSAK 107,  Ijarah yang menggantikan PSAK 59 tentang  Perbankan Syariah yang berkaitan dengan pengakuan, pengukuran, penyajian dan pengungkapan untuk topik tersebut, PSAK 110  Sukuk PSAK 111  Wa dan PSAK lain selama tidak bertentangan dengan prinsip syariah dan Pedoman Akuntansi Perbankan Syariah Indonesia (PAPSI) yang diterbitkan oleh Bank Indonesia dan IAI.
Laporan keuangan telah disajikan berdasarkan nilai historis, kecuali disebutkan lain dan disusun dengan dasar akrual (kecuali bagi hasil dari pembiayaan mudharabah dan musyarakah).
Laporan arus kas disusun dengan menggunakan metode langsung dan dikelompokkan atas dasar aktivitas operasi, investasi dan pendanaan. Untuk tujuan laporan arus kas, yang termasuk kas dan setara kas terdiri dari kas, giro pada Bank Indonesia dan bank lain, penempatan pada Bank Indonesia dan bank lain dan Fasilitas Simpanan Bank Indonesia, yang jatuh tempo dalam waktu 3 (tiga) bulan sejak tanggal perolehan, sepanjang tidak digunakan sebagai jaminan atas pinjaman yang diterima serta tidak dibatasi penggunaannya</t>
        </is>
      </c>
      <c r="G5" s="105" t="inlineStr">
        <is>
          <t>Laporan keuangan  disusun dan disajikan sesuai dengan Standar Akuntansi Keuangan (SAK) di Indonesia, yang meliputi Pernyataan Standar Akuntansi Keuangan (PSAK) dan Interpretasi Standar Akuntansi Keuangan (ISAK) yang diterbitkan oleh Dewan Standar Akuntansi Keuangan-Ikatan Akuntan Indonesia (DSAK-IAI) dan Peraturan Badan Pengawas Pasar Modal dan Lembaga Keuangan (Bapepam-LK) No. VIII.G.7 yang terlampir dalam Keputusan Ketua Bapepam-LK No. KEP-347/BL/2012 tanggal 25 Juni 2012 tentang  dan Pengungkapan Laporan Keuangan Emiten atau Perusahaan Publik.
Informasi keuangan UUS Bank disajikan sesuai dengan PSAK 101,  Laporan Keuangan Syariah PSAK 102,  Murabahah PSAK 103,  Salam PSAK 104,  Istishna PSAK 105,  Mudharabah PSAK 106,  Musyarakah dan PSAK 107,  Ijarah yang menggantikan PSAK 59 tentang  Perbankan Syariah yang berkaitan dengan pengakuan, pengukuran, penyajian dan pengungkapan untuk topik tersebut, PSAK 110  Sukuk PSAK 111  Wa dan PSAK lain selama tidak bertentangan dengan prinsip syariah dan Pedoman Akuntansi Perbankan Syariah Indonesia (PAPSI) yang diterbitkan oleh Bank Indonesia dan IAI.
Laporan keuangan telah disajikan berdasarkan nilai historis, kecuali disebutkan lain dan disusun dengan dasar akrual (kecuali bagi hasil dari pembiayaan mudharabah dan musyarakah).
Laporan arus kas disusun dengan menggunakan metode langsung dan dikelompokkan atas dasar aktivitas operasi, investasi dan pendanaan. Untuk tujuan laporan arus kas, yang termasuk kas dan setara kas terdiri dari kas, giro pada Bank Indonesia dan bank lain, penempatan pada Bank Indonesia dan bank lain dan Fasilitas Simpanan Bank Indonesia, yang jatuh tempo dalam waktu 3 (tiga) bulan sejak tanggal perolehan, sepanjang tidak digunakan sebagai jaminan atas pinjaman yang diterima serta tidak dibatasi penggunaannya</t>
        </is>
      </c>
      <c r="H5" s="105" t="inlineStr">
        <is>
          <t>Laporan keuangan konsolidasian pada tanggal 31 Desember
2024 dan 2023 disusun dan disajikan sesuai dengan Standar
Akuntansi Keuangan (SAK) di Indonesia, yang meliputi
Pernyataan Standar Akuntansi Keuangan (PSAK) dan
Interpretasi Standar Akuntansi Keuangan (ISAK) yang
diterbitkan oleh Dewan Standar Akuntansi Keuangan-Ikatan
Akuntan
Indonesia (DSAK-IAI) dan Peraturan Badan
Pengawas Pasar Modal dan Lembaga Keuangan (BapepamLK)
No.VIII.G.7 yang terlampir dalam Keputusan Ketua
Bapepam-LK No.KEP-347/BL/2012 tanggal 25 Juni 2012
tentang  dan Pengungkapan Laporan Keuangan
Emiten atau Perusahaan Publik. Peraturan tersebut sekarang
merupakan regulasi dari OJK.
Laporan keuangan konsolidasian disusun sesuai dengan
PSAK 201,  Laporan Keuangan.
Informasi keuangan UUS dan Entitas Anak disajikan sesuai
dengan PSAK 401,  Laporan Keuangan Syariah
PSAK 402,  Murabahah  PSAK 403, 
Salam  PSAK 404,  Istishna  PSAK 405,
 Mudharabah  PSAK 406,
Musyarakah  dan PSAK 407,  Ijarah  PSAK 410
 Sukuk  PSAK 411  Wa  dan PSAK
lain selama tidak bertentangan dengan prinsip syariah dan
Pedoman Akuntansi Perbankan Syariah Indonesia (PAPSI)
(revisi 2013).
Laporan keuangan konsolidasian telah disajikan berdasarkan
nilai historis, kecuali disebutkan lain dan disusun dengan dasar
akrual (kecuali bagi hasil dari pembiayaan mudharabah dan
musyarakah).</t>
        </is>
      </c>
      <c r="I5" s="105" t="inlineStr">
        <is>
          <t>Laporan keuangan konsolidasian pada tanggal 31 Desember
2024 dan 2023 disusun dan disajikan sesuai dengan Standar
Akuntansi Keuangan (SAK) di Indonesia, yang meliputi
Pernyataan Standar Akuntansi Keuangan (PSAK) dan
Interpretasi Standar Akuntansi Keuangan (ISAK) yang
diterbitkan oleh Dewan Standar Akuntansi Keuangan-Ikatan
Akuntan
Indonesia (DSAK-IAI) dan Peraturan Badan
Pengawas Pasar Modal dan Lembaga Keuangan (BapepamLK)
No.VIII.G.7 yang terlampir dalam Keputusan Ketua
Bapepam-LK No.KEP-347/BL/2012 tanggal 25 Juni 2012
tentang  dan Pengungkapan Laporan Keuangan
Emiten atau Perusahaan Publik. Peraturan tersebut sekarang
merupakan regulasi dari OJK.
Laporan keuangan konsolidasian disusun sesuai dengan
PSAK 201,  Laporan Keuangan.
Informasi keuangan UUS dan Entitas Anak disajikan sesuai
dengan PSAK 401,  Laporan Keuangan Syariah
PSAK 402,  Murabahah  PSAK 403, 
Salam  PSAK 404,  Istishna  PSAK 405,
 Mudharabah  PSAK 406,
Musyarakah  dan PSAK 407,  Ijarah  PSAK 410
 Sukuk  PSAK 411  Wa  dan PSAK
lain selama tidak bertentangan dengan prinsip syariah dan
Pedoman Akuntansi Perbankan Syariah Indonesia (PAPSI)
(revisi 2013).
Laporan keuangan konsolidasian telah disajikan berdasarkan
nilai historis, kecuali disebutkan lain dan disusun dengan dasar
akrual (kecuali bagi hasil dari pembiayaan mudharabah dan
musyarakah).</t>
        </is>
      </c>
      <c r="J5" s="105" t="inlineStr">
        <is>
          <t>Laporan keuangan konsolidasian pada tanggal 31 Desember
2024 dan 2023 disusun dan disajikan sesuai dengan Standar
Akuntansi Keuangan (SAK) di Indonesia, yang meliputi
Pernyataan Standar Akuntansi Keuangan (PSAK) dan
Interpretasi Standar Akuntansi Keuangan (ISAK) yang
diterbitkan oleh Dewan Standar Akuntansi Keuangan-Ikatan
Akuntan
Indonesia (DSAK-IAI) dan Peraturan Badan
Pengawas Pasar Modal dan Lembaga Keuangan (BapepamLK)
No.VIII.G.7 yang terlampir dalam Keputusan Ketua
Bapepam-LK No.KEP-347/BL/2012 tanggal 25 Juni 2012
tentang  dan Pengungkapan Laporan Keuangan
Emiten atau Perusahaan Publik. Peraturan tersebut sekarang
merupakan regulasi dari OJK.
Laporan keuangan konsolidasian disusun sesuai dengan
PSAK 201,  Laporan Keuangan.
Informasi keuangan UUS dan Entitas Anak disajikan sesuai
dengan PSAK 401,  Laporan Keuangan Syariah
PSAK 402,  Murabahah  PSAK 403, 
Salam  PSAK 404,  Istishna  PSAK 405,
 Mudharabah  PSAK 406,
Musyarakah  dan PSAK 407,  Ijarah  PSAK 410
 Sukuk  PSAK 411  Wa  dan PSAK
lain selama tidak bertentangan dengan prinsip syariah dan
Pedoman Akuntansi Perbankan Syariah Indonesia (PAPSI)
(revisi 2013).
Laporan keuangan konsolidasian telah disajikan berdasarkan
nilai historis, kecuali disebutkan lain dan disusun dengan dasar
akrual (kecuali bagi hasil dari pembiayaan mudharabah dan
musyarakah).</t>
        </is>
      </c>
      <c r="K5" s="105" t="inlineStr"/>
      <c r="L5" s="105" t="n"/>
      <c r="M5" s="105" t="n"/>
      <c r="N5" s="105" t="n"/>
      <c r="O5" s="105" t="n"/>
      <c r="P5" s="105" t="n"/>
      <c r="Q5" s="105" t="n"/>
      <c r="R5" s="105" t="n"/>
    </row>
    <row r="6" hidden="1" ht="75" customHeight="1" s="173" thickBot="1">
      <c r="A6" s="104" t="inlineStr">
        <is>
          <t>Prinsip-prinsip konsolidasi</t>
        </is>
      </c>
      <c r="B6" s="104" t="n"/>
      <c r="C6" s="105" t="inlineStr"/>
      <c r="D6" s="105" t="inlineStr"/>
      <c r="E6" s="105" t="inlineStr"/>
      <c r="F6" s="105" t="inlineStr"/>
      <c r="G6" s="105" t="inlineStr"/>
      <c r="H6" s="105" t="inlineStr"/>
      <c r="I6" s="105" t="inlineStr"/>
      <c r="J6" s="105" t="inlineStr"/>
      <c r="K6" s="105" t="inlineStr"/>
      <c r="L6" s="105" t="n"/>
      <c r="M6" s="105" t="n"/>
      <c r="N6" s="105" t="n"/>
      <c r="O6" s="105" t="n"/>
      <c r="P6" s="105" t="n"/>
      <c r="Q6" s="105" t="n"/>
      <c r="R6" s="105" t="n"/>
    </row>
    <row r="7" ht="75" customHeight="1" s="173" thickBot="1">
      <c r="A7" s="104" t="inlineStr">
        <is>
          <t>Kas dan setara kas</t>
        </is>
      </c>
      <c r="B7" s="104" t="n"/>
      <c r="C7" s="105" t="inlineStr"/>
      <c r="D7" s="105" t="inlineStr"/>
      <c r="E7" s="105" t="inlineStr"/>
      <c r="F7" s="105" t="inlineStr"/>
      <c r="G7" s="105" t="inlineStr"/>
      <c r="H7" s="105" t="inlineStr">
        <is>
          <t>Kas dan setara kas dalam laporan arus kas konsolidasian
terdiri dari kas, giro pada Bank Indonesia dan bank lain,
penempatan pada Bank Indonesia dan bank lain dan Sertifikat
Bank Indonesia, yang jatuh tempo dalam waktu 3 (tiga) bulan
sejak tanggal perolehan, sepanjang tidak digunakan sebagai
jaminan atas pinjaman yang diterima serta tidak dibatasi
penggunaannya.</t>
        </is>
      </c>
      <c r="I7" s="105" t="inlineStr">
        <is>
          <t>Kas dan setara kas dalam laporan arus kas konsolidasian
terdiri dari kas, giro pada Bank Indonesia dan bank lain,
penempatan pada Bank Indonesia dan bank lain dan Sertifikat
Bank Indonesia, yang jatuh tempo dalam waktu 3 (tiga) bulan
sejak tanggal perolehan, sepanjang tidak digunakan sebagai
jaminan atas pinjaman yang diterima serta tidak dibatasi
penggunaannya.</t>
        </is>
      </c>
      <c r="J7" s="105" t="inlineStr">
        <is>
          <t>Kas dan setara kas dalam laporan arus kas konsolidasian
terdiri dari kas, giro pada Bank Indonesia dan bank lain,
penempatan pada Bank Indonesia dan bank lain dan Sertifikat
Bank Indonesia, yang jatuh tempo dalam waktu 3 (tiga) bulan
sejak tanggal perolehan, sepanjang tidak digunakan sebagai
jaminan atas pinjaman yang diterima serta tidak dibatasi
penggunaannya.</t>
        </is>
      </c>
      <c r="K7" s="105" t="inlineStr"/>
      <c r="L7" s="105" t="n"/>
      <c r="M7" s="105" t="n"/>
      <c r="N7" s="105" t="n"/>
      <c r="O7" s="105" t="n"/>
      <c r="P7" s="105" t="n"/>
      <c r="Q7" s="105" t="n"/>
      <c r="R7" s="105" t="n"/>
    </row>
    <row r="8" ht="75" customHeight="1" s="173" thickBot="1">
      <c r="A8" s="104" t="inlineStr">
        <is>
          <t>Aset tetap</t>
        </is>
      </c>
      <c r="B8" s="104" t="n"/>
      <c r="C8" s="105" t="inlineStr">
        <is>
          <t>Aset tetap, kecuali tanah, dicatat sebesar harga perolehan dikurangi akumulasi penyusutan. Biaya perolehan termasuk biaya penggantian bagian aset tetap saat biaya tersebut terjadi, jika memenuhi kriteria pengakuan. Selanjutnya, pada saat inspeksi yang signifikan dilakukan, biaya inspeksi itu diakui ke dalam jumlah tercatat (“carrying amount”) aset tetap sebagai suatu penggantian jika memenuhi kriteria pengakuan. Semua biaya pemeliharaan dan perbaikan yang tidak memenuhi kriteria pengakuan diakui dalam laporan laba rugi dan penghasilan komprehensif lain pada saat terjadinya.
Peralatan kantor terdiri dari perabotan dan perlengkapan, instalasi, perangkat lunak dan perangkat keras komputer, peralatan komunikasi dan peralatan kantor lainnya.
Tanah awalnya dinyatakan berdasarkan harga perolehan dan tidak disusutkan. Setelah pengakuan awal, tanah diukur pada nilai wajar pada tanggal revaluasi dikurangi akumulasi rugi penurunan nilai setelah tanggal revaluasi. Penilaian terhadap tanah dilakukan oleh penilai yang memiliki kualifikasi profesional, dan dilakukan secara berkala untuk memastikan bahwa jumlah tercatat tanah tidak berbeda secara material dengan jumlah yang ditentukan dengan menggunakan nilai wajarnya pada akhir periode pelaporan (Catatan 15).
Kenaikan nilai tercatat yang timbul dari revaluasi dicatat sebagai “Surplus Revaluasi Aset Tetap”, dan disajikan dalam penghasilan komprehensif lain. Namun, kenaikan tersebut diakui dalam laba rugi hingga sebesar jumlah penurunan nilai aset yang sama akibat revaluasi yang pernah dilakukan sebelumnya dalam laba rugi. Penurunan nilai tercatat yang timbul dari revaluasi diakui dalam laba rugi.
Jumlah tercatat aset tetap dihentikan pengakuannya pada saat dilepaskan atau saat tidak ada manfaat ekonomis masa depan yang diharapkan dari penggunaan atau pelepasannya. Laba atau rugi yang timbul dari penghentian pengakuan aset (dihitung sebagai perbedaan antara jumlah neto hasil pelepasan dan jumlah tercatat dari aset) dimasukkan dalam laporan laba rugi dan penghasilan komprehensif lain pada tahun aset tersebut dihentikan pengakuannya.
Aset tetap dievaluasi kemungkinan penurunan nilainya jika terjadi peristiwa atau perubahan keadaan yang mengindikasikan bahwa nilai tercatatnya tidak dapat seluruhnya dipulihkan.
Pada setiap akhir tahun buku, nilai residu, umur manfaat dan metode penyusutan direview, dan jika sesuai dengan keadaan, disesuaikan secara prospektif. Pada saat inspeksi yang signifikan dilakukan, biaya inspeksi itu diakui ke dalam jumlah tercatat (carrying amount) aset tetap sebagai suatu penggantian jika memenuhi kriteria pengakuan. Semua biaya pemeliharaan dan perbaikan yang tidak memenuhi kriteria pengakuan diakui dalam laporan laba rugi pada saat terjadinya.
Aset dalam penyelesaian dinyatakan sebesar harga perolehan. Akumulasi biaya perolehan akan dipindahkan ke masing-masing aset tetap pada saat pekerjaan selesai dan aset tersebut siap untuk digunakan. 
Semua biaya dan beban yang terjadi sehubungan dengan perolehan hak atas tanah, diakui sebagai biaya perolehan hak atas tanah. Biaya pengurusan legal hak atas tanah ketika tanah diperoleh pertama kali diakui sebagai bagian dari biaya perolehan aset tanah. Biaya pengurusan perpanjangan atau pembaruan legal hak atas tanah diakui sebagai aset tak berwujud dan diamortisasi sepanjang umur hukum hak atau umur ekonomis tanah, mana yang lebih pendek.</t>
        </is>
      </c>
      <c r="D8" s="105" t="inlineStr">
        <is>
          <t>Aset tetap, kecuali tanah, dicatat sebesar harga perolehan dikurangi akumulasi penyusutan. Biaya perolehan termasuk biaya penggantian bagian aset tetap saat biaya tersebut terjadi, jika memenuhi kriteria pengakuan. Selanjutnya, pada saat inspeksi yang signifikan dilakukan, biaya inspeksi itu diakui ke dalam jumlah tercatat (“carrying amount”) aset tetap sebagai suatu penggantian jika memenuhi kriteria pengakuan. Semua biaya pemeliharaan dan perbaikan yang tidak memenuhi kriteria pengakuan diakui dalam laporan laba rugi dan penghasilan komprehensif lain pada saat terjadinya.
Peralatan kantor terdiri dari perabotan dan perlengkapan, instalasi, perangkat lunak dan perangkat keras komputer, peralatan komunikasi dan peralatan kantor lainnya.
Tanah awalnya dinyatakan berdasarkan harga perolehan dan tidak disusutkan. Setelah pengakuan awal, tanah diukur pada nilai wajar pada tanggal revaluasi dikurangi akumulasi rugi penurunan nilai setelah tanggal revaluasi. Penilaian terhadap tanah dilakukan oleh penilai yang memiliki kualifikasi profesional, dan dilakukan secara berkala untuk memastikan bahwa jumlah tercatat tanah tidak berbeda secara material dengan jumlah yang ditentukan dengan menggunakan nilai wajarnya pada akhir periode pelaporan (Catatan 15).
Kenaikan nilai tercatat yang timbul dari revaluasi dicatat sebagai “Surplus Revaluasi Aset Tetap”, dan disajikan dalam penghasilan komprehensif lain. Namun, kenaikan tersebut diakui dalam laba rugi hingga sebesar jumlah penurunan nilai aset yang sama akibat revaluasi yang pernah dilakukan sebelumnya dalam laba rugi. Penurunan nilai tercatat yang timbul dari revaluasi diakui dalam laba rugi.
Jumlah tercatat aset tetap dihentikan pengakuannya pada saat dilepaskan atau saat tidak ada manfaat ekonomis masa depan yang diharapkan dari penggunaan atau pelepasannya. Laba atau rugi yang timbul dari penghentian pengakuan aset (dihitung sebagai perbedaan antara jumlah neto hasil pelepasan dan jumlah tercatat dari aset) dimasukkan dalam laporan laba rugi dan penghasilan komprehensif lain pada tahun aset tersebut dihentikan pengakuannya.
Aset tetap dievaluasi kemungkinan penurunan nilainya jika terjadi peristiwa atau perubahan keadaan yang mengindikasikan bahwa nilai tercatatnya tidak dapat seluruhnya dipulihkan.
Pada setiap akhir tahun buku, nilai residu, umur manfaat dan metode penyusutan direview, dan jika sesuai dengan keadaan, disesuaikan secara prospektif. Pada saat inspeksi yang signifikan dilakukan, biaya inspeksi itu diakui ke dalam jumlah tercatat (carrying amount) aset tetap sebagai suatu penggantian jika memenuhi kriteria pengakuan. Semua biaya pemeliharaan dan perbaikan yang tidak memenuhi kriteria pengakuan diakui dalam laporan laba rugi pada saat terjadinya.
Aset dalam penyelesaian dinyatakan sebesar harga perolehan. Akumulasi biaya perolehan akan dipindahkan ke masing-masing aset tetap pada saat pekerjaan selesai dan aset tersebut siap untuk digunakan. 
Semua biaya dan beban yang terjadi sehubungan dengan perolehan hak atas tanah, diakui sebagai biaya perolehan hak atas tanah. Biaya pengurusan legal hak atas tanah ketika tanah diperoleh pertama kali diakui sebagai bagian dari biaya perolehan aset tanah. Biaya pengurusan perpanjangan atau pembaruan legal hak atas tanah diakui sebagai aset tak berwujud dan diamortisasi sepanjang umur hukum hak atau umur ekonomis tanah, mana yang lebih pendek.</t>
        </is>
      </c>
      <c r="E8" s="105" t="inlineStr">
        <is>
          <t>Aset tetap, kecuali tanah, dicatat sebesar harga perolehan dikurangi akumulasi penyusutan. Biaya perolehan termasuk biaya penggantian bagian aset tetap saat biaya tersebut terjadi, jika memenuhi kriteria pengakuan. Selanjutnya, pada saat inspeksi yang signifikan dilakukan, biaya inspeksi itu diakui ke dalam jumlah tercatat (“carrying amount”) aset tetap sebagai suatu penggantian jika memenuhi kriteria pengakuan. Semua biaya pemeliharaan dan perbaikan yang tidak memenuhi kriteria pengakuan diakui dalam laporan laba rugi dan penghasilan komprehensif lain pada saat terjadinya.
Peralatan kantor terdiri dari perabotan dan perlengkapan, instalasi, perangkat lunak dan perangkat keras komputer, peralatan komunikasi dan peralatan kantor lainnya.
Tanah awalnya dinyatakan berdasarkan harga perolehan dan tidak disusutkan. Setelah pengakuan awal, tanah diukur pada nilai wajar pada tanggal revaluasi dikurangi akumulasi rugi penurunan nilai setelah tanggal revaluasi. Penilaian terhadap tanah dilakukan oleh penilai yang memiliki kualifikasi profesional, dan dilakukan secara berkala untuk memastikan bahwa jumlah tercatat tanah tidak berbeda secara material dengan jumlah yang ditentukan dengan menggunakan nilai wajarnya pada akhir periode pelaporan (Catatan 15).
Kenaikan nilai tercatat yang timbul dari revaluasi dicatat sebagai “Surplus Revaluasi Aset Tetap”, dan disajikan dalam penghasilan komprehensif lain. Namun, kenaikan tersebut diakui dalam laba rugi hingga sebesar jumlah penurunan nilai aset yang sama akibat revaluasi yang pernah dilakukan sebelumnya dalam laba rugi. Penurunan nilai tercatat yang timbul dari revaluasi diakui dalam laba rugi.
Jumlah tercatat aset tetap dihentikan pengakuannya pada saat dilepaskan atau saat tidak ada manfaat ekonomis masa depan yang diharapkan dari penggunaan atau pelepasannya. Laba atau rugi yang timbul dari penghentian pengakuan aset (dihitung sebagai perbedaan antara jumlah neto hasil pelepasan dan jumlah tercatat dari aset) dimasukkan dalam laporan laba rugi dan penghasilan komprehensif lain pada tahun aset tersebut dihentikan pengakuannya.
Aset tetap dievaluasi kemungkinan penurunan nilainya jika terjadi peristiwa atau perubahan keadaan yang mengindikasikan bahwa nilai tercatatnya tidak dapat seluruhnya dipulihkan.
Pada setiap akhir tahun buku, nilai residu, umur manfaat dan metode penyusutan direview, dan jika sesuai dengan keadaan, disesuaikan secara prospektif. Pada saat inspeksi yang signifikan dilakukan, biaya inspeksi itu diakui ke dalam jumlah tercatat (carrying amount) aset tetap sebagai suatu penggantian jika memenuhi kriteria pengakuan. Semua biaya pemeliharaan dan perbaikan yang tidak memenuhi kriteria pengakuan diakui dalam laporan laba rugi pada saat terjadinya.
Aset dalam penyelesaian dinyatakan sebesar harga perolehan. Akumulasi biaya perolehan akan dipindahkan ke masing-masing aset tetap pada saat pekerjaan selesai dan aset tersebut siap untuk digunakan. 
Semua biaya dan beban yang terjadi sehubungan dengan perolehan hak atas tanah, diakui sebagai biaya perolehan hak atas tanah. Biaya pengurusan legal hak atas tanah ketika tanah diperoleh pertama kali diakui sebagai bagian dari biaya perolehan aset tanah. Biaya pengurusan perpanjangan atau pembaruan legal hak atas tanah diakui sebagai aset tak berwujud dan diamortisasi sepanjang umur hukum hak atau umur ekonomis tanah, mana yang lebih pendek.</t>
        </is>
      </c>
      <c r="F8" s="105" t="inlineStr">
        <is>
          <t>Aset tetap, kecuali tanah, dicatat sebesar harga perolehan dikurangi akumulasi penyusutan. Biaya perolehan termasuk biaya penggantian bagian aset tetap saat biaya tersebut terjadi, jika memenuhi kriteria pengakuan. Selanjutnya, pada saat inspeksi yang signifikan dilakukan, biaya inspeksi itu diakui ke dalam jumlah tercatat ( amount) aset tetap sebagai suatu penggantian jika memenuhi kriteria pengakuan. Semua biaya pemeliharaan dan perbaikan yang tidak memenuhi kriteria pengakuan diakui dalam laporan laba rugi dan penghasilan komprehensif lain pada saat terjadinya.
Peralatan kantor terdiri dari perabotan dan perlengkapan, instalasi, perangkat lunak dan perangkat keras komputer, peralatan komunikasi dan peralatan kantor lainnya.
Tanah awalnya dinyatakan berdasarkan harga perolehan dan tidak disusutkan. Setelah pengakuan awal, tanah diukur pada nilai wajar pada tanggal revaluasi dikurangi akumulasi rugi penurunan nilai setelah tanggal revaluasi. Penilaian terhadap tanah dilakukan oleh penilai yang memiliki kualifikasi profesional, dan dilakukan secara berkala untuk memastikan bahwa jumlah tercatat tanah tidak berbeda secara material dengan jumlah yang ditentukan dengan menggunakan nilai wajarnya pada akhir periode pelaporan (Catatan 15).
Kenaikan nilai tercatat yang timbul dari revaluasi dicatat sebagai  Revaluasi Aset Tetap dan disajikan dalam penghasilan komprehensif lain. Namun, kenaikan tersebut diakui dalam laba rugi hingga sebesar jumlah penurunan nilai aset yang sama akibat revaluasi yang pernah dilakukan sebelumnya dalam laba rugi. Penurunan nilai tercatat yang timbul dari revaluasi diakui dalam laba rugi.
Jumlah tercatat aset tetap dihentikan pengakuannya pada saat dilepaskan atau saat tidak ada manfaat ekonomis masa depan yang diharapkan dari penggunaan atau pelepasannya. Laba atau rugi yang timbul dari penghentian pengakuan aset (dihitung sebagai perbedaan antara jumlah neto hasil pelepasan dan jumlah tercatat dari aset) dimasukkan dalam laporan laba rugi dan penghasilan komprehensif lain pada tahun aset tersebut dihentikan pengakuannya.
Aset tetap dievaluasi kemungkinan penurunan nilainya jika terjadi peristiwa atau perubahan keadaan yang mengindikasikan bahwa nilai tercatatnya tidak dapat seluruhnya dipulihkan.
Pada setiap akhir tahun buku, nilai residu, umur manfaat dan metode penyusutan direview, dan jika sesuai dengan keadaan, disesuaikan secara prospektif. Pada saat inspeksi yang signifikan dilakukan, biaya inspeksi itu diakui ke dalam jumlah tercatat (carrying amount) aset tetap sebagai suatu penggantian jika memenuhi kriteria pengakuan. Semua biaya pemeliharaan dan perbaikan yang tidak memenuhi kriteria pengakuan diakui dalam laporan laba rugi pada saat terjadinya.
Aset dalam penyelesaian dinyatakan sebesar harga perolehan. Akumulasi biaya perolehan akan dipindahkan ke masing-masing aset tetap pada saat pekerjaan selesai dan aset tersebut siap untuk digunakan. 
Semua biaya dan beban yang terjadi sehubungan dengan perolehan hak atas tanah, diakui sebagai biaya perolehan hak atas tanah. Biaya pengurusan legal hak atas tanah ketika tanah diperoleh pertama kali diakui sebagai bagian dari biaya perolehan aset tanah. Biaya pengurusan perpanjangan atau pembaruan legal hak atas tanah diakui sebagai aset tak berwujud dan diamortisasi sepanjang umur hukum hak atau umur ekonomis tanah, mana yang lebih pendek.</t>
        </is>
      </c>
      <c r="G8" s="105" t="inlineStr">
        <is>
          <t>Aset tetap, kecuali tanah, dicatat sebesar harga perolehan dikurangi akumulasi penyusutan. Biaya perolehan termasuk biaya penggantian bagian aset tetap saat biaya tersebut terjadi, jika memenuhi kriteria pengakuan. Selanjutnya, pada saat inspeksi yang signifikan dilakukan, biaya inspeksi itu diakui ke dalam jumlah tercatat ( amount) aset tetap sebagai suatu penggantian jika memenuhi kriteria pengakuan. Semua biaya pemeliharaan dan perbaikan yang tidak memenuhi kriteria pengakuan diakui dalam laporan laba rugi dan penghasilan komprehensif lain pada saat terjadinya.
Peralatan kantor terdiri dari perabotan dan perlengkapan, instalasi, perangkat lunak dan perangkat keras komputer, peralatan komunikasi dan peralatan kantor lainnya.
Tanah awalnya dinyatakan berdasarkan harga perolehan dan tidak disusutkan. Setelah pengakuan awal, tanah diukur pada nilai wajar pada tanggal revaluasi dikurangi akumulasi rugi penurunan nilai setelah tanggal revaluasi. Penilaian terhadap tanah dilakukan oleh penilai yang memiliki kualifikasi profesional, dan dilakukan secara berkala untuk memastikan bahwa jumlah tercatat tanah tidak berbeda secara material dengan jumlah yang ditentukan dengan menggunakan nilai wajarnya pada akhir periode pelaporan (Catatan 15).
Kenaikan nilai tercatat yang timbul dari revaluasi dicatat sebagai  Revaluasi Aset Tetap dan disajikan dalam penghasilan komprehensif lain. Namun, kenaikan tersebut diakui dalam laba rugi hingga sebesar jumlah penurunan nilai aset yang sama akibat revaluasi yang pernah dilakukan sebelumnya dalam laba rugi. Penurunan nilai tercatat yang timbul dari revaluasi diakui dalam laba rugi.
Jumlah tercatat aset tetap dihentikan pengakuannya pada saat dilepaskan atau saat tidak ada manfaat ekonomis masa depan yang diharapkan dari penggunaan atau pelepasannya. Laba atau rugi yang timbul dari penghentian pengakuan aset (dihitung sebagai perbedaan antara jumlah neto hasil pelepasan dan jumlah tercatat dari aset) dimasukkan dalam laporan laba rugi dan penghasilan komprehensif lain pada tahun aset tersebut dihentikan pengakuannya.
Aset tetap dievaluasi kemungkinan penurunan nilainya jika terjadi peristiwa atau perubahan keadaan yang mengindikasikan bahwa nilai tercatatnya tidak dapat seluruhnya dipulihkan.
Pada setiap akhir tahun buku, nilai residu, umur manfaat dan metode penyusutan direview, dan jika sesuai dengan keadaan, disesuaikan secara prospektif. Pada saat inspeksi yang signifikan dilakukan, biaya inspeksi itu diakui ke dalam jumlah tercatat (carrying amount) aset tetap sebagai suatu penggantian jika memenuhi kriteria pengakuan. Semua biaya pemeliharaan dan perbaikan yang tidak memenuhi kriteria pengakuan diakui dalam laporan laba rugi pada saat terjadinya.
Aset dalam penyelesaian dinyatakan sebesar harga perolehan. Akumulasi biaya perolehan akan dipindahkan ke masing-masing aset tetap pada saat pekerjaan selesai dan aset tersebut siap untuk digunakan. 
Semua biaya dan beban yang terjadi sehubungan dengan perolehan hak atas tanah, diakui sebagai biaya perolehan hak atas tanah. Biaya pengurusan legal hak atas tanah ketika tanah diperoleh pertama kali diakui sebagai bagian dari biaya perolehan aset tanah. Biaya pengurusan perpanjangan atau pembaruan legal hak atas tanah diakui sebagai aset tak berwujud dan diamortisasi sepanjang umur hukum hak atau umur ekonomis tanah, mana yang lebih pendek.</t>
        </is>
      </c>
      <c r="H8" s="105" t="inlineStr">
        <is>
          <t>Aset tetap, kecuali tanah, dicatat sebesar harga perolehan
dikurangi akumulasi penyusutan. Biaya perolehan termasuk
biaya penggantian bagian aset tetap saat biaya tersebut
terjadi, jika memenuhi kriteria pengakuan. Selanjutnya, pada
saat inspeksi yang signifikan dilakukan, biaya inspeksi itu
diakui ke dalam jumlah tercatat ( amount) aset tetap
sebagai suatu penggantian jika memenuhi kriteria pengakuan.
Semua biaya pemeliharaan dan perbaikan yang
tidak
memenuhi kriteria pengakuan diakui dalam laporan laba rugi
dan penghasilan komprehensif lain konsolidasian pada saat
terjadinya.</t>
        </is>
      </c>
      <c r="I8" s="105" t="inlineStr">
        <is>
          <t>Aset tetap, kecuali tanah, dicatat sebesar harga perolehan
dikurangi akumulasi penyusutan. Biaya perolehan termasuk
biaya penggantian bagian aset tetap saat biaya tersebut
terjadi, jika memenuhi kriteria pengakuan. Selanjutnya, pada
saat inspeksi yang signifikan dilakukan, biaya inspeksi itu
diakui ke dalam jumlah tercatat ( amount) aset tetap
sebagai suatu penggantian jika memenuhi kriteria pengakuan.
Semua biaya pemeliharaan dan perbaikan yang
tidak
memenuhi kriteria pengakuan diakui dalam laporan laba rugi
dan penghasilan komprehensif lain konsolidasian pada saat
terjadinya.</t>
        </is>
      </c>
      <c r="J8" s="105" t="inlineStr">
        <is>
          <t>Aset tetap, kecuali tanah, dicatat sebesar harga perolehan
dikurangi akumulasi penyusutan. Biaya perolehan termasuk
biaya penggantian bagian aset tetap saat biaya tersebut
terjadi, jika memenuhi kriteria pengakuan. Selanjutnya, pada
saat inspeksi yang signifikan dilakukan, biaya inspeksi itu
diakui ke dalam jumlah tercatat ( amount) aset tetap
sebagai suatu penggantian jika memenuhi kriteria pengakuan.
Semua biaya pemeliharaan dan perbaikan yang
tidak
memenuhi kriteria pengakuan diakui dalam laporan laba rugi
dan penghasilan komprehensif lain konsolidasian pada saat
terjadinya.</t>
        </is>
      </c>
      <c r="K8" s="105" t="inlineStr"/>
      <c r="L8" s="105" t="n"/>
      <c r="M8" s="105" t="n"/>
      <c r="N8" s="105" t="n"/>
      <c r="O8" s="105" t="n"/>
      <c r="P8" s="105" t="n"/>
      <c r="Q8" s="105" t="n"/>
      <c r="R8" s="105" t="n"/>
    </row>
    <row r="9" ht="75" customHeight="1" s="173" thickBot="1">
      <c r="A9" s="104" t="inlineStr">
        <is>
          <t>Penurunan nilai aset nonkeuangan</t>
        </is>
      </c>
      <c r="B9" s="104" t="n"/>
      <c r="C9" s="105" t="inlineStr">
        <is>
          <t>Penyesuaian atas penyisihan penghapusan aset non-produktif dicatat dalam periode dimana penyesuaian tersebut diketahui atau dapat ditaksir secara wajar. Termasuk di dalam penyesuaian ini adalah penambahan penyisihan penghapusan aset non-produktif maupun pemulihan aset non-produktif yang telah dihapusbukukan sebelumnya.
Aset non-produktif dihapusbukukan dengan mengurangi penyisihan penghapusan yang bersangkutan apabila menurut manajemen aset tersebut tidak mungkin dipulihkan lagi.</t>
        </is>
      </c>
      <c r="D9" s="105" t="inlineStr">
        <is>
          <t>Penyesuaian atas penyisihan penghapusan aset non-produktif dicatat dalam periode dimana penyesuaian tersebut diketahui atau dapat ditaksir secara wajar. Termasuk di dalam penyesuaian ini adalah penambahan penyisihan penghapusan aset non-produktif maupun pemulihan aset non-produktif yang telah dihapusbukukan sebelumnya.
Aset non-produktif dihapusbukukan dengan mengurangi penyisihan penghapusan yang bersangkutan apabila menurut manajemen aset tersebut tidak mungkin dipulihkan lagi.</t>
        </is>
      </c>
      <c r="E9" s="105" t="inlineStr">
        <is>
          <t>Penyesuaian atas penyisihan penghapusan aset non-produktif dicatat dalam periode dimana penyesuaian tersebut diketahui atau dapat ditaksir secara wajar. Termasuk di dalam penyesuaian ini adalah penambahan penyisihan penghapusan aset non-produktif maupun pemulihan aset non-produktif yang telah dihapusbukukan sebelumnya.
Aset non-produktif dihapusbukukan dengan mengurangi penyisihan penghapusan yang bersangkutan apabila menurut manajemen aset tersebut tidak mungkin dipulihkan lagi.</t>
        </is>
      </c>
      <c r="F9" s="105" t="inlineStr">
        <is>
          <t>Penyesuaian atas penyisihan penghapusan aset non-produktif dicatat dalam periode dimana penyesuaian tersebut diketahui atau dapat ditaksir secara wajar. Termasuk di dalam penyesuaian ini adalah penambahan penyisihan penghapusan aset non-produktif maupun pemulihan aset non-produktif yang telah dihapusbukukan sebelumnya.
Aset non-produktif dihapusbukukan dengan mengurangi penyisihan penghapusan yang bersangkutan apabila menurut manajemen aset tersebut tidak mungkin dipulihkan lagi.</t>
        </is>
      </c>
      <c r="G9" s="105" t="inlineStr">
        <is>
          <t>Penyesuaian atas penyisihan penghapusan aset non-produktif dicatat dalam periode dimana penyesuaian tersebut diketahui atau dapat ditaksir secara wajar. Termasuk di dalam penyesuaian ini adalah penambahan penyisihan penghapusan aset non-produktif maupun pemulihan aset non-produktif yang telah dihapusbukukan sebelumnya.
Aset non-produktif dihapusbukukan dengan mengurangi penyisihan penghapusan yang bersangkutan apabila menurut manajemen aset tersebut tidak mungkin dipulihkan lagi.</t>
        </is>
      </c>
      <c r="H9" s="105" t="inlineStr">
        <is>
          <t>Penyesuaian atas penyisihan penghapusan aset non-produktif dicatat dalam periode dimana penyesuaian tersebut diketahui atau dapat ditaksir secara wajar. Termasuk di dalam penyesuaian ini adalah penambahan penyisihan penghapusan aset non-produktif maupun pemulihan aset non-produktif yang telah dihapusbukukan sebelumnya.
Aset non-produktif dihapusbukukan dengan mengurangi penyisihan penghapusan yang bersangkutan apabila menurut manajemen aset tersebut tidak mungkin dipulihkan lagi.</t>
        </is>
      </c>
      <c r="I9" s="105" t="inlineStr">
        <is>
          <t>Penyesuaian atas penyisihan penghapusan aset non-produktif dicatat dalam periode dimana penyesuaian tersebut diketahui atau dapat ditaksir secara wajar. Termasuk di dalam penyesuaian ini adalah penambahan penyisihan penghapusan aset non-produktif maupun pemulihan aset non-produktif yang telah dihapusbukukan sebelumnya.
Aset non-produktif dihapusbukukan dengan mengurangi penyisihan penghapusan yang bersangkutan apabila menurut manajemen aset tersebut tidak mungkin dipulihkan lagi.</t>
        </is>
      </c>
      <c r="J9" s="105" t="inlineStr">
        <is>
          <t>Penyesuaian atas penyisihan penghapusan aset non-produktif dicatat dalam periode dimana penyesuaian tersebut diketahui atau dapat ditaksir secara wajar. Termasuk di dalam penyesuaian ini adalah penambahan penyisihan penghapusan aset non-produktif maupun pemulihan aset non-produktif yang telah dihapusbukukan sebelumnya.
Aset non-produktif dihapusbukukan dengan mengurangi penyisihan penghapusan yang bersangkutan apabila menurut manajemen aset tersebut tidak mungkin dipulihkan lagi.</t>
        </is>
      </c>
      <c r="K9" s="105" t="inlineStr"/>
      <c r="L9" s="105" t="n"/>
      <c r="M9" s="105" t="n"/>
      <c r="N9" s="105" t="n"/>
      <c r="O9" s="105" t="n"/>
      <c r="P9" s="105" t="n"/>
      <c r="Q9" s="105" t="n"/>
      <c r="R9" s="105" t="n"/>
    </row>
    <row r="10" hidden="1" ht="75" customHeight="1" s="173" thickBot="1">
      <c r="A10" s="104" t="inlineStr">
        <is>
          <t>Beban tangguhan</t>
        </is>
      </c>
      <c r="B10" s="104" t="n"/>
      <c r="C10" s="105" t="inlineStr"/>
      <c r="D10" s="105" t="inlineStr"/>
      <c r="E10" s="105" t="inlineStr"/>
      <c r="F10" s="105" t="inlineStr"/>
      <c r="G10" s="105" t="inlineStr"/>
      <c r="H10" s="105" t="inlineStr"/>
      <c r="I10" s="105" t="inlineStr"/>
      <c r="J10" s="105" t="inlineStr"/>
      <c r="K10" s="105" t="inlineStr"/>
      <c r="L10" s="105" t="n"/>
      <c r="M10" s="105" t="n"/>
      <c r="N10" s="105" t="n"/>
      <c r="O10" s="105" t="n"/>
      <c r="P10" s="105" t="n"/>
      <c r="Q10" s="105" t="n"/>
      <c r="R10" s="105" t="n"/>
    </row>
    <row r="11" hidden="1" ht="75" customHeight="1" s="173" thickBot="1">
      <c r="A11" s="104" t="inlineStr">
        <is>
          <t>Pengakuan pendapatan dan beban</t>
        </is>
      </c>
      <c r="B11" s="104" t="n"/>
      <c r="C11" s="105" t="inlineStr"/>
      <c r="D11" s="105" t="inlineStr"/>
      <c r="E11" s="105" t="inlineStr"/>
      <c r="F11" s="105" t="inlineStr"/>
      <c r="G11" s="105" t="inlineStr"/>
      <c r="H11" s="105" t="inlineStr"/>
      <c r="I11" s="105" t="inlineStr"/>
      <c r="J11" s="105" t="inlineStr"/>
      <c r="K11" s="105" t="inlineStr"/>
      <c r="L11" s="105" t="n"/>
      <c r="M11" s="105" t="n"/>
      <c r="N11" s="105" t="n"/>
      <c r="O11" s="105" t="n"/>
      <c r="P11" s="105" t="n"/>
      <c r="Q11" s="105" t="n"/>
      <c r="R11" s="105" t="n"/>
    </row>
    <row r="12" hidden="1" ht="75" customHeight="1" s="173" thickBot="1">
      <c r="A12" s="104" t="inlineStr">
        <is>
          <t>Penjabaran mata uang asing</t>
        </is>
      </c>
      <c r="B12" s="104" t="n"/>
      <c r="C12" s="105" t="inlineStr"/>
      <c r="D12" s="105" t="inlineStr"/>
      <c r="E12" s="105" t="inlineStr"/>
      <c r="F12" s="105" t="inlineStr"/>
      <c r="G12" s="105" t="inlineStr"/>
      <c r="H12" s="105" t="inlineStr"/>
      <c r="I12" s="105" t="inlineStr"/>
      <c r="J12" s="105" t="inlineStr"/>
      <c r="K12" s="105" t="inlineStr"/>
      <c r="L12" s="105" t="n"/>
      <c r="M12" s="105" t="n"/>
      <c r="N12" s="105" t="n"/>
      <c r="O12" s="105" t="n"/>
      <c r="P12" s="105" t="n"/>
      <c r="Q12" s="105" t="n"/>
      <c r="R12" s="105" t="n"/>
    </row>
    <row r="13" ht="75" customHeight="1" s="173" thickBot="1">
      <c r="A13" s="104" t="inlineStr">
        <is>
          <t>Transaksi dengan pihak berelasi</t>
        </is>
      </c>
      <c r="B13" s="104" t="n"/>
      <c r="C13" s="105" t="inlineStr">
        <is>
          <t>i. Orang atau anggota keluarga terdekat mempunyai relasi dengan entitas pelapor jika orang tersebut:
 a) memiliki pengendalian atau pengendalian bersama atas entitas pelapor;
 b) memiliki pengaruh signifikan atas entitas pelapor; atau
 c) personil manajemen kunci entitas pelapor atau entitas induk dari entitas pelapor.
ii. Satu entitas berelasi dengan entitas pelapor jika memenuhi salah satu hal berikut:
 a) Entitas dan entitas pelapor adalah anggota dari kelompok usaha yang sama (artinya entitas induk, entitas anak, dan entitas anak berikutnya terkait dengan entitas lainnya);
 b) Satu entitas adalah entitas asosiasi atau ventura bersama dari entitas lain (atau entitas asosiasi atau ventura bersama yang merupakan anggota suatu kelompok usaha, yang tersebut adalah anggotanya);
 c) Kedua entitas tersebut adalah ventura bersama dari pihak ketiga yang sama;
 d) Satu entitas adalah ventura bersama dari entitas ketiga dan entitas yang lain adalah entitas asosiasi dari entitas ketiga;
 e) Entitas tersebut adalah suatu program imbalan pasca kerja untuk imbalan kerja dari salah satu entitas pelapor atau entitas yang terkait dengan entitas pelapor;
 f) Entitas yang dikendalikan atau dikendalikan bersama oleh orang yang diidentifikasi dalam huruf (i);
 g) Orang yang diidentifikasi dalam huruf (i). (a) memiliki pengaruh signifikan atas entitas atau personil manajemen kunci entitas (atau entitas induk dari entitas); atau
 h) Entitas atau anggota dari kelompok yang mana entitas merupakan bagian dari kelompok tersebut, menyediakan jasa personil manajemen kunci kepada entitas pelapor atau kepada entitas induk dari entitas pelapor.
Transaksi dengan pihak-pihak berelasi dilakukan dengan syarat dan kondisi yang sama dengan transaksi-transaksi dengan pihak ketiga. Transaksi yang dilakukan Bank telah memenuhi Peraturan Otoritas Jasa Keuangan (POJK) No.42/POJK.04/2020 tentang “Transaksi Afiliasi dan Transaksi Benturan Kepentingan”.</t>
        </is>
      </c>
      <c r="D13" s="105" t="inlineStr">
        <is>
          <t>i. Orang atau anggota keluarga terdekat mempunyai relasi dengan entitas pelapor jika orang tersebut:
 a) memiliki pengendalian atau pengendalian bersama atas entitas pelapor;
 b) memiliki pengaruh signifikan atas entitas pelapor; atau
 c) personil manajemen kunci entitas pelapor atau entitas induk dari entitas pelapor.
ii. Satu entitas berelasi dengan entitas pelapor jika memenuhi salah satu hal berikut:
 a) Entitas dan entitas pelapor adalah anggota dari kelompok usaha yang sama (artinya entitas induk, entitas anak, dan entitas anak berikutnya terkait dengan entitas lainnya);
 b) Satu entitas adalah entitas asosiasi atau ventura bersama dari entitas lain (atau entitas asosiasi atau ventura bersama yang merupakan anggota suatu kelompok usaha, yang tersebut adalah anggotanya);
 c) Kedua entitas tersebut adalah ventura bersama dari pihak ketiga yang sama;
 d) Satu entitas adalah ventura bersama dari entitas ketiga dan entitas yang lain adalah entitas asosiasi dari entitas ketiga;
 e) Entitas tersebut adalah suatu program imbalan pasca kerja untuk imbalan kerja dari salah satu entitas pelapor atau entitas yang terkait dengan entitas pelapor;
 f) Entitas yang dikendalikan atau dikendalikan bersama oleh orang yang diidentifikasi dalam huruf (i);
 g) Orang yang diidentifikasi dalam huruf (i). (a) memiliki pengaruh signifikan atas entitas atau personil manajemen kunci entitas (atau entitas induk dari entitas); atau
 h) Entitas atau anggota dari kelompok yang mana entitas merupakan bagian dari kelompok tersebut, menyediakan jasa personil manajemen kunci kepada entitas pelapor atau kepada entitas induk dari entitas pelapor.
Transaksi dengan pihak-pihak berelasi dilakukan dengan syarat dan kondisi yang sama dengan transaksi-transaksi dengan pihak ketiga. Transaksi yang dilakukan Bank telah memenuhi Peraturan Otoritas Jasa Keuangan (POJK) No.42/POJK.04/2020 tentang “Transaksi Afiliasi dan Transaksi Benturan Kepentingan”.</t>
        </is>
      </c>
      <c r="E13" s="105" t="inlineStr">
        <is>
          <t>i. Orang atau anggota keluarga terdekat mempunyai relasi dengan entitas pelapor jika orang tersebut:
 a) memiliki pengendalian atau pengendalian bersama atas entitas pelapor;
 b) memiliki pengaruh signifikan atas entitas pelapor; atau
 c) personil manajemen kunci entitas pelapor atau entitas induk dari entitas pelapor.
ii. Satu entitas berelasi dengan entitas pelapor jika memenuhi salah satu hal berikut:
 a) Entitas dan entitas pelapor adalah anggota dari kelompok usaha yang sama (artinya entitas induk, entitas anak, dan entitas anak berikutnya terkait dengan entitas lainnya);
 b) Satu entitas adalah entitas asosiasi atau ventura bersama dari entitas lain (atau entitas asosiasi atau ventura bersama yang merupakan anggota suatu kelompok usaha, yang tersebut adalah anggotanya);
 c) Kedua entitas tersebut adalah ventura bersama dari pihak ketiga yang sama;
 d) Satu entitas adalah ventura bersama dari entitas ketiga dan entitas yang lain adalah entitas asosiasi dari entitas ketiga;
 e) Entitas tersebut adalah suatu program imbalan pasca kerja untuk imbalan kerja dari salah satu entitas pelapor atau entitas yang terkait dengan entitas pelapor;
 f) Entitas yang dikendalikan atau dikendalikan bersama oleh orang yang diidentifikasi dalam huruf (i);
 g) Orang yang diidentifikasi dalam huruf (i). (a) memiliki pengaruh signifikan atas entitas atau personil manajemen kunci entitas (atau entitas induk dari entitas); atau
 h) Entitas atau anggota dari kelompok yang mana entitas merupakan bagian dari kelompok tersebut, menyediakan jasa personil manajemen kunci kepada entitas pelapor atau kepada entitas induk dari entitas pelapor.
Transaksi dengan pihak-pihak berelasi dilakukan dengan syarat dan kondisi yang sama dengan transaksi-transaksi dengan pihak ketiga. Transaksi yang dilakukan Bank telah memenuhi Peraturan Otoritas Jasa Keuangan (POJK) No.42/POJK.04/2020 tentang “Transaksi Afiliasi dan Transaksi Benturan Kepentingan”.</t>
        </is>
      </c>
      <c r="F13" s="105" t="inlineStr">
        <is>
          <t>i. Orang atau anggota keluarga terdekat mempunyai relasi dengan entitas pelapor jika orang tersebut:
 a) memiliki pengendalian atau pengendalian bersama atas entitas pelapor;
 b) memiliki pengaruh signifikan atas entitas pelapor; atau
 c) personil manajemen kunci entitas pelapor atau entitas induk dari entitas pelapor.
ii. Satu entitas berelasi dengan entitas pelapor jika memenuhi salah satu hal berikut:
 a) Entitas dan entitas pelapor adalah anggota dari kelompok usaha yang sama (artinya entitas induk, entitas anak, dan entitas anak berikutnya terkait dengan entitas lainnya);
 b) Satu entitas adalah entitas asosiasi atau ventura bersama dari entitas lain (atau entitas asosiasi atau ventura bersama yang merupakan anggota suatu kelompok usaha, yang tersebut adalah anggotanya);
 c) Kedua entitas tersebut adalah ventura bersama dari pihak ketiga yang sama;
 d) Satu entitas adalah ventura bersama dari entitas ketiga dan entitas yang lain adalah entitas asosiasi dari entitas ketiga;
 e) Entitas tersebut adalah suatu program imbalan pasca kerja untuk imbalan kerja dari salah satu entitas pelapor atau entitas yang terkait dengan entitas pelapor;
 f) Entitas yang dikendalikan atau dikendalikan bersama oleh orang yang diidentifikasi dalam huruf (i);
 g) Orang yang diidentifikasi dalam huruf (i). (a) memiliki pengaruh signifikan atas entitas atau personil manajemen kunci entitas (atau entitas induk dari entitas); atau
 h) Entitas atau anggota dari kelompok yang mana entitas merupakan bagian dari kelompok tersebut, menyediakan jasa personil manajemen kunci kepada entitas pelapor atau kepada entitas induk dari entitas pelapor.
Transaksi dengan pihak-pihak berelasi dilakukan dengan syarat dan kondisi yang sama dengan transaksi-transaksi dengan pihak ketiga. Transaksi yang dilakukan Bank telah memenuhi Peraturan Otoritas Jasa Keuangan (POJK) No.42/POJK.04/2020 tentang  Afiliasi dan Transaksi Benturan Kepentingan.</t>
        </is>
      </c>
      <c r="G13" s="105" t="inlineStr">
        <is>
          <t>i. Orang atau anggota keluarga terdekat mempunyai relasi dengan entitas pelapor jika orang tersebut:
 a) memiliki pengendalian atau pengendalian bersama atas entitas pelapor;
 b) memiliki pengaruh signifikan atas entitas pelapor; atau
 c) personil manajemen kunci entitas pelapor atau entitas induk dari entitas pelapor.
ii. Satu entitas berelasi dengan entitas pelapor jika memenuhi salah satu hal berikut:
 a) Entitas dan entitas pelapor adalah anggota dari kelompok usaha yang sama (artinya entitas induk, entitas anak, dan entitas anak berikutnya terkait dengan entitas lainnya);
 b) Satu entitas adalah entitas asosiasi atau ventura bersama dari entitas lain (atau entitas asosiasi atau ventura bersama yang merupakan anggota suatu kelompok usaha, yang tersebut adalah anggotanya);
 c) Kedua entitas tersebut adalah ventura bersama dari pihak ketiga yang sama;
 d) Satu entitas adalah ventura bersama dari entitas ketiga dan entitas yang lain adalah entitas asosiasi dari entitas ketiga;
 e) Entitas tersebut adalah suatu program imbalan pasca kerja untuk imbalan kerja dari salah satu entitas pelapor atau entitas yang terkait dengan entitas pelapor;
 f) Entitas yang dikendalikan atau dikendalikan bersama oleh orang yang diidentifikasi dalam huruf (i);
 g) Orang yang diidentifikasi dalam huruf (i). (a) memiliki pengaruh signifikan atas entitas atau personil manajemen kunci entitas (atau entitas induk dari entitas); atau
 h) Entitas atau anggota dari kelompok yang mana entitas merupakan bagian dari kelompok tersebut, menyediakan jasa personil manajemen kunci kepada entitas pelapor atau kepada entitas induk dari entitas pelapor.
Transaksi dengan pihak-pihak berelasi dilakukan dengan syarat dan kondisi yang sama dengan transaksi-transaksi dengan pihak ketiga. Transaksi yang dilakukan Bank telah memenuhi Peraturan Otoritas Jasa Keuangan (POJK) No.42/POJK.04/2020 tentang  Afiliasi dan Transaksi Benturan Kepentingan.</t>
        </is>
      </c>
      <c r="H13" s="105" t="inlineStr">
        <is>
          <t>i. Orang atau anggota keluarga terdekat mempunyai relasi dengan entitas pelapor jika orang tersebut:
 a) memiliki pengendalian atau pengendalian bersama atas entitas pelapor;
 b) memiliki pengaruh signifikan atas entitas pelapor; atau
 c) personil manajemen kunci entitas pelapor atau entitas induk dari entitas pelapor.
ii. Satu entitas berelasi dengan entitas pelapor jika memenuhi salah satu hal berikut:
 a) Entitas dan entitas pelapor adalah anggota dari kelompok usaha yang sama (artinya entitas induk, entitas anak, dan entitas anak berikutnya terkait dengan entitas lainnya);
 b) Satu entitas adalah entitas asosiasi atau ventura bersama dari entitas lain (atau entitas asosiasi atau ventura bersama yang merupakan anggota suatu kelompok usaha, yang tersebut adalah anggotanya);
 c) Kedua entitas tersebut adalah ventura bersama dari pihak ketiga yang sama;
 d) Satu entitas adalah ventura bersama dari entitas ketiga dan entitas yang lain adalah entitas asosiasi dari entitas ketiga;
 e) Entitas tersebut adalah suatu program imbalan pasca kerja untuk imbalan kerja dari salah satu entitas pelapor atau entitas yang terkait dengan entitas pelapor;
 f) Entitas yang dikendalikan atau dikendalikan bersama oleh orang yang diidentifikasi dalam huruf (i);
 g) Orang yang diidentifikasi dalam huruf (i). (a) memiliki pengaruh signifikan atas entitas atau personil manajemen kunci entitas (atau entitas induk dari entitas); atau
 h) Entitas atau anggota dari kelompok yang mana entitas merupakan bagian dari kelompok tersebut, menyediakan jasa personil manajemen kunci kepada entitas pelapor atau kepada entitas induk dari entitas pelapor.
Transaksi dengan pihak-pihak berelasi dilakukan dengan syarat dan kondisi yang sama dengan transaksi-transaksi dengan pihak ketiga. Transaksi yang dilakukan Bank telah memenuhi Peraturan Otoritas Jasa Keuangan (POJK) No.42/POJK.04/2020 tentang  Afiliasi dan Transaksi Benturan Kepentingan.</t>
        </is>
      </c>
      <c r="I13" s="105" t="inlineStr">
        <is>
          <t>i. Orang atau anggota keluarga terdekat mempunyai relasi dengan entitas pelapor jika orang tersebut:
 a) memiliki pengendalian atau pengendalian bersama atas entitas pelapor;
 b) memiliki pengaruh signifikan atas entitas pelapor; atau
 c) personil manajemen kunci entitas pelapor atau entitas induk dari entitas pelapor.
ii. Satu entitas berelasi dengan entitas pelapor jika memenuhi salah satu hal berikut:
 a) Entitas dan entitas pelapor adalah anggota dari kelompok usaha yang sama (artinya entitas induk, entitas anak, dan entitas anak berikutnya terkait dengan entitas lainnya);
 b) Satu entitas adalah entitas asosiasi atau ventura bersama dari entitas lain (atau entitas asosiasi atau ventura bersama yang merupakan anggota suatu kelompok usaha, yang tersebut adalah anggotanya);
 c) Kedua entitas tersebut adalah ventura bersama dari pihak ketiga yang sama;
 d) Satu entitas adalah ventura bersama dari entitas ketiga dan entitas yang lain adalah entitas asosiasi dari entitas ketiga;
 e) Entitas tersebut adalah suatu program imbalan pasca kerja untuk imbalan kerja dari salah satu entitas pelapor atau entitas yang terkait dengan entitas pelapor;
 f) Entitas yang dikendalikan atau dikendalikan bersama oleh orang yang diidentifikasi dalam huruf (i);
 g) Orang yang diidentifikasi dalam huruf (i). (a) memiliki pengaruh signifikan atas entitas atau personil manajemen kunci entitas (atau entitas induk dari entitas); atau
 h) Entitas atau anggota dari kelompok yang mana entitas merupakan bagian dari kelompok tersebut, menyediakan jasa personil manajemen kunci kepada entitas pelapor atau kepada entitas induk dari entitas pelapor.
Transaksi dengan pihak-pihak berelasi dilakukan dengan syarat dan kondisi yang sama dengan transaksi-transaksi dengan pihak ketiga. Transaksi yang dilakukan Bank telah memenuhi Peraturan Otoritas Jasa Keuangan (POJK) No.42/POJK.04/2020 tentang  Afiliasi dan Transaksi Benturan Kepentingan.</t>
        </is>
      </c>
      <c r="J13" s="105" t="inlineStr">
        <is>
          <t>i. Orang atau anggota keluarga terdekat mempunyai relasi dengan entitas pelapor jika orang tersebut:
 a) memiliki pengendalian atau pengendalian bersama atas entitas pelapor;
 b) memiliki pengaruh signifikan atas entitas pelapor; atau
 c) personil manajemen kunci entitas pelapor atau entitas induk dari entitas pelapor.
ii. Satu entitas berelasi dengan entitas pelapor jika memenuhi salah satu hal berikut:
 a) Entitas dan entitas pelapor adalah anggota dari kelompok usaha yang sama (artinya entitas induk, entitas anak, dan entitas anak berikutnya terkait dengan entitas lainnya);
 b) Satu entitas adalah entitas asosiasi atau ventura bersama dari entitas lain (atau entitas asosiasi atau ventura bersama yang merupakan anggota suatu kelompok usaha, yang tersebut adalah anggotanya);
 c) Kedua entitas tersebut adalah ventura bersama dari pihak ketiga yang sama;
 d) Satu entitas adalah ventura bersama dari entitas ketiga dan entitas yang lain adalah entitas asosiasi dari entitas ketiga;
 e) Entitas tersebut adalah suatu program imbalan pasca kerja untuk imbalan kerja dari salah satu entitas pelapor atau entitas yang terkait dengan entitas pelapor;
 f) Entitas yang dikendalikan atau dikendalikan bersama oleh orang yang diidentifikasi dalam huruf (i);
 g) Orang yang diidentifikasi dalam huruf (i). (a) memiliki pengaruh signifikan atas entitas atau personil manajemen kunci entitas (atau entitas induk dari entitas); atau
 h) Entitas atau anggota dari kelompok yang mana entitas merupakan bagian dari kelompok tersebut, menyediakan jasa personil manajemen kunci kepada entitas pelapor atau kepada entitas induk dari entitas pelapor.
Transaksi dengan pihak-pihak berelasi dilakukan dengan syarat dan kondisi yang sama dengan transaksi-transaksi dengan pihak ketiga. Transaksi yang dilakukan Bank telah memenuhi Peraturan Otoritas Jasa Keuangan (POJK) No.42/POJK.04/2020 tentang  Afiliasi dan Transaksi Benturan Kepentingan.</t>
        </is>
      </c>
      <c r="K13" s="105" t="inlineStr"/>
      <c r="L13" s="105" t="n"/>
      <c r="M13" s="105" t="n"/>
      <c r="N13" s="105" t="n"/>
      <c r="O13" s="105" t="n"/>
      <c r="P13" s="105" t="n"/>
      <c r="Q13" s="105" t="n"/>
      <c r="R13" s="105" t="n"/>
    </row>
    <row r="14" ht="75" customHeight="1" s="173" thickBot="1">
      <c r="A14" s="104" t="inlineStr">
        <is>
          <t>Pajak penghasilan</t>
        </is>
      </c>
      <c r="B14" s="104" t="n"/>
      <c r="C14" s="105" t="inlineStr">
        <is>
          <t>Perlakuan akuntansi atas pajak penghasilan sesuai dengan PSAK 46 (revisi 2014), “Pajak Penghasilan”.
Beban pajak kini ditentukan berdasarkan laba kena pajak dalam periode yang bersangkutan yang dihitung berdasarkan tarif pajak yang berlaku atau yang secara substansial telah berlaku pada tanggal pelaporan.
Bank menerapkan metode liabilitas untuk menentukan pajak penghasilannya. Berdasarkan metode liabilitas, aset dan liabilitas pajak tangguhan diakui atas perbedaan temporer pelaporan komersial dan pajak atas aset dan liabilitas pada setiap tanggal pelaporan.  Metode ini mensyaratkan pengakuan manfaat pajak di masa mendatang, contoh: saldo rugi fiskal yang belum digunakan, sepanjang terdapat kemungkinan besar realisasi manfaat pajak tersebut.
Aset dan liabilitas pajak tangguhan diukur berdasarkan tarif pajak yang diharapkan akan berlaku pada tahun saat aset direalisasikan atau liabilitas diselesaikan berdasarkan tarif atau peraturan perpajakan yang berlaku atau yang secara substantif telah diberlakukan pada tanggal laporan posisi keuangan.
Penyesuaian atas liabilitas pajak dicatat saat surat ketetapan pajak diterima, atau jika Bank mengajukan keberatan, saat putusan banding telah diterbitkan.
Jumlah tercatat aset pajak tangguhan ditelaah pada setiap tanggal pelaporan dan nilai tercatat aset pajak tangguhan tersebut diturunkan apabila tidak lagi terdapat kemungkinan besar laba fiskal tersedia untuk mengkompensasi sebagian atau semua manfaat aset pajak tangguhan.</t>
        </is>
      </c>
      <c r="D14" s="105" t="inlineStr">
        <is>
          <t>Perlakuan akuntansi atas pajak penghasilan sesuai dengan PSAK 46 (revisi 2014), “Pajak Penghasilan”.
Beban pajak kini ditentukan berdasarkan laba kena pajak dalam periode yang bersangkutan yang dihitung berdasarkan tarif pajak yang berlaku atau yang secara substansial telah berlaku pada tanggal pelaporan.
Bank menerapkan metode liabilitas untuk menentukan pajak penghasilannya. Berdasarkan metode liabilitas, aset dan liabilitas pajak tangguhan diakui atas perbedaan temporer pelaporan komersial dan pajak atas aset dan liabilitas pada setiap tanggal pelaporan.  Metode ini mensyaratkan pengakuan manfaat pajak di masa mendatang, contoh: saldo rugi fiskal yang belum digunakan, sepanjang terdapat kemungkinan besar realisasi manfaat pajak tersebut.
Aset dan liabilitas pajak tangguhan diukur berdasarkan tarif pajak yang diharapkan akan berlaku pada tahun saat aset direalisasikan atau liabilitas diselesaikan berdasarkan tarif atau peraturan perpajakan yang berlaku atau yang secara substantif telah diberlakukan pada tanggal laporan posisi keuangan.
Penyesuaian atas liabilitas pajak dicatat saat surat ketetapan pajak diterima, atau jika Bank mengajukan keberatan, saat putusan banding telah diterbitkan.
Jumlah tercatat aset pajak tangguhan ditelaah pada setiap tanggal pelaporan dan nilai tercatat aset pajak tangguhan tersebut diturunkan apabila tidak lagi terdapat kemungkinan besar laba fiskal tersedia untuk mengkompensasi sebagian atau semua manfaat aset pajak tangguhan.</t>
        </is>
      </c>
      <c r="E14" s="105" t="inlineStr">
        <is>
          <t>Perlakuan akuntansi atas pajak penghasilan sesuai dengan PSAK 46 (revisi 2014), “Pajak Penghasilan”.
Beban pajak kini ditentukan berdasarkan laba kena pajak dalam periode yang bersangkutan yang dihitung berdasarkan tarif pajak yang berlaku atau yang secara substansial telah berlaku pada tanggal pelaporan.
Bank menerapkan metode liabilitas untuk menentukan pajak penghasilannya. Berdasarkan metode liabilitas, aset dan liabilitas pajak tangguhan diakui atas perbedaan temporer pelaporan komersial dan pajak atas aset dan liabilitas pada setiap tanggal pelaporan.  Metode ini mensyaratkan pengakuan manfaat pajak di masa mendatang, contoh: saldo rugi fiskal yang belum digunakan, sepanjang terdapat kemungkinan besar realisasi manfaat pajak tersebut.
Aset dan liabilitas pajak tangguhan diukur berdasarkan tarif pajak yang diharapkan akan berlaku pada tahun saat aset direalisasikan atau liabilitas diselesaikan berdasarkan tarif atau peraturan perpajakan yang berlaku atau yang secara substantif telah diberlakukan pada tanggal laporan posisi keuangan.
Penyesuaian atas liabilitas pajak dicatat saat surat ketetapan pajak diterima, atau jika Bank mengajukan keberatan, saat putusan banding telah diterbitkan.
Jumlah tercatat aset pajak tangguhan ditelaah pada setiap tanggal pelaporan dan nilai tercatat aset pajak tangguhan tersebut diturunkan apabila tidak lagi terdapat kemungkinan besar laba fiskal tersedia untuk mengkompensasi sebagian atau semua manfaat aset pajak tangguhan.</t>
        </is>
      </c>
      <c r="F14" s="105" t="inlineStr">
        <is>
          <t>Perlakuan akuntansi atas pajak penghasilan sesuai dengan PSAK 46 (revisi 2014),  Penghasilan.
Beban pajak kini ditentukan berdasarkan laba kena pajak dalam periode yang bersangkutan yang dihitung berdasarkan tarif pajak yang berlaku atau yang secara substansial telah berlaku pada tanggal pelaporan.
Bank menerapkan metode liabilitas untuk menentukan pajak penghasilannya. Berdasarkan metode liabilitas, aset dan liabilitas pajak tangguhan diakui atas perbedaan temporer pelaporan komersial dan pajak atas aset dan liabilitas pada setiap tanggal pelaporan.  Metode ini mensyaratkan pengakuan manfaat pajak di masa mendatang, contoh: saldo rugi fiskal yang belum digunakan, sepanjang terdapat kemungkinan besar realisasi manfaat pajak tersebut.
Aset dan liabilitas pajak tangguhan diukur berdasarkan tarif pajak yang diharapkan akan berlaku pada tahun saat aset direalisasikan atau liabilitas diselesaikan berdasarkan tarif atau peraturan perpajakan yang berlaku atau yang secara substantif telah diberlakukan pada tanggal laporan posisi keuangan.
Penyesuaian atas liabilitas pajak dicatat saat surat ketetapan pajak diterima, atau jika Bank mengajukan keberatan, saat putusan banding telah diterbitkan.
Jumlah tercatat aset pajak tangguhan ditelaah pada setiap tanggal pelaporan dan nilai tercatat aset pajak tangguhan tersebut diturunkan apabila tidak lagi terdapat kemungkinan besar laba fiskal tersedia untuk mengkompensasi sebagian atau semua manfaat aset pajak tangguhan.</t>
        </is>
      </c>
      <c r="G14" s="105" t="inlineStr">
        <is>
          <t>Perlakuan akuntansi atas pajak penghasilan sesuai dengan PSAK 46 (revisi 2014),  Penghasilan.
Beban pajak kini ditentukan berdasarkan laba kena pajak dalam periode yang bersangkutan yang dihitung berdasarkan tarif pajak yang berlaku atau yang secara substansial telah berlaku pada tanggal pelaporan.
Bank menerapkan metode liabilitas untuk menentukan pajak penghasilannya. Berdasarkan metode liabilitas, aset dan liabilitas pajak tangguhan diakui atas perbedaan temporer pelaporan komersial dan pajak atas aset dan liabilitas pada setiap tanggal pelaporan.  Metode ini mensyaratkan pengakuan manfaat pajak di masa mendatang, contoh: saldo rugi fiskal yang belum digunakan, sepanjang terdapat kemungkinan besar realisasi manfaat pajak tersebut.
Aset dan liabilitas pajak tangguhan diukur berdasarkan tarif pajak yang diharapkan akan berlaku pada tahun saat aset direalisasikan atau liabilitas diselesaikan berdasarkan tarif atau peraturan perpajakan yang berlaku atau yang secara substantif telah diberlakukan pada tanggal laporan posisi keuangan.
Penyesuaian atas liabilitas pajak dicatat saat surat ketetapan pajak diterima, atau jika Bank mengajukan keberatan, saat putusan banding telah diterbitkan.
Jumlah tercatat aset pajak tangguhan ditelaah pada setiap tanggal pelaporan dan nilai tercatat aset pajak tangguhan tersebut diturunkan apabila tidak lagi terdapat kemungkinan besar laba fiskal tersedia untuk mengkompensasi sebagian atau semua manfaat aset pajak tangguhan.</t>
        </is>
      </c>
      <c r="H14" s="105" t="inlineStr">
        <is>
          <t>Perlakuan akuntansi atas pajak penghasilan sesuai dengan PSAK 46 (revisi 2014),  Penghasilan.
Beban pajak kini ditentukan berdasarkan laba kena pajak dalam periode yang bersangkutan yang dihitung berdasarkan tarif pajak yang berlaku atau yang secara substansial telah berlaku pada tanggal pelaporan.
Bank menerapkan metode liabilitas untuk menentukan pajak penghasilannya. Berdasarkan metode liabilitas, aset dan liabilitas pajak tangguhan diakui atas perbedaan temporer pelaporan komersial dan pajak atas aset dan liabilitas pada setiap tanggal pelaporan.  Metode ini mensyaratkan pengakuan manfaat pajak di masa mendatang, contoh: saldo rugi fiskal yang belum digunakan, sepanjang terdapat kemungkinan besar realisasi manfaat pajak tersebut.
Aset dan liabilitas pajak tangguhan diukur berdasarkan tarif pajak yang diharapkan akan berlaku pada tahun saat aset direalisasikan atau liabilitas diselesaikan berdasarkan tarif atau peraturan perpajakan yang berlaku atau yang secara substantif telah diberlakukan pada tanggal laporan posisi keuangan.
Penyesuaian atas liabilitas pajak dicatat saat surat ketetapan pajak diterima, atau jika Bank mengajukan keberatan, saat putusan banding telah diterbitkan.
Jumlah tercatat aset pajak tangguhan ditelaah pada setiap tanggal pelaporan dan nilai tercatat aset pajak tangguhan tersebut diturunkan apabila tidak lagi terdapat kemungkinan besar laba fiskal tersedia untuk mengkompensasi sebagian atau semua manfaat aset pajak tangguhan.</t>
        </is>
      </c>
      <c r="I14" s="105" t="inlineStr">
        <is>
          <t>Perlakuan akuntansi atas pajak penghasilan sesuai dengan PSAK 46 (revisi 2014),  Penghasilan.
Beban pajak kini ditentukan berdasarkan laba kena pajak dalam periode yang bersangkutan yang dihitung berdasarkan tarif pajak yang berlaku atau yang secara substansial telah berlaku pada tanggal pelaporan.
Bank menerapkan metode liabilitas untuk menentukan pajak penghasilannya. Berdasarkan metode liabilitas, aset dan liabilitas pajak tangguhan diakui atas perbedaan temporer pelaporan komersial dan pajak atas aset dan liabilitas pada setiap tanggal pelaporan.  Metode ini mensyaratkan pengakuan manfaat pajak di masa mendatang, contoh: saldo rugi fiskal yang belum digunakan, sepanjang terdapat kemungkinan besar realisasi manfaat pajak tersebut.
Aset dan liabilitas pajak tangguhan diukur berdasarkan tarif pajak yang diharapkan akan berlaku pada tahun saat aset direalisasikan atau liabilitas diselesaikan berdasarkan tarif atau peraturan perpajakan yang berlaku atau yang secara substantif telah diberlakukan pada tanggal laporan posisi keuangan.
Penyesuaian atas liabilitas pajak dicatat saat surat ketetapan pajak diterima, atau jika Bank mengajukan keberatan, saat putusan banding telah diterbitkan.
Jumlah tercatat aset pajak tangguhan ditelaah pada setiap tanggal pelaporan dan nilai tercatat aset pajak tangguhan tersebut diturunkan apabila tidak lagi terdapat kemungkinan besar laba fiskal tersedia untuk mengkompensasi sebagian atau semua manfaat aset pajak tangguhan.</t>
        </is>
      </c>
      <c r="J14" s="105" t="inlineStr">
        <is>
          <t>Perlakuan akuntansi atas pajak penghasilan sesuai dengan PSAK 46 (revisi 2014),  Penghasilan.
Beban pajak kini ditentukan berdasarkan laba kena pajak dalam periode yang bersangkutan yang dihitung berdasarkan tarif pajak yang berlaku atau yang secara substansial telah berlaku pada tanggal pelaporan.
Bank menerapkan metode liabilitas untuk menentukan pajak penghasilannya. Berdasarkan metode liabilitas, aset dan liabilitas pajak tangguhan diakui atas perbedaan temporer pelaporan komersial dan pajak atas aset dan liabilitas pada setiap tanggal pelaporan.  Metode ini mensyaratkan pengakuan manfaat pajak di masa mendatang, contoh: saldo rugi fiskal yang belum digunakan, sepanjang terdapat kemungkinan besar realisasi manfaat pajak tersebut.
Aset dan liabilitas pajak tangguhan diukur berdasarkan tarif pajak yang diharapkan akan berlaku pada tahun saat aset direalisasikan atau liabilitas diselesaikan berdasarkan tarif atau peraturan perpajakan yang berlaku atau yang secara substantif telah diberlakukan pada tanggal laporan posisi keuangan.
Penyesuaian atas liabilitas pajak dicatat saat surat ketetapan pajak diterima, atau jika Bank mengajukan keberatan, saat putusan banding telah diterbitkan.
Jumlah tercatat aset pajak tangguhan ditelaah pada setiap tanggal pelaporan dan nilai tercatat aset pajak tangguhan tersebut diturunkan apabila tidak lagi terdapat kemungkinan besar laba fiskal tersedia untuk mengkompensasi sebagian atau semua manfaat aset pajak tangguhan.</t>
        </is>
      </c>
      <c r="K14" s="105" t="inlineStr"/>
      <c r="L14" s="105" t="n"/>
      <c r="M14" s="105" t="n"/>
      <c r="N14" s="105" t="n"/>
      <c r="O14" s="105" t="n"/>
      <c r="P14" s="105" t="n"/>
      <c r="Q14" s="105" t="n"/>
      <c r="R14" s="105" t="n"/>
    </row>
    <row r="15" hidden="1" ht="75" customHeight="1" s="173" thickBot="1">
      <c r="A15" s="104" t="inlineStr">
        <is>
          <t>Pinjaman</t>
        </is>
      </c>
      <c r="B15" s="104" t="n"/>
      <c r="C15" s="105" t="inlineStr"/>
      <c r="D15" s="105" t="inlineStr"/>
      <c r="E15" s="105" t="inlineStr"/>
      <c r="F15" s="105" t="inlineStr"/>
      <c r="G15" s="105" t="inlineStr"/>
      <c r="H15" s="105" t="inlineStr"/>
      <c r="I15" s="105" t="inlineStr"/>
      <c r="J15" s="105" t="inlineStr"/>
      <c r="K15" s="105" t="inlineStr"/>
      <c r="L15" s="105" t="n"/>
      <c r="M15" s="105" t="n"/>
      <c r="N15" s="105" t="n"/>
      <c r="O15" s="105" t="n"/>
      <c r="P15" s="105" t="n"/>
      <c r="Q15" s="105" t="n"/>
      <c r="R15" s="105" t="n"/>
    </row>
    <row r="16" ht="75" customHeight="1" s="173" thickBot="1">
      <c r="A16" s="104" t="inlineStr">
        <is>
          <t>Provisi</t>
        </is>
      </c>
      <c r="B16" s="104" t="n"/>
      <c r="C16" s="105" t="inlineStr">
        <is>
          <t>Provisi diakui jika Bank memiliki kewajiban kini (baik bersifat hukum maupun bersifat konstruktif) yang akibat peristiwa masa lalu, besar kemungkinannya penyelesaian kewajiban tersebut mengakibatkan arus keluar sumber daya yang mengandung manfaat ekonomi dan estimasi yang andal mengenai jumlah kewajiban tersebut dapat dibuat.
Provisi ditelaah pada setiap tanggal pelaporan dan disesuaikan untuk mencerminkan estimasi terbaik yang paling kini. Jika arus keluar sumber daya untuk menyelesaikan kewajiban kemungkinan besar tidak terjadi, maka provisi dibatalkan.</t>
        </is>
      </c>
      <c r="D16" s="105" t="inlineStr">
        <is>
          <t>Provisi diakui jika Bank memiliki kewajiban kini (baik bersifat hukum maupun bersifat konstruktif) yang akibat peristiwa masa lalu, besar kemungkinannya penyelesaian kewajiban tersebut mengakibatkan arus keluar sumber daya yang mengandung manfaat ekonomi dan estimasi yang andal mengenai jumlah kewajiban tersebut dapat dibuat.
Provisi ditelaah pada setiap tanggal pelaporan dan disesuaikan untuk mencerminkan estimasi terbaik yang paling kini. Jika arus keluar sumber daya untuk menyelesaikan kewajiban kemungkinan besar tidak terjadi, maka provisi dibatalkan.</t>
        </is>
      </c>
      <c r="E16" s="105" t="inlineStr">
        <is>
          <t>Provisi diakui jika Bank memiliki kewajiban kini (baik bersifat hukum maupun bersifat konstruktif) yang akibat peristiwa masa lalu, besar kemungkinannya penyelesaian kewajiban tersebut mengakibatkan arus keluar sumber daya yang mengandung manfaat ekonomi dan estimasi yang andal mengenai jumlah kewajiban tersebut dapat dibuat.
Provisi ditelaah pada setiap tanggal pelaporan dan disesuaikan untuk mencerminkan estimasi terbaik yang paling kini. Jika arus keluar sumber daya untuk menyelesaikan kewajiban kemungkinan besar tidak terjadi, maka provisi dibatalkan.</t>
        </is>
      </c>
      <c r="F16" s="105" t="inlineStr">
        <is>
          <t>Provisi diakui jika Bank memiliki kewajiban kini (baik bersifat hukum maupun bersifat konstruktif) yang akibat peristiwa masa lalu, besar kemungkinannya penyelesaian kewajiban tersebut mengakibatkan arus keluar sumber daya yang mengandung manfaat ekonomi dan estimasi yang andal mengenai jumlah kewajiban tersebut dapat dibuat.
Provisi ditelaah pada setiap tanggal pelaporan dan disesuaikan untuk mencerminkan estimasi terbaik yang paling kini. Jika arus keluar sumber daya untuk menyelesaikan kewajiban kemungkinan besar tidak terjadi, maka provisi dibatalkan.</t>
        </is>
      </c>
      <c r="G16" s="105" t="inlineStr">
        <is>
          <t>Provisi diakui jika Bank memiliki kewajiban kini (baik bersifat hukum maupun bersifat konstruktif) yang akibat peristiwa masa lalu, besar kemungkinannya penyelesaian kewajiban tersebut mengakibatkan arus keluar sumber daya yang mengandung manfaat ekonomi dan estimasi yang andal mengenai jumlah kewajiban tersebut dapat dibuat.
Provisi ditelaah pada setiap tanggal pelaporan dan disesuaikan untuk mencerminkan estimasi terbaik yang paling kini. Jika arus keluar sumber daya untuk menyelesaikan kewajiban kemungkinan besar tidak terjadi, maka provisi dibatalkan.</t>
        </is>
      </c>
      <c r="H16" s="105" t="inlineStr">
        <is>
          <t>Provisi diakui jika Bank memiliki kewajiban kini (baik bersifat hukum maupun bersifat konstruktif) yang akibat peristiwa masa lalu, besar kemungkinannya penyelesaian kewajiban tersebut mengakibatkan arus keluar sumber daya yang mengandung manfaat ekonomi dan estimasi yang andal mengenai jumlah kewajiban tersebut dapat dibuat.
Provisi ditelaah pada setiap tanggal pelaporan dan disesuaikan untuk mencerminkan estimasi terbaik yang paling kini. Jika arus keluar sumber daya untuk menyelesaikan kewajiban kemungkinan besar tidak terjadi, maka provisi dibatalkan.</t>
        </is>
      </c>
      <c r="I16" s="105" t="inlineStr">
        <is>
          <t>Provisi diakui jika Bank memiliki kewajiban kini (baik bersifat hukum maupun bersifat konstruktif) yang akibat peristiwa masa lalu, besar kemungkinannya penyelesaian kewajiban tersebut mengakibatkan arus keluar sumber daya yang mengandung manfaat ekonomi dan estimasi yang andal mengenai jumlah kewajiban tersebut dapat dibuat.
Provisi ditelaah pada setiap tanggal pelaporan dan disesuaikan untuk mencerminkan estimasi terbaik yang paling kini. Jika arus keluar sumber daya untuk menyelesaikan kewajiban kemungkinan besar tidak terjadi, maka provisi dibatalkan.</t>
        </is>
      </c>
      <c r="J16" s="105" t="inlineStr">
        <is>
          <t>Provisi diakui jika Bank memiliki kewajiban kini (baik bersifat hukum maupun bersifat konstruktif) yang akibat peristiwa masa lalu, besar kemungkinannya penyelesaian kewajiban tersebut mengakibatkan arus keluar sumber daya yang mengandung manfaat ekonomi dan estimasi yang andal mengenai jumlah kewajiban tersebut dapat dibuat.
Provisi ditelaah pada setiap tanggal pelaporan dan disesuaikan untuk mencerminkan estimasi terbaik yang paling kini. Jika arus keluar sumber daya untuk menyelesaikan kewajiban kemungkinan besar tidak terjadi, maka provisi dibatalkan.</t>
        </is>
      </c>
      <c r="K16" s="105" t="inlineStr"/>
      <c r="L16" s="105" t="n"/>
      <c r="M16" s="105" t="n"/>
      <c r="N16" s="105" t="n"/>
      <c r="O16" s="105" t="n"/>
      <c r="P16" s="105" t="n"/>
      <c r="Q16" s="105" t="n"/>
      <c r="R16" s="105" t="n"/>
    </row>
    <row r="17" ht="75" customHeight="1" s="173" thickBot="1">
      <c r="A17" s="104" t="inlineStr">
        <is>
          <t>Imbalan kerja karyawan</t>
        </is>
      </c>
      <c r="B17" s="104" t="n"/>
      <c r="C17" s="105" t="inlineStr">
        <is>
          <t>Bank menerapkan PSAK 24 (revisi 2013), "Imbalan Kerja", efektif sejak 1 Januari 2015, menggantikan PSAK 24 (revisi 2010): "Imbalan Kerja". Dengan diterapkan PSAK 24 (revisi 2013), maka Bank menghentikan penggunaan pendekatan koridor dalam perhitungan keuntungan dan kerugian aktuarial di periode pelaporan pada penghasilan komprehensif lain.
Imbalan kerja ditentukan berdasarkan peraturan Bank dan Undang-undang Cipta Kerja No.11 tahun 2020 tanggal 2 November 2020. Penyisihan untuk imbalan masa kerja diukur berdasarkan laporan aktuaria. Bank menggunakan metode penilaian aktuarial projected unit credit untuk menentukan nilai kini dari imbalan, biaya jasa kini dan biaya jasa lalu. Keuntungan dan kerugian aktuarial diakui sebagai pendapatan atau beban apabila akumulasi keuntungan dan kerugian aktuarial bersih yang belum diakui untuk setiap program pada akhir periode pelaporan sebelumnya melebihi jumlah yang lebih besar diantara 10% dari nilai kini kewajiban imbalan pasti (sebelum dikurangi aset program) pada tanggal tersebut atau 10% dari nilai wajar aset program pada tanggal tersebut. Keuntungan atau kerugian aktuarial diakui sebagai pendapatan atau beban berdasarkan metode garis lurus selama rata-rata sisa masa kerja karyawan.
Biaya jasa lalu yang terjadi ketika pengenalan program imbalan pasti atau perubahan imbalan terutang pada program yang ada diamortisasi selama periode sampai dengan imbalan tersebut menjadi hak pekerja atau vested.
Imbalan kerja jangka pendek
Imbalan kerja jangka pendek seperti upah, iuran jaminan sosial, cuti jangka pendek, bonus dan imbalan non-moneter lainnya diakui selama periode jasa diberikan. Imbalan kerja jangka pendek diukur sebesar jumlah yang tidak didiskontokan.
 Program pensiun manfaat pasti
 Pada tahun 2019, Bank melakukan perubahan Peraturan Dana Pensiun sesuai dengan Keputusan Direksi PT Bank Pembangunan Daerah Jawa Timur Tbk selaku pendiri Dana Pensiun Pegawai Bank Pembangunan Daerah Jawa Timur No. 058/050.2/DIR/HCP/KEP tanggal 12 Maret 2019. Peraturan Dana Pensiun tersebut telah mendapat pengesahan dari Dewan Komisaris Otoritas Jasa Keuangan No.Kep-24/NB.1/2019 tanggal 14 Juni 2019. 
Program pensiun manfaat pasti (lanjutan)
Peraturan Dana Pensiun tersebut merubah Keputusan Direksi PT Bank Pembangunan Daerah Jawa Timur Tbk selaku pendiri Dana Pensiun Pegawai Bank Pembangunan Daerah Jawa Timur No.056/096/KEP/DIR/SK tanggal 22 Mei 2017, yang telah mendapat pengesahan dari Dewan Komisaris Otoritas Jasa Keuangan No.KEP-56/NB.1/2017 tanggal 8 November 2017. Bank menyelenggarakan program pensiun manfaat pasti untuk pegawai yang telah terdaftar di Dana Pensiun PT Bank Pembangunan Daerah Jawa Timur Tbk serta telah diangkat menjadi pegawai tetap sampai dengan tanggal 24 Agustus 2012. Kontribusi pegawai sebesar 5% dari penghasilan dasar pensiun pekerja dan atas sisa jumlah yang perlu didanakan kepada Dana Pensiun merupakan kontribusi Bank.
Program pensiun iuran pasti
Sesuai dengan keputusan Direksi PT Bank Pembangunan Daerah Jawa Timur Tbk No.050/067/KEP/DIR/SDM tanggal 20 April 2012, Bank mengadakan perjanjian kerjasama dengan Dana Pensiun Lembaga Keuangan (DPLK) Bank Rakyat Indonesia pada tanggal 23 April 2012 tentang pengelolaan program pensiun iuran pasti bagi pegawai Bank.
Iuran kepada dana pensiun sebesar persentase tertentu dari gaji pegawai yang menjadi peserta program pensiun iuran pasti Bank, dicadangkan dan diakui sebagai biaya ketika jasa telah diberikan oleh pegawai-pegawai tersebut.
Program asuransi tunjangan hari tua 
1) Keputusan Direksi No.KEP.079/BPD/83 tanggal 11 November 1983 dan perubahannya No.KEP.006/BPD/85 tanggal 29 Januari 1985, Bank juga menyelenggarakan program manfaat pasti dalam bentuk tunjangan hari tua melalui Program Asuransi Tunjangan Hari Tua untuk seluruh karyawan melalui perjanjian kerja sama yang diadakan pada tanggal 3 November 1993 dengan Asuransi Jiwa Bersama Bumiputera 1912, tentang Pengelolaan Program Asuransi Dwiguna Standar US$. Berdasarkan program ini, pada saat mulai memasuki masa pensiun, selain tunjangan pensiun, karyawan juga akan memperoleh tunjangan hari tua yang besarnya bervariasi sesuai dengan jabatan terakhir dari karyawan.
Program asuransi tunjangan hari tua (lanjutan) 
 1) Keputusan Direksi No.046/042.1/KEP/DIR/SDM tanggal 3 Maret 2008, telah diamendemen dengan Keputusan Direksi No.048/068.1/KEP/DIR/SDM tertanggal 3 Mei 2010 yang menyatakan besarnya tunjangan hari tua ditentukan sesuai dengan jabatan dengan besaran dasar uang asuransi antara Rp22,5 sampai dengan Rp200. Premi asuransi masing-masing peserta dibayar dimuka oleh Bank dan diamortisasi selama sisa masa kerja karyawan.
  Sesuai dengan Keputusan Direksi No.050/020/ADD/SP/DIR/SDM tanggal           30 Maret 2012 terkait addendum atas perjanjian kerjasama pengelolaan program asuransi tunjangan hari tua dengan Asuransi Jiwasraya bahwa disepakati adanya kenaikan uang asuransi dan premi.
 2) Sesuai dengan persetujuan Dewan Komisaris No.040/090/DK/BPD/02 tanggal 30 Desember 2002, Bank juga menyelenggarakan program manfaat pasti dalam bentuk tunjangan hari tua melalui Program Asuransi Tunjangan Hari Tua untuk seluruh karyawan melalui perjanjian kerja sama yang diadakan pada tanggal 31 Desember 2002 dengan PT Asuransi Jiwasraya (Persero) tentang Pengelolaan Program Asuransi Tunjangan Hari Tua. Berdasarkan program ini, pada saat mulai memasuki masa pensiun, selain tunjangan pensiun, karyawan juga akan memperoleh tunjangan hari tua yang besarnya disesuaikan dengan masa kerja dan jumlah gaji terakhir. Premi asuransi masing-masing peserta dibayar di muka oleh Bank dan diamortisasi selama sisa masa kerja karyawan.
 3) Sesuai dengan persetujuan melalui Keputusan Direksi No.KEP.061/03/29/DIR/HC/KEP tanggal 18 Juli 2022, Bank juga menyelenggarakan program manfaat pasti dalam bentuk tunjangan hari tua melalui Program Asuransi Tunjangan Hari Tua untuk seluruh karyawan melalui perjanjian kerja sama yang diadakan pada tanggal 13 Juni 2022 dengan PT Asuransi Jiwa Inhealth Indonesia, tentang Pengelolaan Program Asuransi Dwiguna. Berdasarkan program ini, pada saat mulai memasuki masa pensiun, meninggal dunia, mengundurkan diri degan hormat dan mengundurkan diri karena mengikuti program pengakhiran bakti pegawai.
  Program imbalan pasca kerja lainnya dan jangka panjang lainnya    
  Bank juga memberikan imbalan pasca kerja dan jangka panjang lainnya, meliputi uang duka bagi pegawai yang meninggal dunia dan penghargaan masa kerja.    
  Liabilitas dan pendanaan penghargaan masa kerja dan uang duka dihitung aktuaris independen dengan metode projected unit credit.    
  Jasa produksi    
  Bank juga memberikan jasa produksi tahunan kepada para Komisaris, Direksi dan karyawan dan untuk setiap tahun buku dicadangkan dan diakui sebagai beban pada tahun berjalan yang jumlahnya ditetapkan berdasarkan jumlah jasa produksi yang disetujui dalam RUPS tahun-tahun sebelumnya dan kemudian diusulkan untuk disetujui/disahkan dalam RUPS yang akan datang. Jika terdapat selisih antara jumlah jasa produksi yang dicadangkan dengan jumlah yang disahkan oleh RUPS, maka selisih tersebut dibebankan/dikreditkan pada laporan laba rugi dan penghasilan komprehensif lain sebagai penambah atau pengurang cadangan jasa produksi.    
  Program penghargaan akhir masa jabatan Dewan Komisaris dan Direksi    
  Bank memberikan penghargaan akhir masa jabatan untuk Komisaris dan Direksi melalui program asuransi yang jumlahnya dihitung secara proporsional sesuai dengan masa jabatannya berdasarkan Surat Keputusan Dewan Komisaris dan Direksi No.046/04/SK/DK/BPD/2008, tanggal 30 April 2008 yang mengacu pada Akta Rapat Umum Pemegang Saham No.55, tanggal 17 April 2008 yang dibuat oleh Notaris Untung Darnosoewirjo, S.H., di Surabaya, akta RUPS No.28 tanggal 19 Mei 2009 yang dibuat oleh Notaris Untung Darnosoewirjo, S.H., di Surabaya dan RUPS No.26 tanggal 14 April 2010 yang dibuat oleh Notaris Wachid Hasyim, S.H., di Surabaya.    
  Premi yang dibayar dibebankan pada laporan laba rugi dan penghasilan komprehensif lain selama masa jabatannya secara proporsional.</t>
        </is>
      </c>
      <c r="D17" s="105" t="inlineStr">
        <is>
          <t>Bank menerapkan PSAK 24 (revisi 2013), "Imbalan Kerja", efektif sejak 1 Januari 2015, menggantikan PSAK 24 (revisi 2010): "Imbalan Kerja". Dengan diterapkan PSAK 24 (revisi 2013), maka Bank menghentikan penggunaan pendekatan koridor dalam perhitungan keuntungan dan kerugian aktuarial di periode pelaporan pada penghasilan komprehensif lain.
Imbalan kerja ditentukan berdasarkan peraturan Bank dan Undang-undang Cipta Kerja No.11 tahun 2020 tanggal 2 November 2020. Penyisihan untuk imbalan masa kerja diukur berdasarkan laporan aktuaria. Bank menggunakan metode penilaian aktuarial projected unit credit untuk menentukan nilai kini dari imbalan, biaya jasa kini dan biaya jasa lalu. Keuntungan dan kerugian aktuarial diakui sebagai pendapatan atau beban apabila akumulasi keuntungan dan kerugian aktuarial bersih yang belum diakui untuk setiap program pada akhir periode pelaporan sebelumnya melebihi jumlah yang lebih besar diantara 10% dari nilai kini kewajiban imbalan pasti (sebelum dikurangi aset program) pada tanggal tersebut atau 10% dari nilai wajar aset program pada tanggal tersebut. Keuntungan atau kerugian aktuarial diakui sebagai pendapatan atau beban berdasarkan metode garis lurus selama rata-rata sisa masa kerja karyawan.
Biaya jasa lalu yang terjadi ketika pengenalan program imbalan pasti atau perubahan imbalan terutang pada program yang ada diamortisasi selama periode sampai dengan imbalan tersebut menjadi hak pekerja atau vested.
Imbalan kerja jangka pendek
Imbalan kerja jangka pendek seperti upah, iuran jaminan sosial, cuti jangka pendek, bonus dan imbalan non-moneter lainnya diakui selama periode jasa diberikan. Imbalan kerja jangka pendek diukur sebesar jumlah yang tidak didiskontokan.
 Program pensiun manfaat pasti
 Pada tahun 2019, Bank melakukan perubahan Peraturan Dana Pensiun sesuai dengan Keputusan Direksi PT Bank Pembangunan Daerah Jawa Timur Tbk selaku pendiri Dana Pensiun Pegawai Bank Pembangunan Daerah Jawa Timur No. 058/050.2/DIR/HCP/KEP tanggal 12 Maret 2019. Peraturan Dana Pensiun tersebut telah mendapat pengesahan dari Dewan Komisaris Otoritas Jasa Keuangan No.Kep-24/NB.1/2019 tanggal 14 Juni 2019. 
Program pensiun manfaat pasti (lanjutan)
Peraturan Dana Pensiun tersebut merubah Keputusan Direksi PT Bank Pembangunan Daerah Jawa Timur Tbk selaku pendiri Dana Pensiun Pegawai Bank Pembangunan Daerah Jawa Timur No.056/096/KEP/DIR/SK tanggal 22 Mei 2017, yang telah mendapat pengesahan dari Dewan Komisaris Otoritas Jasa Keuangan No.KEP-56/NB.1/2017 tanggal 8 November 2017. Bank menyelenggarakan program pensiun manfaat pasti untuk pegawai yang telah terdaftar di Dana Pensiun PT Bank Pembangunan Daerah Jawa Timur Tbk serta telah diangkat menjadi pegawai tetap sampai dengan tanggal 24 Agustus 2012. Kontribusi pegawai sebesar 5% dari penghasilan dasar pensiun pekerja dan atas sisa jumlah yang perlu didanakan kepada Dana Pensiun merupakan kontribusi Bank.
Program pensiun iuran pasti
Sesuai dengan keputusan Direksi PT Bank Pembangunan Daerah Jawa Timur Tbk No.050/067/KEP/DIR/SDM tanggal 20 April 2012, Bank mengadakan perjanjian kerjasama dengan Dana Pensiun Lembaga Keuangan (DPLK) Bank Rakyat Indonesia pada tanggal 23 April 2012 tentang pengelolaan program pensiun iuran pasti bagi pegawai Bank.
Iuran kepada dana pensiun sebesar persentase tertentu dari gaji pegawai yang menjadi peserta program pensiun iuran pasti Bank, dicadangkan dan diakui sebagai biaya ketika jasa telah diberikan oleh pegawai-pegawai tersebut.
Program asuransi tunjangan hari tua 
1) Keputusan Direksi No.KEP.079/BPD/83 tanggal 11 November 1983 dan perubahannya No.KEP.006/BPD/85 tanggal 29 Januari 1985, Bank juga menyelenggarakan program manfaat pasti dalam bentuk tunjangan hari tua melalui Program Asuransi Tunjangan Hari Tua untuk seluruh karyawan melalui perjanjian kerja sama yang diadakan pada tanggal 3 November 1993 dengan Asuransi Jiwa Bersama Bumiputera 1912, tentang Pengelolaan Program Asuransi Dwiguna Standar US$. Berdasarkan program ini, pada saat mulai memasuki masa pensiun, selain tunjangan pensiun, karyawan juga akan memperoleh tunjangan hari tua yang besarnya bervariasi sesuai dengan jabatan terakhir dari karyawan.
Program asuransi tunjangan hari tua (lanjutan) 
 1) Keputusan Direksi No.046/042.1/KEP/DIR/SDM tanggal 3 Maret 2008, telah diamendemen dengan Keputusan Direksi No.048/068.1/KEP/DIR/SDM tertanggal 3 Mei 2010 yang menyatakan besarnya tunjangan hari tua ditentukan sesuai dengan jabatan dengan besaran dasar uang asuransi antara Rp22,5 sampai dengan Rp200. Premi asuransi masing-masing peserta dibayar dimuka oleh Bank dan diamortisasi selama sisa masa kerja karyawan.
  Sesuai dengan Keputusan Direksi No.050/020/ADD/SP/DIR/SDM tanggal           30 Maret 2012 terkait addendum atas perjanjian kerjasama pengelolaan program asuransi tunjangan hari tua dengan Asuransi Jiwasraya bahwa disepakati adanya kenaikan uang asuransi dan premi.
 2) Sesuai dengan persetujuan Dewan Komisaris No.040/090/DK/BPD/02 tanggal 30 Desember 2002, Bank juga menyelenggarakan program manfaat pasti dalam bentuk tunjangan hari tua melalui Program Asuransi Tunjangan Hari Tua untuk seluruh karyawan melalui perjanjian kerja sama yang diadakan pada tanggal 31 Desember 2002 dengan PT Asuransi Jiwasraya (Persero) tentang Pengelolaan Program Asuransi Tunjangan Hari Tua. Berdasarkan program ini, pada saat mulai memasuki masa pensiun, selain tunjangan pensiun, karyawan juga akan memperoleh tunjangan hari tua yang besarnya disesuaikan dengan masa kerja dan jumlah gaji terakhir. Premi asuransi masing-masing peserta dibayar di muka oleh Bank dan diamortisasi selama sisa masa kerja karyawan.
 3) Sesuai dengan persetujuan melalui Keputusan Direksi No.KEP.061/03/29/DIR/HC/KEP tanggal 18 Juli 2022, Bank juga menyelenggarakan program manfaat pasti dalam bentuk tunjangan hari tua melalui Program Asuransi Tunjangan Hari Tua untuk seluruh karyawan melalui perjanjian kerja sama yang diadakan pada tanggal 13 Juni 2022 dengan PT Asuransi Jiwa Inhealth Indonesia, tentang Pengelolaan Program Asuransi Dwiguna. Berdasarkan program ini, pada saat mulai memasuki masa pensiun, meninggal dunia, mengundurkan diri degan hormat dan mengundurkan diri karena mengikuti program pengakhiran bakti pegawai.
  Program imbalan pasca kerja lainnya dan jangka panjang lainnya    
  Bank juga memberikan imbalan pasca kerja dan jangka panjang lainnya, meliputi uang duka bagi pegawai yang meninggal dunia dan penghargaan masa kerja.    
  Liabilitas dan pendanaan penghargaan masa kerja dan uang duka dihitung aktuaris independen dengan metode projected unit credit.    
  Jasa produksi    
  Bank juga memberikan jasa produksi tahunan kepada para Komisaris, Direksi dan karyawan dan untuk setiap tahun buku dicadangkan dan diakui sebagai beban pada tahun berjalan yang jumlahnya ditetapkan berdasarkan jumlah jasa produksi yang disetujui dalam RUPS tahun-tahun sebelumnya dan kemudian diusulkan untuk disetujui/disahkan dalam RUPS yang akan datang. Jika terdapat selisih antara jumlah jasa produksi yang dicadangkan dengan jumlah yang disahkan oleh RUPS, maka selisih tersebut dibebankan/dikreditkan pada laporan laba rugi dan penghasilan komprehensif lain sebagai penambah atau pengurang cadangan jasa produksi.    
  Program penghargaan akhir masa jabatan Dewan Komisaris dan Direksi    
  Bank memberikan penghargaan akhir masa jabatan untuk Komisaris dan Direksi melalui program asuransi yang jumlahnya dihitung secara proporsional sesuai dengan masa jabatannya berdasarkan Surat Keputusan Dewan Komisaris dan Direksi No.046/04/SK/DK/BPD/2008, tanggal 30 April 2008 yang mengacu pada Akta Rapat Umum Pemegang Saham No.55, tanggal 17 April 2008 yang dibuat oleh Notaris Untung Darnosoewirjo, S.H., di Surabaya, akta RUPS No.28 tanggal 19 Mei 2009 yang dibuat oleh Notaris Untung Darnosoewirjo, S.H., di Surabaya dan RUPS No.26 tanggal 14 April 2010 yang dibuat oleh Notaris Wachid Hasyim, S.H., di Surabaya.    
  Premi yang dibayar dibebankan pada laporan laba rugi dan penghasilan komprehensif lain selama masa jabatannya secara proporsional.</t>
        </is>
      </c>
      <c r="E17" s="105" t="inlineStr">
        <is>
          <t>Bank menerapkan PSAK 24 (revisi 2013), "Imbalan Kerja", efektif sejak 1 Januari 2015, menggantikan PSAK 24 (revisi 2010): "Imbalan Kerja". Dengan diterapkan PSAK 24 (revisi 2013), maka Bank menghentikan penggunaan pendekatan koridor dalam perhitungan keuntungan dan kerugian aktuarial di periode pelaporan pada penghasilan komprehensif lain.
Imbalan kerja ditentukan berdasarkan peraturan Bank dan Undang-undang Cipta Kerja No.11 tahun 2020 tanggal 2 November 2020. Penyisihan untuk imbalan masa kerja diukur berdasarkan laporan aktuaria. Bank menggunakan metode penilaian aktuarial projected unit credit untuk menentukan nilai kini dari imbalan, biaya jasa kini dan biaya jasa lalu. Keuntungan dan kerugian aktuarial diakui sebagai pendapatan atau beban apabila akumulasi keuntungan dan kerugian aktuarial bersih yang belum diakui untuk setiap program pada akhir periode pelaporan sebelumnya melebihi jumlah yang lebih besar diantara 10% dari nilai kini kewajiban imbalan pasti (sebelum dikurangi aset program) pada tanggal tersebut atau 10% dari nilai wajar aset program pada tanggal tersebut. Keuntungan atau kerugian aktuarial diakui sebagai pendapatan atau beban berdasarkan metode garis lurus selama rata-rata sisa masa kerja karyawan.
Biaya jasa lalu yang terjadi ketika pengenalan program imbalan pasti atau perubahan imbalan terutang pada program yang ada diamortisasi selama periode sampai dengan imbalan tersebut menjadi hak pekerja atau vested.
Imbalan kerja jangka pendek
Imbalan kerja jangka pendek seperti upah, iuran jaminan sosial, cuti jangka pendek, bonus dan imbalan non-moneter lainnya diakui selama periode jasa diberikan. Imbalan kerja jangka pendek diukur sebesar jumlah yang tidak didiskontokan.
 Program pensiun manfaat pasti
 Pada tahun 2019, Bank melakukan perubahan Peraturan Dana Pensiun sesuai dengan Keputusan Direksi PT Bank Pembangunan Daerah Jawa Timur Tbk selaku pendiri Dana Pensiun Pegawai Bank Pembangunan Daerah Jawa Timur No. 058/050.2/DIR/HCP/KEP tanggal 12 Maret 2019. Peraturan Dana Pensiun tersebut telah mendapat pengesahan dari Dewan Komisaris Otoritas Jasa Keuangan No.Kep-24/NB.1/2019 tanggal 14 Juni 2019. 
Program pensiun manfaat pasti (lanjutan)
Peraturan Dana Pensiun tersebut merubah Keputusan Direksi PT Bank Pembangunan Daerah Jawa Timur Tbk selaku pendiri Dana Pensiun Pegawai Bank Pembangunan Daerah Jawa Timur No.056/096/KEP/DIR/SK tanggal 22 Mei 2017, yang telah mendapat pengesahan dari Dewan Komisaris Otoritas Jasa Keuangan No.KEP-56/NB.1/2017 tanggal 8 November 2017. Bank menyelenggarakan program pensiun manfaat pasti untuk pegawai yang telah terdaftar di Dana Pensiun PT Bank Pembangunan Daerah Jawa Timur Tbk serta telah diangkat menjadi pegawai tetap sampai dengan tanggal 24 Agustus 2012. Kontribusi pegawai sebesar 5% dari penghasilan dasar pensiun pekerja dan atas sisa jumlah yang perlu didanakan kepada Dana Pensiun merupakan kontribusi Bank.
Program pensiun iuran pasti
Sesuai dengan keputusan Direksi PT Bank Pembangunan Daerah Jawa Timur Tbk No.050/067/KEP/DIR/SDM tanggal 20 April 2012, Bank mengadakan perjanjian kerjasama dengan Dana Pensiun Lembaga Keuangan (DPLK) Bank Rakyat Indonesia pada tanggal 23 April 2012 tentang pengelolaan program pensiun iuran pasti bagi pegawai Bank.
Iuran kepada dana pensiun sebesar persentase tertentu dari gaji pegawai yang menjadi peserta program pensiun iuran pasti Bank, dicadangkan dan diakui sebagai biaya ketika jasa telah diberikan oleh pegawai-pegawai tersebut.
Program asuransi tunjangan hari tua 
1) Keputusan Direksi No.KEP.079/BPD/83 tanggal 11 November 1983 dan perubahannya No.KEP.006/BPD/85 tanggal 29 Januari 1985, Bank juga menyelenggarakan program manfaat pasti dalam bentuk tunjangan hari tua melalui Program Asuransi Tunjangan Hari Tua untuk seluruh karyawan melalui perjanjian kerja sama yang diadakan pada tanggal 3 November 1993 dengan Asuransi Jiwa Bersama Bumiputera 1912, tentang Pengelolaan Program Asuransi Dwiguna Standar US$. Berdasarkan program ini, pada saat mulai memasuki masa pensiun, selain tunjangan pensiun, karyawan juga akan memperoleh tunjangan hari tua yang besarnya bervariasi sesuai dengan jabatan terakhir dari karyawan.
Program asuransi tunjangan hari tua (lanjutan) 
 1) Keputusan Direksi No.046/042.1/KEP/DIR/SDM tanggal 3 Maret 2008, telah diamendemen dengan Keputusan Direksi No.048/068.1/KEP/DIR/SDM tertanggal 3 Mei 2010 yang menyatakan besarnya tunjangan hari tua ditentukan sesuai dengan jabatan dengan besaran dasar uang asuransi antara Rp22,5 sampai dengan Rp200. Premi asuransi masing-masing peserta dibayar dimuka oleh Bank dan diamortisasi selama sisa masa kerja karyawan.
  Sesuai dengan Keputusan Direksi No.050/020/ADD/SP/DIR/SDM tanggal           30 Maret 2012 terkait addendum atas perjanjian kerjasama pengelolaan program asuransi tunjangan hari tua dengan Asuransi Jiwasraya bahwa disepakati adanya kenaikan uang asuransi dan premi.
 2) Sesuai dengan persetujuan Dewan Komisaris No.040/090/DK/BPD/02 tanggal 30 Desember 2002, Bank juga menyelenggarakan program manfaat pasti dalam bentuk tunjangan hari tua melalui Program Asuransi Tunjangan Hari Tua untuk seluruh karyawan melalui perjanjian kerja sama yang diadakan pada tanggal 31 Desember 2002 dengan PT Asuransi Jiwasraya (Persero) tentang Pengelolaan Program Asuransi Tunjangan Hari Tua. Berdasarkan program ini, pada saat mulai memasuki masa pensiun, selain tunjangan pensiun, karyawan juga akan memperoleh tunjangan hari tua yang besarnya disesuaikan dengan masa kerja dan jumlah gaji terakhir. Premi asuransi masing-masing peserta dibayar di muka oleh Bank dan diamortisasi selama sisa masa kerja karyawan.
 3) Sesuai dengan persetujuan melalui Keputusan Direksi No.KEP.061/03/29/DIR/HC/KEP tanggal 18 Juli 2022, Bank juga menyelenggarakan program manfaat pasti dalam bentuk tunjangan hari tua melalui Program Asuransi Tunjangan Hari Tua untuk seluruh karyawan melalui perjanjian kerja sama yang diadakan pada tanggal 13 Juni 2022 dengan PT Asuransi Jiwa Inhealth Indonesia, tentang Pengelolaan Program Asuransi Dwiguna. Berdasarkan program ini, pada saat mulai memasuki masa pensiun, meninggal dunia, mengundurkan diri degan hormat dan mengundurkan diri karena mengikuti program pengakhiran bakti pegawai.
  Program imbalan pasca kerja lainnya dan jangka panjang lainnya    
  Bank juga memberikan imbalan pasca kerja dan jangka panjang lainnya, meliputi uang duka bagi pegawai yang meninggal dunia dan penghargaan masa kerja.    
  Liabilitas dan pendanaan penghargaan masa kerja dan uang duka dihitung aktuaris independen dengan metode projected unit credit.    
  Jasa produksi    
  Bank juga memberikan jasa produksi tahunan kepada para Komisaris, Direksi dan karyawan dan untuk setiap tahun buku dicadangkan dan diakui sebagai beban pada tahun berjalan yang jumlahnya ditetapkan berdasarkan jumlah jasa produksi yang disetujui dalam RUPS tahun-tahun sebelumnya dan kemudian diusulkan untuk disetujui/disahkan dalam RUPS yang akan datang. Jika terdapat selisih antara jumlah jasa produksi yang dicadangkan dengan jumlah yang disahkan oleh RUPS, maka selisih tersebut dibebankan/dikreditkan pada laporan laba rugi dan penghasilan komprehensif lain sebagai penambah atau pengurang cadangan jasa produksi.    
  Program penghargaan akhir masa jabatan Dewan Komisaris dan Direksi    
  Bank memberikan penghargaan akhir masa jabatan untuk Komisaris dan Direksi melalui program asuransi yang jumlahnya dihitung secara proporsional sesuai dengan masa jabatannya berdasarkan Surat Keputusan Dewan Komisaris dan Direksi No.046/04/SK/DK/BPD/2008, tanggal 30 April 2008 yang mengacu pada Akta Rapat Umum Pemegang Saham No.55, tanggal 17 April 2008 yang dibuat oleh Notaris Untung Darnosoewirjo, S.H., di Surabaya, akta RUPS No.28 tanggal 19 Mei 2009 yang dibuat oleh Notaris Untung Darnosoewirjo, S.H., di Surabaya dan RUPS No.26 tanggal 14 April 2010 yang dibuat oleh Notaris Wachid Hasyim, S.H., di Surabaya.    
  Premi yang dibayar dibebankan pada laporan laba rugi dan penghasilan komprehensif lain selama masa jabatannya secara proporsional.</t>
        </is>
      </c>
      <c r="F17" s="105" t="inlineStr">
        <is>
          <t>Bank menerapkan PSAK 24 (revisi 2013),  Kerja efektif sejak 1 Januari 2015, menggantikan PSAK 24 (revisi 2010):  Kerja. Dengan diterapkan PSAK 24 (revisi 2013), maka Bank menghentikan penggunaan pendekatan koridor dalam perhitungan keuntungan dan kerugian aktuarial di periode pelaporan pada penghasilan komprehensif lain.
Imbalan kerja ditentukan berdasarkan peraturan Bank dan Undang-undang Cipta Kerja No.11 tahun 2020 tanggal 2 November 2020. Penyisihan untuk imbalan masa kerja diukur berdasarkan laporan aktuaria. Bank menggunakan metode penilaian aktuarial projected unit credit untuk menentukan nilai kini dari imbalan, biaya jasa kini dan biaya jasa lalu. Keuntungan dan kerugian aktuarial diakui sebagai pendapatan atau beban apabila akumulasi keuntungan dan kerugian aktuarial bersih yang belum diakui untuk setiap program pada akhir periode pelaporan sebelumnya melebihi jumlah yang lebih besar diantara 10% dari nilai kini kewajiban imbalan pasti (sebelum dikurangi aset program) pada tanggal tersebut atau 10% dari nilai wajar aset program pada tanggal tersebut. Keuntungan atau kerugian aktuarial diakui sebagai pendapatan atau beban berdasarkan metode garis lurus selama rata-rata sisa masa kerja karyawan.
Biaya jasa lalu yang terjadi ketika pengenalan program imbalan pasti atau perubahan imbalan terutang pada program yang ada diamortisasi selama periode sampai dengan imbalan tersebut menjadi hak pekerja atau vested.
Imbalan kerja jangka pendek
Imbalan kerja jangka pendek seperti upah, iuran jaminan sosial, cuti jangka pendek, bonus dan imbalan non-moneter lainnya diakui selama periode jasa diberikan. Imbalan kerja jangka pendek diukur sebesar jumlah yang tidak didiskontokan.
 Program pensiun manfaat pasti
 Pada tahun 2019, Bank melakukan perubahan Peraturan Dana Pensiun sesuai dengan Keputusan Direksi PT Bank Pembangunan Daerah Jawa Timur Tbk selaku pendiri Dana Pensiun Pegawai Bank Pembangunan Daerah Jawa Timur No. 058/050.2/DIR/HCP/KEP tanggal 12 Maret 2019. Peraturan Dana Pensiun tersebut telah mendapat pengesahan dari Dewan Komisaris Otoritas Jasa Keuangan No.Kep-24/NB.1/2019 tanggal 14 Juni 2019. 
Program pensiun manfaat pasti (lanjutan)
Peraturan Dana Pensiun tersebut merubah Keputusan Direksi PT Bank Pembangunan Daerah Jawa Timur Tbk selaku pendiri Dana Pensiun Pegawai Bank Pembangunan Daerah Jawa Timur No.056/096/KEP/DIR/SK tanggal 22 Mei 2017, yang telah mendapat pengesahan dari Dewan Komisaris Otoritas Jasa Keuangan No.KEP-56/NB.1/2017 tanggal 8 November 2017. Bank menyelenggarakan program pensiun manfaat pasti untuk pegawai yang telah terdaftar di Dana Pensiun PT Bank Pembangunan Daerah Jawa Timur Tbk serta telah diangkat menjadi pegawai tetap sampai dengan tanggal 24 Agustus 2012. Kontribusi pegawai sebesar 5% dari penghasilan dasar pensiun pekerja dan atas sisa jumlah yang perlu didanakan kepada Dana Pensiun merupakan kontribusi Bank.
Program pensiun iuran pasti
Sesuai dengan keputusan Direksi PT Bank Pembangunan Daerah Jawa Timur Tbk No.050/067/KEP/DIR/SDM tanggal 20 April 2012, Bank mengadakan perjanjian kerjasama dengan Dana Pensiun Lembaga Keuangan (DPLK) Bank Rakyat Indonesia pada tanggal 23 April 2012 tentang pengelolaan program pensiun iuran pasti bagi pegawai Bank.
Iuran kepada dana pensiun sebesar persentase tertentu dari gaji pegawai yang menjadi peserta program pensiun iuran pasti Bank, dicadangkan dan diakui sebagai biaya ketika jasa telah diberikan oleh pegawai-pegawai tersebut.
Program asuransi tunjangan hari tua 
1) Keputusan Direksi No.KEP.079/BPD/83 tanggal 11 November 1983 dan perubahannya No.KEP.006/BPD/85 tanggal 29 Januari 1985, Bank juga menyelenggarakan program manfaat pasti dalam bentuk tunjangan hari tua melalui Program Asuransi Tunjangan Hari Tua untuk seluruh karyawan melalui perjanjian kerja sama yang diadakan pada tanggal 3 November 1993 dengan Asuransi Jiwa Bersama Bumiputera 1912, tentang Pengelolaan Program Asuransi Dwiguna Standar US$. Berdasarkan program ini, pada saat mulai memasuki masa pensiun, selain tunjangan pensiun, karyawan juga akan memperoleh tunjangan hari tua yang besarnya bervariasi sesuai dengan jabatan terakhir dari karyawan.
Program asuransi tunjangan hari tua (lanjutan) 
 1) Keputusan Direksi No.046/042.1/KEP/DIR/SDM tanggal 3 Maret 2008, telah diamendemen dengan Keputusan Direksi No.048/068.1/KEP/DIR/SDM tertanggal 3 Mei 2010 yang menyatakan besarnya tunjangan hari tua ditentukan sesuai dengan jabatan dengan besaran dasar uang asuransi antara Rp22,5 sampai dengan Rp200. Premi asuransi masing-masing peserta dibayar dimuka oleh Bank dan diamortisasi selama sisa masa kerja karyawan.
  Sesuai dengan Keputusan Direksi No.050/020/ADD/SP/DIR/SDM tanggal           30 Maret 2012 terkait addendum atas perjanjian kerjasama pengelolaan program asuransi tunjangan hari tua dengan Asuransi Jiwasraya bahwa disepakati adanya kenaikan uang asuransi dan premi.
 2) Sesuai dengan persetujuan Dewan Komisaris No.040/090/DK/BPD/02 tanggal 30 Desember 2002, Bank juga menyelenggarakan program manfaat pasti dalam bentuk tunjangan hari tua melalui Program Asuransi Tunjangan Hari Tua untuk seluruh karyawan melalui perjanjian kerja sama yang diadakan pada tanggal 31 Desember 2002 dengan PT Asuransi Jiwasraya (Persero) tentang Pengelolaan Program Asuransi Tunjangan Hari Tua. Berdasarkan program ini, pada saat mulai memasuki masa pensiun, selain tunjangan pensiun, karyawan juga akan memperoleh tunjangan hari tua yang besarnya disesuaikan dengan masa kerja dan jumlah gaji terakhir. Premi asuransi masing-masing peserta dibayar di muka oleh Bank dan diamortisasi selama sisa masa kerja karyawan.
 3) Sesuai dengan persetujuan melalui Keputusan Direksi No.KEP.061/03/29/DIR/HC/KEP tanggal 18 Juli 2022, Bank juga menyelenggarakan program manfaat pasti dalam bentuk tunjangan hari tua melalui Program Asuransi Tunjangan Hari Tua untuk seluruh karyawan melalui perjanjian kerja sama yang diadakan pada tanggal 13 Juni 2022 dengan PT Asuransi Jiwa Inhealth Indonesia, tentang Pengelolaan Program Asuransi Dwiguna. Berdasarkan program ini, pada saat mulai memasuki masa pensiun, meninggal dunia, mengundurkan diri degan hormat dan mengundurkan diri karena mengikuti program pengakhiran bakti pegawai.
  Program imbalan pasca kerja lainnya dan jangka panjang lainnya    
  Bank juga memberikan imbalan pasca kerja dan jangka panjang lainnya, meliputi uang duka bagi pegawai yang meninggal dunia dan penghargaan masa kerja.    
  Liabilitas dan pendanaan penghargaan masa kerja dan uang duka dihitung aktuaris independen dengan metode projected unit credit.    
  Jasa produksi    
  Bank juga memberikan jasa produksi tahunan kepada para Komisaris, Direksi dan karyawan dan untuk setiap tahun buku dicadangkan dan diakui sebagai beban pada tahun berjalan yang jumlahnya ditetapkan berdasarkan jumlah jasa produksi yang disetujui dalam RUPS tahun-tahun sebelumnya dan kemudian diusulkan untuk disetujui/disahkan dalam RUPS yang akan datang. Jika terdapat selisih antara jumlah jasa produksi yang dicadangkan dengan jumlah yang disahkan oleh RUPS, maka selisih tersebut dibebankan/dikreditkan pada laporan laba rugi dan penghasilan komprehensif lain sebagai penambah atau pengurang cadangan jasa produksi.    
  Program penghargaan akhir masa jabatan Dewan Komisaris dan Direksi    
  Bank memberikan penghargaan akhir masa jabatan untuk Komisaris dan Direksi melalui program asuransi yang jumlahnya dihitung secara proporsional sesuai dengan masa jabatannya berdasarkan Surat Keputusan Dewan Komisaris dan Direksi No.046/04/SK/DK/BPD/2008, tanggal 30 April 2008 yang mengacu pada Akta Rapat Umum Pemegang Saham No.55, tanggal 17 April 2008 yang dibuat oleh Notaris Untung Darnosoewirjo, S.H., di Surabaya, akta RUPS No.28 tanggal 19 Mei 2009 yang dibuat oleh Notaris Untung Darnosoewirjo, S.H., di Surabaya dan RUPS No.26 tanggal 14 April 2010 yang dibuat oleh Notaris Wachid Hasyim, S.H., di Surabaya.    
  Premi yang dibayar dibebankan pada laporan laba rugi dan penghasilan komprehensif lain selama masa jabatannya secara proporsional.</t>
        </is>
      </c>
      <c r="G17" s="105" t="inlineStr">
        <is>
          <t>Bank menerapkan PSAK 24 (revisi 2013),  Kerja efektif sejak 1 Januari 2015, menggantikan PSAK 24 (revisi 2010):  Kerja. Dengan diterapkan PSAK 24 (revisi 2013), maka Bank menghentikan penggunaan pendekatan koridor dalam perhitungan keuntungan dan kerugian aktuarial di periode pelaporan pada penghasilan komprehensif lain.
Imbalan kerja ditentukan berdasarkan peraturan Bank dan Undang-undang Cipta Kerja No.11 tahun 2020 tanggal 2 November 2020. Penyisihan untuk imbalan masa kerja diukur berdasarkan laporan aktuaria. Bank menggunakan metode penilaian aktuarial projected unit credit untuk menentukan nilai kini dari imbalan, biaya jasa kini dan biaya jasa lalu. Keuntungan dan kerugian aktuarial diakui sebagai pendapatan atau beban apabila akumulasi keuntungan dan kerugian aktuarial bersih yang belum diakui untuk setiap program pada akhir periode pelaporan sebelumnya melebihi jumlah yang lebih besar diantara 10% dari nilai kini kewajiban imbalan pasti (sebelum dikurangi aset program) pada tanggal tersebut atau 10% dari nilai wajar aset program pada tanggal tersebut. Keuntungan atau kerugian aktuarial diakui sebagai pendapatan atau beban berdasarkan metode garis lurus selama rata-rata sisa masa kerja karyawan.
Biaya jasa lalu yang terjadi ketika pengenalan program imbalan pasti atau perubahan imbalan terutang pada program yang ada diamortisasi selama periode sampai dengan imbalan tersebut menjadi hak pekerja atau vested.
Imbalan kerja jangka pendek
Imbalan kerja jangka pendek seperti upah, iuran jaminan sosial, cuti jangka pendek, bonus dan imbalan non-moneter lainnya diakui selama periode jasa diberikan. Imbalan kerja jangka pendek diukur sebesar jumlah yang tidak didiskontokan.
 Program pensiun manfaat pasti
 Pada tahun 2019, Bank melakukan perubahan Peraturan Dana Pensiun sesuai dengan Keputusan Direksi PT Bank Pembangunan Daerah Jawa Timur Tbk selaku pendiri Dana Pensiun Pegawai Bank Pembangunan Daerah Jawa Timur No. 058/050.2/DIR/HCP/KEP tanggal 12 Maret 2019. Peraturan Dana Pensiun tersebut telah mendapat pengesahan dari Dewan Komisaris Otoritas Jasa Keuangan No.Kep-24/NB.1/2019 tanggal 14 Juni 2019. 
Program pensiun manfaat pasti (lanjutan)
Peraturan Dana Pensiun tersebut merubah Keputusan Direksi PT Bank Pembangunan Daerah Jawa Timur Tbk selaku pendiri Dana Pensiun Pegawai Bank Pembangunan Daerah Jawa Timur No.056/096/KEP/DIR/SK tanggal 22 Mei 2017, yang telah mendapat pengesahan dari Dewan Komisaris Otoritas Jasa Keuangan No.KEP-56/NB.1/2017 tanggal 8 November 2017. Bank menyelenggarakan program pensiun manfaat pasti untuk pegawai yang telah terdaftar di Dana Pensiun PT Bank Pembangunan Daerah Jawa Timur Tbk serta telah diangkat menjadi pegawai tetap sampai dengan tanggal 24 Agustus 2012. Kontribusi pegawai sebesar 5% dari penghasilan dasar pensiun pekerja dan atas sisa jumlah yang perlu didanakan kepada Dana Pensiun merupakan kontribusi Bank.
Program pensiun iuran pasti
Sesuai dengan keputusan Direksi PT Bank Pembangunan Daerah Jawa Timur Tbk No.050/067/KEP/DIR/SDM tanggal 20 April 2012, Bank mengadakan perjanjian kerjasama dengan Dana Pensiun Lembaga Keuangan (DPLK) Bank Rakyat Indonesia pada tanggal 23 April 2012 tentang pengelolaan program pensiun iuran pasti bagi pegawai Bank.
Iuran kepada dana pensiun sebesar persentase tertentu dari gaji pegawai yang menjadi peserta program pensiun iuran pasti Bank, dicadangkan dan diakui sebagai biaya ketika jasa telah diberikan oleh pegawai-pegawai tersebut.
Program asuransi tunjangan hari tua 
1) Keputusan Direksi No.KEP.079/BPD/83 tanggal 11 November 1983 dan perubahannya No.KEP.006/BPD/85 tanggal 29 Januari 1985, Bank juga menyelenggarakan program manfaat pasti dalam bentuk tunjangan hari tua melalui Program Asuransi Tunjangan Hari Tua untuk seluruh karyawan melalui perjanjian kerja sama yang diadakan pada tanggal 3 November 1993 dengan Asuransi Jiwa Bersama Bumiputera 1912, tentang Pengelolaan Program Asuransi Dwiguna Standar US$. Berdasarkan program ini, pada saat mulai memasuki masa pensiun, selain tunjangan pensiun, karyawan juga akan memperoleh tunjangan hari tua yang besarnya bervariasi sesuai dengan jabatan terakhir dari karyawan.
Program asuransi tunjangan hari tua (lanjutan) 
 1) Keputusan Direksi No.046/042.1/KEP/DIR/SDM tanggal 3 Maret 2008, telah diamendemen dengan Keputusan Direksi No.048/068.1/KEP/DIR/SDM tertanggal 3 Mei 2010 yang menyatakan besarnya tunjangan hari tua ditentukan sesuai dengan jabatan dengan besaran dasar uang asuransi antara Rp22,5 sampai dengan Rp200. Premi asuransi masing-masing peserta dibayar dimuka oleh Bank dan diamortisasi selama sisa masa kerja karyawan.
  Sesuai dengan Keputusan Direksi No.050/020/ADD/SP/DIR/SDM tanggal           30 Maret 2012 terkait addendum atas perjanjian kerjasama pengelolaan program asuransi tunjangan hari tua dengan Asuransi Jiwasraya bahwa disepakati adanya kenaikan uang asuransi dan premi.
 2) Sesuai dengan persetujuan Dewan Komisaris No.040/090/DK/BPD/02 tanggal 30 Desember 2002, Bank juga menyelenggarakan program manfaat pasti dalam bentuk tunjangan hari tua melalui Program Asuransi Tunjangan Hari Tua untuk seluruh karyawan melalui perjanjian kerja sama yang diadakan pada tanggal 31 Desember 2002 dengan PT Asuransi Jiwasraya (Persero) tentang Pengelolaan Program Asuransi Tunjangan Hari Tua. Berdasarkan program ini, pada saat mulai memasuki masa pensiun, selain tunjangan pensiun, karyawan juga akan memperoleh tunjangan hari tua yang besarnya disesuaikan dengan masa kerja dan jumlah gaji terakhir. Premi asuransi masing-masing peserta dibayar di muka oleh Bank dan diamortisasi selama sisa masa kerja karyawan.
 3) Sesuai dengan persetujuan melalui Keputusan Direksi No.KEP.061/03/29/DIR/HC/KEP tanggal 18 Juli 2022, Bank juga menyelenggarakan program manfaat pasti dalam bentuk tunjangan hari tua melalui Program Asuransi Tunjangan Hari Tua untuk seluruh karyawan melalui perjanjian kerja sama yang diadakan pada tanggal 13 Juni 2022 dengan PT Asuransi Jiwa Inhealth Indonesia, tentang Pengelolaan Program Asuransi Dwiguna. Berdasarkan program ini, pada saat mulai memasuki masa pensiun, meninggal dunia, mengundurkan diri degan hormat dan mengundurkan diri karena mengikuti program pengakhiran bakti pegawai.
  Program imbalan pasca kerja lainnya dan jangka panjang lainnya    
  Bank juga memberikan imbalan pasca kerja dan jangka panjang lainnya, meliputi uang duka bagi pegawai yang meninggal dunia dan penghargaan masa kerja.    
  Liabilitas dan pendanaan penghargaan masa kerja dan uang duka dihitung aktuaris independen dengan metode projected unit credit.    
  Jasa produksi    
  Bank juga memberikan jasa produksi tahunan kepada para Komisaris, Direksi dan karyawan dan untuk setiap tahun buku dicadangkan dan diakui sebagai beban pada tahun berjalan yang jumlahnya ditetapkan berdasarkan jumlah jasa produksi yang disetujui dalam RUPS tahun-tahun sebelumnya dan kemudian diusulkan untuk disetujui/disahkan dalam RUPS yang akan datang. Jika terdapat selisih antara jumlah jasa produksi yang dicadangkan dengan jumlah yang disahkan oleh RUPS, maka selisih tersebut dibebankan/dikreditkan pada laporan laba rugi dan penghasilan komprehensif lain sebagai penambah atau pengurang cadangan jasa produksi.    
  Program penghargaan akhir masa jabatan Dewan Komisaris dan Direksi    
  Bank memberikan penghargaan akhir masa jabatan untuk Komisaris dan Direksi melalui program asuransi yang jumlahnya dihitung secara proporsional sesuai dengan masa jabatannya berdasarkan Surat Keputusan Dewan Komisaris dan Direksi No.046/04/SK/DK/BPD/2008, tanggal 30 April 2008 yang mengacu pada Akta Rapat Umum Pemegang Saham No.55, tanggal 17 April 2008 yang dibuat oleh Notaris Untung Darnosoewirjo, S.H., di Surabaya, akta RUPS No.28 tanggal 19 Mei 2009 yang dibuat oleh Notaris Untung Darnosoewirjo, S.H., di Surabaya dan RUPS No.26 tanggal 14 April 2010 yang dibuat oleh Notaris Wachid Hasyim, S.H., di Surabaya.    
  Premi yang dibayar dibebankan pada laporan laba rugi dan penghasilan komprehensif lain selama masa jabatannya secara proporsional.</t>
        </is>
      </c>
      <c r="H17" s="105" t="inlineStr">
        <is>
          <t>Bank menerapkan PSAK 24 (revisi 2013),  Kerja efektif sejak 1 Januari 2015, menggantikan PSAK 24 (revisi 2010):  Kerja. Dengan diterapkan PSAK 24 (revisi 2013), maka Bank menghentikan penggunaan pendekatan koridor dalam perhitungan keuntungan dan kerugian aktuarial di periode pelaporan pada penghasilan komprehensif lain.
Imbalan kerja ditentukan berdasarkan peraturan Bank dan Undang-undang Cipta Kerja No.11 tahun 2020 tanggal 2 November 2020. Penyisihan untuk imbalan masa kerja diukur berdasarkan laporan aktuaria. Bank menggunakan metode penilaian aktuarial projected unit credit untuk menentukan nilai kini dari imbalan, biaya jasa kini dan biaya jasa lalu. Keuntungan dan kerugian aktuarial diakui sebagai pendapatan atau beban apabila akumulasi keuntungan dan kerugian aktuarial bersih yang belum diakui untuk setiap program pada akhir periode pelaporan sebelumnya melebihi jumlah yang lebih besar diantara 10% dari nilai kini kewajiban imbalan pasti (sebelum dikurangi aset program) pada tanggal tersebut atau 10% dari nilai wajar aset program pada tanggal tersebut. Keuntungan atau kerugian aktuarial diakui sebagai pendapatan atau beban berdasarkan metode garis lurus selama rata-rata sisa masa kerja karyawan.
Biaya jasa lalu yang terjadi ketika pengenalan program imbalan pasti atau perubahan imbalan terutang pada program yang ada diamortisasi selama periode sampai dengan imbalan tersebut menjadi hak pekerja atau vested.
Imbalan kerja jangka pendek
Imbalan kerja jangka pendek seperti upah, iuran jaminan sosial, cuti jangka pendek, bonus dan imbalan non-moneter lainnya diakui selama periode jasa diberikan. Imbalan kerja jangka pendek diukur sebesar jumlah yang tidak didiskontokan.
 Program pensiun manfaat pasti
 Pada tahun 2019, Bank melakukan perubahan Peraturan Dana Pensiun sesuai dengan Keputusan Direksi PT Bank Pembangunan Daerah Jawa Timur Tbk selaku pendiri Dana Pensiun Pegawai Bank Pembangunan Daerah Jawa Timur No. 058/050.2/DIR/HCP/KEP tanggal 12 Maret 2019. Peraturan Dana Pensiun tersebut telah mendapat pengesahan dari Dewan Komisaris Otoritas Jasa Keuangan No.Kep-24/NB.1/2019 tanggal 14 Juni 2019. 
Program pensiun manfaat pasti (lanjutan)
Peraturan Dana Pensiun tersebut merubah Keputusan Direksi PT Bank Pembangunan Daerah Jawa Timur Tbk selaku pendiri Dana Pensiun Pegawai Bank Pembangunan Daerah Jawa Timur No.056/096/KEP/DIR/SK tanggal 22 Mei 2017, yang telah mendapat pengesahan dari Dewan Komisaris Otoritas Jasa Keuangan No.KEP-56/NB.1/2017 tanggal 8 November 2017. Bank menyelenggarakan program pensiun manfaat pasti untuk pegawai yang telah terdaftar di Dana Pensiun PT Bank Pembangunan Daerah Jawa Timur Tbk serta telah diangkat menjadi pegawai tetap sampai dengan tanggal 24 Agustus 2012. Kontribusi pegawai sebesar 5% dari penghasilan dasar pensiun pekerja dan atas sisa jumlah yang perlu didanakan kepada Dana Pensiun merupakan kontribusi Bank.
Program pensiun iuran pasti
Sesuai dengan keputusan Direksi PT Bank Pembangunan Daerah Jawa Timur Tbk No.050/067/KEP/DIR/SDM tanggal 20 April 2012, Bank mengadakan perjanjian kerjasama dengan Dana Pensiun Lembaga Keuangan (DPLK) Bank Rakyat Indonesia pada tanggal 23 April 2012 tentang pengelolaan program pensiun iuran pasti bagi pegawai Bank.
Iuran kepada dana pensiun sebesar persentase tertentu dari gaji pegawai yang menjadi peserta program pensiun iuran pasti Bank, dicadangkan dan diakui sebagai biaya ketika jasa telah diberikan oleh pegawai-pegawai tersebut.
Program asuransi tunjangan hari tua 
1) Keputusan Direksi No.KEP.079/BPD/83 tanggal 11 November 1983 dan perubahannya No.KEP.006/BPD/85 tanggal 29 Januari 1985, Bank juga menyelenggarakan program manfaat pasti dalam bentuk tunjangan hari tua melalui Program Asuransi Tunjangan Hari Tua untuk seluruh karyawan melalui perjanjian kerja sama yang diadakan pada tanggal 3 November 1993 dengan Asuransi Jiwa Bersama Bumiputera 1912, tentang Pengelolaan Program Asuransi Dwiguna Standar US$. Berdasarkan program ini, pada saat mulai memasuki masa pensiun, selain tunjangan pensiun, karyawan juga akan memperoleh tunjangan hari tua yang besarnya bervariasi sesuai dengan jabatan terakhir dari karyawan.
Program asuransi tunjangan hari tua (lanjutan) 
 1) Keputusan Direksi No.046/042.1/KEP/DIR/SDM tanggal 3 Maret 2008, telah diamendemen dengan Keputusan Direksi No.048/068.1/KEP/DIR/SDM tertanggal 3 Mei 2010 yang menyatakan besarnya tunjangan hari tua ditentukan sesuai dengan jabatan dengan besaran dasar uang asuransi antara Rp22,5 sampai dengan Rp200. Premi asuransi masing-masing peserta dibayar dimuka oleh Bank dan diamortisasi selama sisa masa kerja karyawan.
  Sesuai dengan Keputusan Direksi No.050/020/ADD/SP/DIR/SDM tanggal           30 Maret 2012 terkait addendum atas perjanjian kerjasama pengelolaan program asuransi tunjangan hari tua dengan Asuransi Jiwasraya bahwa disepakati adanya kenaikan uang asuransi dan premi.
 2) Sesuai dengan persetujuan Dewan Komisaris No.040/090/DK/BPD/02 tanggal 30 Desember 2002, Bank juga menyelenggarakan program manfaat pasti dalam bentuk tunjangan hari tua melalui Program Asuransi Tunjangan Hari Tua untuk seluruh karyawan melalui perjanjian kerja sama yang diadakan pada tanggal 31 Desember 2002 dengan PT Asuransi Jiwasraya (Persero) tentang Pengelolaan Program Asuransi Tunjangan Hari Tua. Berdasarkan program ini, pada saat mulai memasuki masa pensiun, selain tunjangan pensiun, karyawan juga akan memperoleh tunjangan hari tua yang besarnya disesuaikan dengan masa kerja dan jumlah gaji terakhir. Premi asuransi masing-masing peserta dibayar di muka oleh Bank dan diamortisasi selama sisa masa kerja karyawan.
 3) Sesuai dengan persetujuan melalui Keputusan Direksi No.KEP.061/03/29/DIR/HC/KEP tanggal 18 Juli 2022, Bank juga menyelenggarakan program manfaat pasti dalam bentuk tunjangan hari tua melalui Program Asuransi Tunjangan Hari Tua untuk seluruh karyawan melalui perjanjian kerja sama yang diadakan pada tanggal 13 Juni 2022 dengan PT Asuransi Jiwa Inhealth Indonesia, tentang Pengelolaan Program Asuransi Dwiguna. Berdasarkan program ini, pada saat mulai memasuki masa pensiun, meninggal dunia, mengundurkan diri degan hormat dan mengundurkan diri karena mengikuti program pengakhiran bakti pegawai.
  Program imbalan pasca kerja lainnya dan jangka panjang lainnya    
  Bank juga memberikan imbalan pasca kerja dan jangka panjang lainnya, meliputi uang duka bagi pegawai yang meninggal dunia dan penghargaan masa kerja.    
  Liabilitas dan pendanaan penghargaan masa kerja dan uang duka dihitung aktuaris independen dengan metode projected unit credit.    
  Jasa produksi    
  Bank juga memberikan jasa produksi tahunan kepada para Komisaris, Direksi dan karyawan dan untuk setiap tahun buku dicadangkan dan diakui sebagai beban pada tahun berjalan yang jumlahnya ditetapkan berdasarkan jumlah jasa produksi yang disetujui dalam RUPS tahun-tahun sebelumnya dan kemudian diusulkan untuk disetujui/disahkan dalam RUPS yang akan datang. Jika terdapat selisih antara jumlah jasa produksi yang dicadangkan dengan jumlah yang disahkan oleh RUPS, maka selisih tersebut dibebankan/dikreditkan pada laporan laba rugi dan penghasilan komprehensif lain sebagai penambah atau pengurang cadangan jasa produksi.    
  Program penghargaan akhir masa jabatan Dewan Komisaris dan Direksi    
  Bank memberikan penghargaan akhir masa jabatan untuk Komisaris dan Direksi melalui program asuransi yang jumlahnya dihitung secara proporsional sesuai dengan masa jabatannya berdasarkan Surat Keputusan Dewan Komisaris dan Direksi No.046/04/SK/DK/BPD/2008, tanggal 30 April 2008 yang mengacu pada Akta Rapat Umum Pemegang Saham No.55, tanggal 17 April 2008 yang dibuat oleh Notaris Untung Darnosoewirjo, S.H., di Surabaya, akta RUPS No.28 tanggal 19 Mei 2009 yang dibuat oleh Notaris Untung Darnosoewirjo, S.H., di Surabaya dan RUPS No.26 tanggal 14 April 2010 yang dibuat oleh Notaris Wachid Hasyim, S.H., di Surabaya.    
  Premi yang dibayar dibebankan pada laporan laba rugi dan penghasilan komprehensif lain selama masa jabatannya secara proporsional.</t>
        </is>
      </c>
      <c r="I17" s="105" t="inlineStr">
        <is>
          <t>Bank menerapkan PSAK 24 (revisi 2013),  Kerja efektif sejak 1 Januari 2015, menggantikan PSAK 24 (revisi 2010):  Kerja. Dengan diterapkan PSAK 24 (revisi 2013), maka Bank menghentikan penggunaan pendekatan koridor dalam perhitungan keuntungan dan kerugian aktuarial di periode pelaporan pada penghasilan komprehensif lain.
Imbalan kerja ditentukan berdasarkan peraturan Bank dan Undang-undang Cipta Kerja No.11 tahun 2020 tanggal 2 November 2020. Penyisihan untuk imbalan masa kerja diukur berdasarkan laporan aktuaria. Bank menggunakan metode penilaian aktuarial projected unit credit untuk menentukan nilai kini dari imbalan, biaya jasa kini dan biaya jasa lalu. Keuntungan dan kerugian aktuarial diakui sebagai pendapatan atau beban apabila akumulasi keuntungan dan kerugian aktuarial bersih yang belum diakui untuk setiap program pada akhir periode pelaporan sebelumnya melebihi jumlah yang lebih besar diantara 10% dari nilai kini kewajiban imbalan pasti (sebelum dikurangi aset program) pada tanggal tersebut atau 10% dari nilai wajar aset program pada tanggal tersebut. Keuntungan atau kerugian aktuarial diakui sebagai pendapatan atau beban berdasarkan metode garis lurus selama rata-rata sisa masa kerja karyawan.
Biaya jasa lalu yang terjadi ketika pengenalan program imbalan pasti atau perubahan imbalan terutang pada program yang ada diamortisasi selama periode sampai dengan imbalan tersebut menjadi hak pekerja atau vested.
Imbalan kerja jangka pendek
Imbalan kerja jangka pendek seperti upah, iuran jaminan sosial, cuti jangka pendek, bonus dan imbalan non-moneter lainnya diakui selama periode jasa diberikan. Imbalan kerja jangka pendek diukur sebesar jumlah yang tidak didiskontokan.
 Program pensiun manfaat pasti
 Pada tahun 2019, Bank melakukan perubahan Peraturan Dana Pensiun sesuai dengan Keputusan Direksi PT Bank Pembangunan Daerah Jawa Timur Tbk selaku pendiri Dana Pensiun Pegawai Bank Pembangunan Daerah Jawa Timur No. 058/050.2/DIR/HCP/KEP tanggal 12 Maret 2019. Peraturan Dana Pensiun tersebut telah mendapat pengesahan dari Dewan Komisaris Otoritas Jasa Keuangan No.Kep-24/NB.1/2019 tanggal 14 Juni 2019. 
Program pensiun manfaat pasti (lanjutan)
Peraturan Dana Pensiun tersebut merubah Keputusan Direksi PT Bank Pembangunan Daerah Jawa Timur Tbk selaku pendiri Dana Pensiun Pegawai Bank Pembangunan Daerah Jawa Timur No.056/096/KEP/DIR/SK tanggal 22 Mei 2017, yang telah mendapat pengesahan dari Dewan Komisaris Otoritas Jasa Keuangan No.KEP-56/NB.1/2017 tanggal 8 November 2017. Bank menyelenggarakan program pensiun manfaat pasti untuk pegawai yang telah terdaftar di Dana Pensiun PT Bank Pembangunan Daerah Jawa Timur Tbk serta telah diangkat menjadi pegawai tetap sampai dengan tanggal 24 Agustus 2012. Kontribusi pegawai sebesar 5% dari penghasilan dasar pensiun pekerja dan atas sisa jumlah yang perlu didanakan kepada Dana Pensiun merupakan kontribusi Bank.
Program pensiun iuran pasti
Sesuai dengan keputusan Direksi PT Bank Pembangunan Daerah Jawa Timur Tbk No.050/067/KEP/DIR/SDM tanggal 20 April 2012, Bank mengadakan perjanjian kerjasama dengan Dana Pensiun Lembaga Keuangan (DPLK) Bank Rakyat Indonesia pada tanggal 23 April 2012 tentang pengelolaan program pensiun iuran pasti bagi pegawai Bank.
Iuran kepada dana pensiun sebesar persentase tertentu dari gaji pegawai yang menjadi peserta program pensiun iuran pasti Bank, dicadangkan dan diakui sebagai biaya ketika jasa telah diberikan oleh pegawai-pegawai tersebut.
Program asuransi tunjangan hari tua 
1) Keputusan Direksi No.KEP.079/BPD/83 tanggal 11 November 1983 dan perubahannya No.KEP.006/BPD/85 tanggal 29 Januari 1985, Bank juga menyelenggarakan program manfaat pasti dalam bentuk tunjangan hari tua melalui Program Asuransi Tunjangan Hari Tua untuk seluruh karyawan melalui perjanjian kerja sama yang diadakan pada tanggal 3 November 1993 dengan Asuransi Jiwa Bersama Bumiputera 1912, tentang Pengelolaan Program Asuransi Dwiguna Standar US$. Berdasarkan program ini, pada saat mulai memasuki masa pensiun, selain tunjangan pensiun, karyawan juga akan memperoleh tunjangan hari tua yang besarnya bervariasi sesuai dengan jabatan terakhir dari karyawan.
Program asuransi tunjangan hari tua (lanjutan) 
 1) Keputusan Direksi No.046/042.1/KEP/DIR/SDM tanggal 3 Maret 2008, telah diamendemen dengan Keputusan Direksi No.048/068.1/KEP/DIR/SDM tertanggal 3 Mei 2010 yang menyatakan besarnya tunjangan hari tua ditentukan sesuai dengan jabatan dengan besaran dasar uang asuransi antara Rp22,5 sampai dengan Rp200. Premi asuransi masing-masing peserta dibayar dimuka oleh Bank dan diamortisasi selama sisa masa kerja karyawan.
  Sesuai dengan Keputusan Direksi No.050/020/ADD/SP/DIR/SDM tanggal           30 Maret 2012 terkait addendum atas perjanjian kerjasama pengelolaan program asuransi tunjangan hari tua dengan Asuransi Jiwasraya bahwa disepakati adanya kenaikan uang asuransi dan premi.
 2) Sesuai dengan persetujuan Dewan Komisaris No.040/090/DK/BPD/02 tanggal 30 Desember 2002, Bank juga menyelenggarakan program manfaat pasti dalam bentuk tunjangan hari tua melalui Program Asuransi Tunjangan Hari Tua untuk seluruh karyawan melalui perjanjian kerja sama yang diadakan pada tanggal 31 Desember 2002 dengan PT Asuransi Jiwasraya (Persero) tentang Pengelolaan Program Asuransi Tunjangan Hari Tua. Berdasarkan program ini, pada saat mulai memasuki masa pensiun, selain tunjangan pensiun, karyawan juga akan memperoleh tunjangan hari tua yang besarnya disesuaikan dengan masa kerja dan jumlah gaji terakhir. Premi asuransi masing-masing peserta dibayar di muka oleh Bank dan diamortisasi selama sisa masa kerja karyawan.
 3) Sesuai dengan persetujuan melalui Keputusan Direksi No.KEP.061/03/29/DIR/HC/KEP tanggal 18 Juli 2022, Bank juga menyelenggarakan program manfaat pasti dalam bentuk tunjangan hari tua melalui Program Asuransi Tunjangan Hari Tua untuk seluruh karyawan melalui perjanjian kerja sama yang diadakan pada tanggal 13 Juni 2022 dengan PT Asuransi Jiwa Inhealth Indonesia, tentang Pengelolaan Program Asuransi Dwiguna. Berdasarkan program ini, pada saat mulai memasuki masa pensiun, meninggal dunia, mengundurkan diri degan hormat dan mengundurkan diri karena mengikuti program pengakhiran bakti pegawai.
  Program imbalan pasca kerja lainnya dan jangka panjang lainnya    
  Bank juga memberikan imbalan pasca kerja dan jangka panjang lainnya, meliputi uang duka bagi pegawai yang meninggal dunia dan penghargaan masa kerja.    
  Liabilitas dan pendanaan penghargaan masa kerja dan uang duka dihitung aktuaris independen dengan metode projected unit credit.    
  Jasa produksi    
  Bank juga memberikan jasa produksi tahunan kepada para Komisaris, Direksi dan karyawan dan untuk setiap tahun buku dicadangkan dan diakui sebagai beban pada tahun berjalan yang jumlahnya ditetapkan berdasarkan jumlah jasa produksi yang disetujui dalam RUPS tahun-tahun sebelumnya dan kemudian diusulkan untuk disetujui/disahkan dalam RUPS yang akan datang. Jika terdapat selisih antara jumlah jasa produksi yang dicadangkan dengan jumlah yang disahkan oleh RUPS, maka selisih tersebut dibebankan/dikreditkan pada laporan laba rugi dan penghasilan komprehensif lain sebagai penambah atau pengurang cadangan jasa produksi.    
  Program penghargaan akhir masa jabatan Dewan Komisaris dan Direksi    
  Bank memberikan penghargaan akhir masa jabatan untuk Komisaris dan Direksi melalui program asuransi yang jumlahnya dihitung secara proporsional sesuai dengan masa jabatannya berdasarkan Surat Keputusan Dewan Komisaris dan Direksi No.046/04/SK/DK/BPD/2008, tanggal 30 April 2008 yang mengacu pada Akta Rapat Umum Pemegang Saham No.55, tanggal 17 April 2008 yang dibuat oleh Notaris Untung Darnosoewirjo, S.H., di Surabaya, akta RUPS No.28 tanggal 19 Mei 2009 yang dibuat oleh Notaris Untung Darnosoewirjo, S.H., di Surabaya dan RUPS No.26 tanggal 14 April 2010 yang dibuat oleh Notaris Wachid Hasyim, S.H., di Surabaya.    
  Premi yang dibayar dibebankan pada laporan laba rugi dan penghasilan komprehensif lain selama masa jabatannya secara proporsional.</t>
        </is>
      </c>
      <c r="J17" s="105" t="inlineStr">
        <is>
          <t>Bank menerapkan PSAK 24 (revisi 2013),  Kerja efektif sejak 1 Januari 2015, menggantikan PSAK 24 (revisi 2010):  Kerja. Dengan diterapkan PSAK 24 (revisi 2013), maka Bank menghentikan penggunaan pendekatan koridor dalam perhitungan keuntungan dan kerugian aktuarial di periode pelaporan pada penghasilan komprehensif lain.
Imbalan kerja ditentukan berdasarkan peraturan Bank dan Undang-undang Cipta Kerja No.11 tahun 2020 tanggal 2 November 2020. Penyisihan untuk imbalan masa kerja diukur berdasarkan laporan aktuaria. Bank menggunakan metode penilaian aktuarial projected unit credit untuk menentukan nilai kini dari imbalan, biaya jasa kini dan biaya jasa lalu. Keuntungan dan kerugian aktuarial diakui sebagai pendapatan atau beban apabila akumulasi keuntungan dan kerugian aktuarial bersih yang belum diakui untuk setiap program pada akhir periode pelaporan sebelumnya melebihi jumlah yang lebih besar diantara 10% dari nilai kini kewajiban imbalan pasti (sebelum dikurangi aset program) pada tanggal tersebut atau 10% dari nilai wajar aset program pada tanggal tersebut. Keuntungan atau kerugian aktuarial diakui sebagai pendapatan atau beban berdasarkan metode garis lurus selama rata-rata sisa masa kerja karyawan.
Biaya jasa lalu yang terjadi ketika pengenalan program imbalan pasti atau perubahan imbalan terutang pada program yang ada diamortisasi selama periode sampai dengan imbalan tersebut menjadi hak pekerja atau vested.
Imbalan kerja jangka pendek
Imbalan kerja jangka pendek seperti upah, iuran jaminan sosial, cuti jangka pendek, bonus dan imbalan non-moneter lainnya diakui selama periode jasa diberikan. Imbalan kerja jangka pendek diukur sebesar jumlah yang tidak didiskontokan.
 Program pensiun manfaat pasti
 Pada tahun 2019, Bank melakukan perubahan Peraturan Dana Pensiun sesuai dengan Keputusan Direksi PT Bank Pembangunan Daerah Jawa Timur Tbk selaku pendiri Dana Pensiun Pegawai Bank Pembangunan Daerah Jawa Timur No. 058/050.2/DIR/HCP/KEP tanggal 12 Maret 2019. Peraturan Dana Pensiun tersebut telah mendapat pengesahan dari Dewan Komisaris Otoritas Jasa Keuangan No.Kep-24/NB.1/2019 tanggal 14 Juni 2019. 
Program pensiun manfaat pasti (lanjutan)
Peraturan Dana Pensiun tersebut merubah Keputusan Direksi PT Bank Pembangunan Daerah Jawa Timur Tbk selaku pendiri Dana Pensiun Pegawai Bank Pembangunan Daerah Jawa Timur No.056/096/KEP/DIR/SK tanggal 22 Mei 2017, yang telah mendapat pengesahan dari Dewan Komisaris Otoritas Jasa Keuangan No.KEP-56/NB.1/2017 tanggal 8 November 2017. Bank menyelenggarakan program pensiun manfaat pasti untuk pegawai yang telah terdaftar di Dana Pensiun PT Bank Pembangunan Daerah Jawa Timur Tbk serta telah diangkat menjadi pegawai tetap sampai dengan tanggal 24 Agustus 2012. Kontribusi pegawai sebesar 5% dari penghasilan dasar pensiun pekerja dan atas sisa jumlah yang perlu didanakan kepada Dana Pensiun merupakan kontribusi Bank.
Program pensiun iuran pasti
Sesuai dengan keputusan Direksi PT Bank Pembangunan Daerah Jawa Timur Tbk No.050/067/KEP/DIR/SDM tanggal 20 April 2012, Bank mengadakan perjanjian kerjasama dengan Dana Pensiun Lembaga Keuangan (DPLK) Bank Rakyat Indonesia pada tanggal 23 April 2012 tentang pengelolaan program pensiun iuran pasti bagi pegawai Bank.
Iuran kepada dana pensiun sebesar persentase tertentu dari gaji pegawai yang menjadi peserta program pensiun iuran pasti Bank, dicadangkan dan diakui sebagai biaya ketika jasa telah diberikan oleh pegawai-pegawai tersebut.
Program asuransi tunjangan hari tua 
1) Keputusan Direksi No.KEP.079/BPD/83 tanggal 11 November 1983 dan perubahannya No.KEP.006/BPD/85 tanggal 29 Januari 1985, Bank juga menyelenggarakan program manfaat pasti dalam bentuk tunjangan hari tua melalui Program Asuransi Tunjangan Hari Tua untuk seluruh karyawan melalui perjanjian kerja sama yang diadakan pada tanggal 3 November 1993 dengan Asuransi Jiwa Bersama Bumiputera 1912, tentang Pengelolaan Program Asuransi Dwiguna Standar US$. Berdasarkan program ini, pada saat mulai memasuki masa pensiun, selain tunjangan pensiun, karyawan juga akan memperoleh tunjangan hari tua yang besarnya bervariasi sesuai dengan jabatan terakhir dari karyawan.
Program asuransi tunjangan hari tua (lanjutan) 
 1) Keputusan Direksi No.046/042.1/KEP/DIR/SDM tanggal 3 Maret 2008, telah diamendemen dengan Keputusan Direksi No.048/068.1/KEP/DIR/SDM tertanggal 3 Mei 2010 yang menyatakan besarnya tunjangan hari tua ditentukan sesuai dengan jabatan dengan besaran dasar uang asuransi antara Rp22,5 sampai dengan Rp200. Premi asuransi masing-masing peserta dibayar dimuka oleh Bank dan diamortisasi selama sisa masa kerja karyawan.
  Sesuai dengan Keputusan Direksi No.050/020/ADD/SP/DIR/SDM tanggal           30 Maret 2012 terkait addendum atas perjanjian kerjasama pengelolaan program asuransi tunjangan hari tua dengan Asuransi Jiwasraya bahwa disepakati adanya kenaikan uang asuransi dan premi.
 2) Sesuai dengan persetujuan Dewan Komisaris No.040/090/DK/BPD/02 tanggal 30 Desember 2002, Bank juga menyelenggarakan program manfaat pasti dalam bentuk tunjangan hari tua melalui Program Asuransi Tunjangan Hari Tua untuk seluruh karyawan melalui perjanjian kerja sama yang diadakan pada tanggal 31 Desember 2002 dengan PT Asuransi Jiwasraya (Persero) tentang Pengelolaan Program Asuransi Tunjangan Hari Tua. Berdasarkan program ini, pada saat mulai memasuki masa pensiun, selain tunjangan pensiun, karyawan juga akan memperoleh tunjangan hari tua yang besarnya disesuaikan dengan masa kerja dan jumlah gaji terakhir. Premi asuransi masing-masing peserta dibayar di muka oleh Bank dan diamortisasi selama sisa masa kerja karyawan.
 3) Sesuai dengan persetujuan melalui Keputusan Direksi No.KEP.061/03/29/DIR/HC/KEP tanggal 18 Juli 2022, Bank juga menyelenggarakan program manfaat pasti dalam bentuk tunjangan hari tua melalui Program Asuransi Tunjangan Hari Tua untuk seluruh karyawan melalui perjanjian kerja sama yang diadakan pada tanggal 13 Juni 2022 dengan PT Asuransi Jiwa Inhealth Indonesia, tentang Pengelolaan Program Asuransi Dwiguna. Berdasarkan program ini, pada saat mulai memasuki masa pensiun, meninggal dunia, mengundurkan diri degan hormat dan mengundurkan diri karena mengikuti program pengakhiran bakti pegawai.
  Program imbalan pasca kerja lainnya dan jangka panjang lainnya    
  Bank juga memberikan imbalan pasca kerja dan jangka panjang lainnya, meliputi uang duka bagi pegawai yang meninggal dunia dan penghargaan masa kerja.    
  Liabilitas dan pendanaan penghargaan masa kerja dan uang duka dihitung aktuaris independen dengan metode projected unit credit.    
  Jasa produksi    
  Bank juga memberikan jasa produksi tahunan kepada para Komisaris, Direksi dan karyawan dan untuk setiap tahun buku dicadangkan dan diakui sebagai beban pada tahun berjalan yang jumlahnya ditetapkan berdasarkan jumlah jasa produksi yang disetujui dalam RUPS tahun-tahun sebelumnya dan kemudian diusulkan untuk disetujui/disahkan dalam RUPS yang akan datang. Jika terdapat selisih antara jumlah jasa produksi yang dicadangkan dengan jumlah yang disahkan oleh RUPS, maka selisih tersebut dibebankan/dikreditkan pada laporan laba rugi dan penghasilan komprehensif lain sebagai penambah atau pengurang cadangan jasa produksi.    
  Program penghargaan akhir masa jabatan Dewan Komisaris dan Direksi    
  Bank memberikan penghargaan akhir masa jabatan untuk Komisaris dan Direksi melalui program asuransi yang jumlahnya dihitung secara proporsional sesuai dengan masa jabatannya berdasarkan Surat Keputusan Dewan Komisaris dan Direksi No.046/04/SK/DK/BPD/2008, tanggal 30 April 2008 yang mengacu pada Akta Rapat Umum Pemegang Saham No.55, tanggal 17 April 2008 yang dibuat oleh Notaris Untung Darnosoewirjo, S.H., di Surabaya, akta RUPS No.28 tanggal 19 Mei 2009 yang dibuat oleh Notaris Untung Darnosoewirjo, S.H., di Surabaya dan RUPS No.26 tanggal 14 April 2010 yang dibuat oleh Notaris Wachid Hasyim, S.H., di Surabaya.    
  Premi yang dibayar dibebankan pada laporan laba rugi dan penghasilan komprehensif lain selama masa jabatannya secara proporsional.</t>
        </is>
      </c>
      <c r="K17" s="105" t="inlineStr"/>
      <c r="L17" s="105" t="n"/>
      <c r="M17" s="105" t="n"/>
      <c r="N17" s="105" t="n"/>
      <c r="O17" s="105" t="n"/>
      <c r="P17" s="105" t="n"/>
      <c r="Q17" s="105" t="n"/>
      <c r="R17" s="105" t="n"/>
    </row>
    <row r="18" ht="75" customHeight="1" s="173" thickBot="1">
      <c r="A18" s="104" t="inlineStr">
        <is>
          <t>Laba per saham</t>
        </is>
      </c>
      <c r="B18" s="104" t="n"/>
      <c r="C18" s="105" t="inlineStr">
        <is>
          <t>Laba per saham dasar dihitung dengan membagi laba tahun berjalan dengan jumlah rata-rata tertimbang saham yang beredar pada tahun yang bersangkutan.</t>
        </is>
      </c>
      <c r="D18" s="105" t="inlineStr">
        <is>
          <t>Laba per saham dasar dihitung dengan membagi laba tahun berjalan dengan jumlah rata-rata tertimbang saham yang beredar pada tahun yang bersangkutan.</t>
        </is>
      </c>
      <c r="E18" s="105" t="inlineStr">
        <is>
          <t>Laba per saham dasar dihitung dengan membagi laba tahun berjalan dengan jumlah rata-rata tertimbang saham yang beredar pada tahun yang bersangkutan.</t>
        </is>
      </c>
      <c r="F18" s="105" t="inlineStr">
        <is>
          <t>Laba per saham dasar dihitung dengan membagi laba tahun berjalan dengan jumlah rata-rata tertimbang saham yang beredar pada tahun yang bersangkutan.</t>
        </is>
      </c>
      <c r="G18" s="105" t="inlineStr">
        <is>
          <t>Laba per saham dasar dihitung dengan membagi laba tahun berjalan dengan jumlah rata-rata tertimbang saham yang beredar pada tahun yang bersangkutan.</t>
        </is>
      </c>
      <c r="H18" s="105" t="inlineStr">
        <is>
          <t>Laba per saham dasar dihitung dengan membagi laba tahun berjalan dengan jumlah rata-rata tertimbang saham yang beredar pada tahun yang bersangkutan.</t>
        </is>
      </c>
      <c r="I18" s="105" t="inlineStr">
        <is>
          <t>Laba per saham dasar dihitung dengan membagi laba tahun berjalan dengan jumlah rata-rata tertimbang saham yang beredar pada tahun yang bersangkutan.</t>
        </is>
      </c>
      <c r="J18" s="105" t="inlineStr">
        <is>
          <t>Laba per saham dasar dihitung dengan membagi laba tahun berjalan dengan jumlah rata-rata tertimbang saham yang beredar pada tahun yang bersangkutan.</t>
        </is>
      </c>
      <c r="K18" s="105" t="inlineStr"/>
      <c r="L18" s="105" t="n"/>
      <c r="M18" s="105" t="n"/>
      <c r="N18" s="105" t="n"/>
      <c r="O18" s="105" t="n"/>
      <c r="P18" s="105" t="n"/>
      <c r="Q18" s="105" t="n"/>
      <c r="R18" s="105" t="n"/>
    </row>
    <row r="19" ht="75" customHeight="1" s="173" thickBot="1">
      <c r="A19" s="104" t="inlineStr">
        <is>
          <t>Dividen</t>
        </is>
      </c>
      <c r="B19" s="104" t="n"/>
      <c r="C19" s="105" t="inlineStr">
        <is>
          <t>Pembagian dividen kepada para pemegang saham Bank diakui sebagai sebuah liabilitas dalam laporan keuangan Bank pada tahun ketika dividen tersebut disetujui oleh para pemegang saham Bank.</t>
        </is>
      </c>
      <c r="D19" s="105" t="inlineStr">
        <is>
          <t>Pembagian dividen kepada para pemegang saham Bank diakui sebagai sebuah liabilitas dalam laporan keuangan Bank pada tahun ketika dividen tersebut disetujui oleh para pemegang saham Bank.</t>
        </is>
      </c>
      <c r="E19" s="105" t="inlineStr">
        <is>
          <t>Pembagian dividen kepada para pemegang saham Bank diakui sebagai sebuah liabilitas dalam laporan keuangan Bank pada tahun ketika dividen tersebut disetujui oleh para pemegang saham Bank.</t>
        </is>
      </c>
      <c r="F19" s="105" t="inlineStr">
        <is>
          <t>Pembagian dividen kepada para pemegang saham Bank diakui sebagai sebuah liabilitas dalam laporan keuangan Bank pada tahun ketika dividen tersebut disetujui oleh para pemegang saham Bank.</t>
        </is>
      </c>
      <c r="G19" s="105" t="inlineStr">
        <is>
          <t>Pembagian dividen kepada para pemegang saham Bank diakui sebagai sebuah liabilitas dalam laporan keuangan Bank pada tahun ketika dividen tersebut disetujui oleh para pemegang saham Bank.</t>
        </is>
      </c>
      <c r="H19" s="105" t="inlineStr">
        <is>
          <t>Pembagian dividen kepada para pemegang saham Bank diakui sebagai sebuah liabilitas dalam laporan keuangan Bank pada tahun ketika dividen tersebut disetujui oleh para pemegang saham Bank.</t>
        </is>
      </c>
      <c r="I19" s="105" t="inlineStr">
        <is>
          <t>Pembagian dividen kepada para pemegang saham Bank diakui sebagai sebuah liabilitas dalam laporan keuangan Bank pada tahun ketika dividen tersebut disetujui oleh para pemegang saham Bank.</t>
        </is>
      </c>
      <c r="J19" s="105" t="inlineStr">
        <is>
          <t>Pembagian dividen kepada para pemegang saham Bank diakui sebagai sebuah liabilitas dalam laporan keuangan Bank pada tahun ketika dividen tersebut disetujui oleh para pemegang saham Bank.</t>
        </is>
      </c>
      <c r="K19" s="105" t="inlineStr"/>
      <c r="L19" s="105" t="n"/>
      <c r="M19" s="105" t="n"/>
      <c r="N19" s="105" t="n"/>
      <c r="O19" s="105" t="n"/>
      <c r="P19" s="105" t="n"/>
      <c r="Q19" s="105" t="n"/>
      <c r="R19" s="105" t="n"/>
    </row>
    <row r="20" ht="75" customHeight="1" s="173" thickBot="1">
      <c r="A20" s="104" t="inlineStr">
        <is>
          <t>Pelaporan segmen</t>
        </is>
      </c>
      <c r="B20" s="104" t="n"/>
      <c r="C20" s="105" t="inlineStr">
        <is>
          <t>Bank menentukan dan menyajikan segmen operasi berdasarkan informasi yang secara internal diberikan oleh bagian akuntansi kepada pengambil keputusan operasional.    
  Bank mengidentifikasikan segmen operasi sebagai suatu komponen dari entitas:    
  1) yang terlibat dalam aktivitas bisnis yang mana memperoleh pendapatan dan menimbulkan beban (termasuk pendapatan dan beban terkait dengan transaksi dengan komponen lain dari entitas yang sama);          
  Bank mengidentifikasikan segmen operasi sebagai suatu komponen dari entitas (lanjutan):    
  2) hasil operasinya dikaji ulang secara reguler oleh pengambil keputusan operasional untuk membuat keputusan tentang sumber daya yang dialokasikan pada segmen tersebut dan menilai kinerjanya; dan     
  3) tersedia informasi keuangan yang dapat dipisahkan.     
  Bank mengungkapkan segmen operasionalnya berdasarkan segmen usaha yang meliputi perbankan konvensional dan syariah.    
  Segmen geografis meliputi penyediaan jasa di dalam lingkungan ekonomi tertentu yang memiliki risiko serta tingkat pengembalian yang berbeda dengan segmen operasi lainnya yang berada dalam lingkungan ekonomi lain. Segmen geografis Bank adalah Jawa Timur dan selain Jawa Timur.</t>
        </is>
      </c>
      <c r="D20" s="105" t="inlineStr">
        <is>
          <t>Bank menentukan dan menyajikan segmen operasi berdasarkan informasi yang secara internal diberikan oleh bagian akuntansi kepada pengambil keputusan operasional.    
  Bank mengidentifikasikan segmen operasi sebagai suatu komponen dari entitas:    
  1) yang terlibat dalam aktivitas bisnis yang mana memperoleh pendapatan dan menimbulkan beban (termasuk pendapatan dan beban terkait dengan transaksi dengan komponen lain dari entitas yang sama);          
  Bank mengidentifikasikan segmen operasi sebagai suatu komponen dari entitas (lanjutan):    
  2) hasil operasinya dikaji ulang secara reguler oleh pengambil keputusan operasional untuk membuat keputusan tentang sumber daya yang dialokasikan pada segmen tersebut dan menilai kinerjanya; dan     
  3) tersedia informasi keuangan yang dapat dipisahkan.     
  Bank mengungkapkan segmen operasionalnya berdasarkan segmen usaha yang meliputi perbankan konvensional dan syariah.    
  Segmen geografis meliputi penyediaan jasa di dalam lingkungan ekonomi tertentu yang memiliki risiko serta tingkat pengembalian yang berbeda dengan segmen operasi lainnya yang berada dalam lingkungan ekonomi lain. Segmen geografis Bank adalah Jawa Timur dan selain Jawa Timur.</t>
        </is>
      </c>
      <c r="E20" s="105" t="inlineStr">
        <is>
          <t>Bank menentukan dan menyajikan segmen operasi berdasarkan informasi yang secara internal diberikan oleh bagian akuntansi kepada pengambil keputusan operasional.    
  Bank mengidentifikasikan segmen operasi sebagai suatu komponen dari entitas:    
  1) yang terlibat dalam aktivitas bisnis yang mana memperoleh pendapatan dan menimbulkan beban (termasuk pendapatan dan beban terkait dengan transaksi dengan komponen lain dari entitas yang sama);          
  Bank mengidentifikasikan segmen operasi sebagai suatu komponen dari entitas (lanjutan):    
  2) hasil operasinya dikaji ulang secara reguler oleh pengambil keputusan operasional untuk membuat keputusan tentang sumber daya yang dialokasikan pada segmen tersebut dan menilai kinerjanya; dan     
  3) tersedia informasi keuangan yang dapat dipisahkan.     
  Bank mengungkapkan segmen operasionalnya berdasarkan segmen usaha yang meliputi perbankan konvensional dan syariah.    
  Segmen geografis meliputi penyediaan jasa di dalam lingkungan ekonomi tertentu yang memiliki risiko serta tingkat pengembalian yang berbeda dengan segmen operasi lainnya yang berada dalam lingkungan ekonomi lain. Segmen geografis Bank adalah Jawa Timur dan selain Jawa Timur.</t>
        </is>
      </c>
      <c r="F20" s="105" t="inlineStr">
        <is>
          <t>Bank menentukan dan menyajikan segmen operasi berdasarkan informasi yang secara internal diberikan oleh bagian akuntansi kepada pengambil keputusan operasional.    
  Bank mengidentifikasikan segmen operasi sebagai suatu komponen dari entitas:    
  1) yang terlibat dalam aktivitas bisnis yang mana memperoleh pendapatan dan menimbulkan beban (termasuk pendapatan dan beban terkait dengan transaksi dengan komponen lain dari entitas yang sama);          
  Bank mengidentifikasikan segmen operasi sebagai suatu komponen dari entitas (lanjutan):    
  2) hasil operasinya dikaji ulang secara reguler oleh pengambil keputusan operasional untuk membuat keputusan tentang sumber daya yang dialokasikan pada segmen tersebut dan menilai kinerjanya; dan     
  3) tersedia informasi keuangan yang dapat dipisahkan.     
  Bank mengungkapkan segmen operasionalnya berdasarkan segmen usaha yang meliputi perbankan konvensional dan syariah.    
  Segmen geografis meliputi penyediaan jasa di dalam lingkungan ekonomi tertentu yang memiliki risiko serta tingkat pengembalian yang berbeda dengan segmen operasi lainnya yang berada dalam lingkungan ekonomi lain. Segmen geografis Bank adalah Jawa Timur dan selain Jawa Timur.</t>
        </is>
      </c>
      <c r="G20" s="105" t="inlineStr">
        <is>
          <t>Bank menentukan dan menyajikan segmen operasi berdasarkan informasi yang secara internal diberikan oleh bagian akuntansi kepada pengambil keputusan operasional.    
  Bank mengidentifikasikan segmen operasi sebagai suatu komponen dari entitas:    
  1) yang terlibat dalam aktivitas bisnis yang mana memperoleh pendapatan dan menimbulkan beban (termasuk pendapatan dan beban terkait dengan transaksi dengan komponen lain dari entitas yang sama);          
  Bank mengidentifikasikan segmen operasi sebagai suatu komponen dari entitas (lanjutan):    
  2) hasil operasinya dikaji ulang secara reguler oleh pengambil keputusan operasional untuk membuat keputusan tentang sumber daya yang dialokasikan pada segmen tersebut dan menilai kinerjanya; dan     
  3) tersedia informasi keuangan yang dapat dipisahkan.     
  Bank mengungkapkan segmen operasionalnya berdasarkan segmen usaha yang meliputi perbankan konvensional dan syariah.    
  Segmen geografis meliputi penyediaan jasa di dalam lingkungan ekonomi tertentu yang memiliki risiko serta tingkat pengembalian yang berbeda dengan segmen operasi lainnya yang berada dalam lingkungan ekonomi lain. Segmen geografis Bank adalah Jawa Timur dan selain Jawa Timur.</t>
        </is>
      </c>
      <c r="H20" s="105" t="inlineStr">
        <is>
          <t>Bank menentukan dan menyajikan segmen operasi berdasarkan informasi yang secara internal diberikan oleh bagian akuntansi kepada pengambil keputusan operasional.    
  Bank mengidentifikasikan segmen operasi sebagai suatu komponen dari entitas:    
  1) yang terlibat dalam aktivitas bisnis yang mana memperoleh pendapatan dan menimbulkan beban (termasuk pendapatan dan beban terkait dengan transaksi dengan komponen lain dari entitas yang sama);          
  Bank mengidentifikasikan segmen operasi sebagai suatu komponen dari entitas (lanjutan):    
  2) hasil operasinya dikaji ulang secara reguler oleh pengambil keputusan operasional untuk membuat keputusan tentang sumber daya yang dialokasikan pada segmen tersebut dan menilai kinerjanya; dan     
  3) tersedia informasi keuangan yang dapat dipisahkan.     
  Bank mengungkapkan segmen operasionalnya berdasarkan segmen usaha yang meliputi perbankan konvensional dan syariah.    
  Segmen geografis meliputi penyediaan jasa di dalam lingkungan ekonomi tertentu yang memiliki risiko serta tingkat pengembalian yang berbeda dengan segmen operasi lainnya yang berada dalam lingkungan ekonomi lain. Segmen geografis Bank adalah Jawa Timur dan selain Jawa Timur.</t>
        </is>
      </c>
      <c r="I20" s="105" t="inlineStr">
        <is>
          <t>Bank menentukan dan menyajikan segmen operasi berdasarkan informasi yang secara internal diberikan oleh bagian akuntansi kepada pengambil keputusan operasional.    
  Bank mengidentifikasikan segmen operasi sebagai suatu komponen dari entitas:    
  1) yang terlibat dalam aktivitas bisnis yang mana memperoleh pendapatan dan menimbulkan beban (termasuk pendapatan dan beban terkait dengan transaksi dengan komponen lain dari entitas yang sama);          
  Bank mengidentifikasikan segmen operasi sebagai suatu komponen dari entitas (lanjutan):    
  2) hasil operasinya dikaji ulang secara reguler oleh pengambil keputusan operasional untuk membuat keputusan tentang sumber daya yang dialokasikan pada segmen tersebut dan menilai kinerjanya; dan     
  3) tersedia informasi keuangan yang dapat dipisahkan.     
  Bank mengungkapkan segmen operasionalnya berdasarkan segmen usaha yang meliputi perbankan konvensional dan syariah.    
  Segmen geografis meliputi penyediaan jasa di dalam lingkungan ekonomi tertentu yang memiliki risiko serta tingkat pengembalian yang berbeda dengan segmen operasi lainnya yang berada dalam lingkungan ekonomi lain. Segmen geografis Bank adalah Jawa Timur dan selain Jawa Timur.</t>
        </is>
      </c>
      <c r="J20" s="105" t="inlineStr">
        <is>
          <t>Bank menentukan dan menyajikan segmen operasi berdasarkan informasi yang secara internal diberikan oleh bagian akuntansi kepada pengambil keputusan operasional.    
  Bank mengidentifikasikan segmen operasi sebagai suatu komponen dari entitas:    
  1) yang terlibat dalam aktivitas bisnis yang mana memperoleh pendapatan dan menimbulkan beban (termasuk pendapatan dan beban terkait dengan transaksi dengan komponen lain dari entitas yang sama);          
  Bank mengidentifikasikan segmen operasi sebagai suatu komponen dari entitas (lanjutan):    
  2) hasil operasinya dikaji ulang secara reguler oleh pengambil keputusan operasional untuk membuat keputusan tentang sumber daya yang dialokasikan pada segmen tersebut dan menilai kinerjanya; dan     
  3) tersedia informasi keuangan yang dapat dipisahkan.     
  Bank mengungkapkan segmen operasionalnya berdasarkan segmen usaha yang meliputi perbankan konvensional dan syariah.    
  Segmen geografis meliputi penyediaan jasa di dalam lingkungan ekonomi tertentu yang memiliki risiko serta tingkat pengembalian yang berbeda dengan segmen operasi lainnya yang berada dalam lingkungan ekonomi lain. Segmen geografis Bank adalah Jawa Timur dan selain Jawa Timur.</t>
        </is>
      </c>
      <c r="K20" s="105" t="inlineStr"/>
      <c r="L20" s="105" t="n"/>
      <c r="M20" s="105" t="n"/>
      <c r="N20" s="105" t="n"/>
      <c r="O20" s="105" t="n"/>
      <c r="P20" s="105" t="n"/>
      <c r="Q20" s="105" t="n"/>
      <c r="R20" s="105" t="n"/>
    </row>
    <row r="21" hidden="1" ht="75" customHeight="1" s="173" thickBot="1">
      <c r="A21" s="104" t="inlineStr">
        <is>
          <t>Instrumen keuangan derivatif</t>
        </is>
      </c>
      <c r="B21" s="104" t="n"/>
      <c r="C21" s="105" t="inlineStr"/>
      <c r="D21" s="105" t="inlineStr"/>
      <c r="E21" s="105" t="inlineStr"/>
      <c r="F21" s="105" t="inlineStr"/>
      <c r="G21" s="105" t="inlineStr"/>
      <c r="H21" s="105" t="inlineStr"/>
      <c r="I21" s="105" t="inlineStr"/>
      <c r="J21" s="105" t="inlineStr"/>
      <c r="K21" s="105" t="inlineStr"/>
      <c r="L21" s="105" t="n"/>
      <c r="M21" s="105" t="n"/>
      <c r="N21" s="105" t="n"/>
      <c r="O21" s="105" t="n"/>
      <c r="P21" s="105" t="n"/>
      <c r="Q21" s="105" t="n"/>
      <c r="R21" s="105" t="n"/>
    </row>
    <row r="22" ht="75" customHeight="1" s="173" thickBot="1">
      <c r="A22" s="104" t="inlineStr">
        <is>
          <t>Penerapan standar akutansi baru</t>
        </is>
      </c>
      <c r="B22" s="104" t="n"/>
      <c r="C22" s="105" t="inlineStr">
        <is>
          <t>Pada tanggal 1 Januari 2022, terdapat standar baru dan penyesuaian atau amendemen terhadap beberapa standar yang masih berlaku dan berlaku efektif sejak tanggal tersebut yaitu sebagai berikut: 
Amendemen PSAK 22, “Kombinasi Bisnis tentang Referensi ke Kerangka Konseptual”. Amendemen ini mengklarifikasi interaksi antara PSAK 22, PSAK 57, ISAK 30 dan Kerangka Konseptual Pelaporan Keuangan; 
Amendemen PSAK 57, “Provisi, Liabilitas Kontinjensi, dan Aset Kontinjensi tentang Kontrak Memberatkan - Biaya Memenuhi Kontrak”. Amendemen ini mengklarifikasi biaya untuk memenuhi suatu kontrak dalam kaitannya dalam menentukan apakah suatu kontrak merupakan kontrak memberatkan; 
Penyesuaian Tahunan 2020 - PSAK 71, “Instrumen Keuangan - Imbalan dalam pengujian “10 persen” untuk penghentian pengakuan liabilitas keuangan”. Amandemen tersebut mengklarifikasi biaya yang termasuk dalam entitas ketika menilai apakah persyaratan liabilitas keuangan baru atau yang dimodifikasi secara substansial berbeda dari persyaratan liabilitas keuangan asli; 
- Penyesuaian Tahunan 2020 - PSAK 73, “Sewa”. Penyesuaian ini mengklarifikasi pengukuran oleh penyewa dan pencatatan perubahan masa sewa terkait “perbaikan properti sewaan”. 
Implementasi dari standar-standar tersebut tidak menghasilkan perubahan substansial terhadap kebijakan akuntansi Bank dan tidak memiliki dampak yang material terhadap laporan keuangan di periode berjalan atau tahun sebelumnya.</t>
        </is>
      </c>
      <c r="D22" s="105" t="inlineStr">
        <is>
          <t>Pada tanggal 1 Januari 2022, terdapat standar baru dan penyesuaian atau amendemen terhadap beberapa standar yang masih berlaku dan berlaku efektif sejak tanggal tersebut yaitu sebagai berikut: 
Amendemen PSAK 22, “Kombinasi Bisnis tentang Referensi ke Kerangka Konseptual”. Amendemen ini mengklarifikasi interaksi antara PSAK 22, PSAK 57, ISAK 30 dan Kerangka Konseptual Pelaporan Keuangan; 
Amendemen PSAK 57, “Provisi, Liabilitas Kontinjensi, dan Aset Kontinjensi tentang Kontrak Memberatkan - Biaya Memenuhi Kontrak”. Amendemen ini mengklarifikasi biaya untuk memenuhi suatu kontrak dalam kaitannya dalam menentukan apakah suatu kontrak merupakan kontrak memberatkan; 
Penyesuaian Tahunan 2020 - PSAK 71, “Instrumen Keuangan - Imbalan dalam pengujian “10 persen” untuk penghentian pengakuan liabilitas keuangan”. Amandemen tersebut mengklarifikasi biaya yang termasuk dalam entitas ketika menilai apakah persyaratan liabilitas keuangan baru atau yang dimodifikasi secara substansial berbeda dari persyaratan liabilitas keuangan asli; 
- Penyesuaian Tahunan 2020 - PSAK 73, “Sewa”. Penyesuaian ini mengklarifikasi pengukuran oleh penyewa dan pencatatan perubahan masa sewa terkait “perbaikan properti sewaan”. 
Implementasi dari standar-standar tersebut tidak menghasilkan perubahan substansial terhadap kebijakan akuntansi Bank dan tidak memiliki dampak yang material terhadap laporan keuangan di periode berjalan atau tahun sebelumnya.</t>
        </is>
      </c>
      <c r="E22" s="105" t="inlineStr">
        <is>
          <t>Pada tanggal 1 Januari 2022, terdapat standar baru dan penyesuaian atau amendemen terhadap beberapa standar yang masih berlaku dan berlaku efektif sejak tanggal tersebut yaitu sebagai berikut: 
Amendemen PSAK 22, “Kombinasi Bisnis tentang Referensi ke Kerangka Konseptual”. Amendemen ini mengklarifikasi interaksi antara PSAK 22, PSAK 57, ISAK 30 dan Kerangka Konseptual Pelaporan Keuangan; 
Amendemen PSAK 57, “Provisi, Liabilitas Kontinjensi, dan Aset Kontinjensi tentang Kontrak Memberatkan - Biaya Memenuhi Kontrak”. Amendemen ini mengklarifikasi biaya untuk memenuhi suatu kontrak dalam kaitannya dalam menentukan apakah suatu kontrak merupakan kontrak memberatkan; 
Penyesuaian Tahunan 2020 - PSAK 71, “Instrumen Keuangan - Imbalan dalam pengujian “10 persen” untuk penghentian pengakuan liabilitas keuangan”. Amandemen tersebut mengklarifikasi biaya yang termasuk dalam entitas ketika menilai apakah persyaratan liabilitas keuangan baru atau yang dimodifikasi secara substansial berbeda dari persyaratan liabilitas keuangan asli; 
- Penyesuaian Tahunan 2020 - PSAK 73, “Sewa”. Penyesuaian ini mengklarifikasi pengukuran oleh penyewa dan pencatatan perubahan masa sewa terkait “perbaikan properti sewaan”. 
Implementasi dari standar-standar tersebut tidak menghasilkan perubahan substansial terhadap kebijakan akuntansi Bank dan tidak memiliki dampak yang material terhadap laporan keuangan di periode berjalan atau tahun sebelumnya.</t>
        </is>
      </c>
      <c r="F22" s="105" t="inlineStr">
        <is>
          <t>Pada tanggal 1 Januari 2022, terdapat standar baru dan penyesuaian atau amendemen terhadap beberapa standar yang masih berlaku dan berlaku efektif sejak tanggal tersebut yaitu sebagai berikut: 
Amendemen PSAK 22,  Bisnis tentang Referensi ke Kerangka Konseptual. Amendemen ini mengklarifikasi interaksi antara PSAK 22, PSAK 57, ISAK 30 dan Kerangka Konseptual Pelaporan Keuangan; 
Amendemen PSAK 57,  Liabilitas Kontinjensi, dan Aset Kontinjensi tentang Kontrak Memberatkan - Biaya Memenuhi Kontrak. Amendemen ini mengklarifikasi biaya untuk memenuhi suatu kontrak dalam kaitannya dalam menentukan apakah suatu kontrak merupakan kontrak memberatkan; 
Penyesuaian Tahunan 2020 - PSAK 71,  Keuangan - Imbalan dalam pengujian  persen untuk penghentian pengakuan liabilitas keuangan. Amandemen tersebut mengklarifikasi biaya yang termasuk dalam entitas ketika menilai apakah persyaratan liabilitas keuangan baru atau yang dimodifikasi secara substansial berbeda dari persyaratan liabilitas keuangan asli; 
- Penyesuaian Tahunan 2020 - PSAK 73, . Penyesuaian ini mengklarifikasi pengukuran oleh penyewa dan pencatatan perubahan masa sewa terkait  properti sewaan. 
Implementasi dari standar-standar tersebut tidak menghasilkan perubahan substansial terhadap kebijakan akuntansi Bank dan tidak memiliki dampak yang material terhadap laporan keuangan di periode berjalan atau tahun sebelumnya.</t>
        </is>
      </c>
      <c r="G22" s="105" t="inlineStr">
        <is>
          <t>Pada tanggal 1 Januari 2022, terdapat standar baru dan penyesuaian atau amendemen terhadap beberapa standar yang masih berlaku dan berlaku efektif sejak tanggal tersebut yaitu sebagai berikut: 
Amendemen PSAK 22,  Bisnis tentang Referensi ke Kerangka Konseptual. Amendemen ini mengklarifikasi interaksi antara PSAK 22, PSAK 57, ISAK 30 dan Kerangka Konseptual Pelaporan Keuangan; 
Amendemen PSAK 57,  Liabilitas Kontinjensi, dan Aset Kontinjensi tentang Kontrak Memberatkan - Biaya Memenuhi Kontrak. Amendemen ini mengklarifikasi biaya untuk memenuhi suatu kontrak dalam kaitannya dalam menentukan apakah suatu kontrak merupakan kontrak memberatkan; 
Penyesuaian Tahunan 2020 - PSAK 71,  Keuangan - Imbalan dalam pengujian  persen untuk penghentian pengakuan liabilitas keuangan. Amandemen tersebut mengklarifikasi biaya yang termasuk dalam entitas ketika menilai apakah persyaratan liabilitas keuangan baru atau yang dimodifikasi secara substansial berbeda dari persyaratan liabilitas keuangan asli; 
- Penyesuaian Tahunan 2020 - PSAK 73, . Penyesuaian ini mengklarifikasi pengukuran oleh penyewa dan pencatatan perubahan masa sewa terkait  properti sewaan. 
Implementasi dari standar-standar tersebut tidak menghasilkan perubahan substansial terhadap kebijakan akuntansi Bank dan tidak memiliki dampak yang material terhadap laporan keuangan di periode berjalan atau tahun sebelumnya.</t>
        </is>
      </c>
      <c r="H22" s="105" t="inlineStr">
        <is>
          <t>Pada tanggal 1 Januari 2022, terdapat standar baru dan penyesuaian atau amendemen terhadap beberapa standar yang masih berlaku dan berlaku efektif sejak tanggal tersebut yaitu sebagai berikut: 
Amendemen PSAK 22,  Bisnis tentang Referensi ke Kerangka Konseptual. Amendemen ini mengklarifikasi interaksi antara PSAK 22, PSAK 57, ISAK 30 dan Kerangka Konseptual Pelaporan Keuangan; 
Amendemen PSAK 57,  Liabilitas Kontinjensi, dan Aset Kontinjensi tentang Kontrak Memberatkan - Biaya Memenuhi Kontrak. Amendemen ini mengklarifikasi biaya untuk memenuhi suatu kontrak dalam kaitannya dalam menentukan apakah suatu kontrak merupakan kontrak memberatkan; 
Penyesuaian Tahunan 2020 - PSAK 71,  Keuangan - Imbalan dalam pengujian  persen untuk penghentian pengakuan liabilitas keuangan. Amandemen tersebut mengklarifikasi biaya yang termasuk dalam entitas ketika menilai apakah persyaratan liabilitas keuangan baru atau yang dimodifikasi secara substansial berbeda dari persyaratan liabilitas keuangan asli; 
- Penyesuaian Tahunan 2020 - PSAK 73, . Penyesuaian ini mengklarifikasi pengukuran oleh penyewa dan pencatatan perubahan masa sewa terkait  properti sewaan. 
Implementasi dari standar-standar tersebut tidak menghasilkan perubahan substansial terhadap kebijakan akuntansi Bank dan tidak memiliki dampak yang material terhadap laporan keuangan di periode berjalan atau tahun sebelumnya.</t>
        </is>
      </c>
      <c r="I22" s="105" t="inlineStr">
        <is>
          <t>Pada tanggal 1 Januari 2022, terdapat standar baru dan penyesuaian atau amendemen terhadap beberapa standar yang masih berlaku dan berlaku efektif sejak tanggal tersebut yaitu sebagai berikut: 
Amendemen PSAK 22,  Bisnis tentang Referensi ke Kerangka Konseptual. Amendemen ini mengklarifikasi interaksi antara PSAK 22, PSAK 57, ISAK 30 dan Kerangka Konseptual Pelaporan Keuangan; 
Amendemen PSAK 57,  Liabilitas Kontinjensi, dan Aset Kontinjensi tentang Kontrak Memberatkan - Biaya Memenuhi Kontrak. Amendemen ini mengklarifikasi biaya untuk memenuhi suatu kontrak dalam kaitannya dalam menentukan apakah suatu kontrak merupakan kontrak memberatkan; 
Penyesuaian Tahunan 2020 - PSAK 71,  Keuangan - Imbalan dalam pengujian  persen untuk penghentian pengakuan liabilitas keuangan. Amandemen tersebut mengklarifikasi biaya yang termasuk dalam entitas ketika menilai apakah persyaratan liabilitas keuangan baru atau yang dimodifikasi secara substansial berbeda dari persyaratan liabilitas keuangan asli; 
- Penyesuaian Tahunan 2020 - PSAK 73, . Penyesuaian ini mengklarifikasi pengukuran oleh penyewa dan pencatatan perubahan masa sewa terkait  properti sewaan. 
Implementasi dari standar-standar tersebut tidak menghasilkan perubahan substansial terhadap kebijakan akuntansi Bank dan tidak memiliki dampak yang material terhadap laporan keuangan di periode berjalan atau tahun sebelumnya.</t>
        </is>
      </c>
      <c r="J22" s="105" t="inlineStr">
        <is>
          <t>Pada tanggal 1 Januari 2022, terdapat standar baru dan penyesuaian atau amendemen terhadap beberapa standar yang masih berlaku dan berlaku efektif sejak tanggal tersebut yaitu sebagai berikut: 
Amendemen PSAK 22,  Bisnis tentang Referensi ke Kerangka Konseptual. Amendemen ini mengklarifikasi interaksi antara PSAK 22, PSAK 57, ISAK 30 dan Kerangka Konseptual Pelaporan Keuangan; 
Amendemen PSAK 57,  Liabilitas Kontinjensi, dan Aset Kontinjensi tentang Kontrak Memberatkan - Biaya Memenuhi Kontrak. Amendemen ini mengklarifikasi biaya untuk memenuhi suatu kontrak dalam kaitannya dalam menentukan apakah suatu kontrak merupakan kontrak memberatkan; 
Penyesuaian Tahunan 2020 - PSAK 71,  Keuangan - Imbalan dalam pengujian  persen untuk penghentian pengakuan liabilitas keuangan. Amandemen tersebut mengklarifikasi biaya yang termasuk dalam entitas ketika menilai apakah persyaratan liabilitas keuangan baru atau yang dimodifikasi secara substansial berbeda dari persyaratan liabilitas keuangan asli; 
- Penyesuaian Tahunan 2020 - PSAK 73, . Penyesuaian ini mengklarifikasi pengukuran oleh penyewa dan pencatatan perubahan masa sewa terkait  properti sewaan. 
Implementasi dari standar-standar tersebut tidak menghasilkan perubahan substansial terhadap kebijakan akuntansi Bank dan tidak memiliki dampak yang material terhadap laporan keuangan di periode berjalan atau tahun sebelumnya.</t>
        </is>
      </c>
      <c r="K22" s="105" t="inlineStr"/>
      <c r="L22" s="105" t="n"/>
      <c r="M22" s="105" t="n"/>
      <c r="N22" s="105" t="n"/>
      <c r="O22" s="105" t="n"/>
      <c r="P22" s="105" t="n"/>
      <c r="Q22" s="105" t="n"/>
      <c r="R22" s="105" t="n"/>
    </row>
    <row r="23" hidden="1" ht="75" customHeight="1" s="173" thickBot="1">
      <c r="A23" s="104" t="inlineStr">
        <is>
          <t>Kombinasi bisnis</t>
        </is>
      </c>
      <c r="B23" s="104" t="n"/>
      <c r="C23" s="105" t="inlineStr"/>
      <c r="D23" s="105" t="inlineStr"/>
      <c r="E23" s="105" t="inlineStr"/>
      <c r="F23" s="105" t="inlineStr"/>
      <c r="G23" s="105" t="inlineStr"/>
      <c r="H23" s="105" t="inlineStr"/>
      <c r="I23" s="105" t="inlineStr"/>
      <c r="J23" s="105" t="inlineStr"/>
      <c r="K23" s="105" t="inlineStr"/>
      <c r="L23" s="105" t="n"/>
      <c r="M23" s="105" t="n"/>
      <c r="N23" s="105" t="n"/>
      <c r="O23" s="105" t="n"/>
      <c r="P23" s="105" t="n"/>
      <c r="Q23" s="105" t="n"/>
      <c r="R23" s="105" t="n"/>
    </row>
    <row r="24" hidden="1" ht="75" customHeight="1" s="173" thickBot="1">
      <c r="A24" s="104" t="inlineStr">
        <is>
          <t>Penentuan nilai wajar</t>
        </is>
      </c>
      <c r="B24" s="104" t="n"/>
      <c r="C24" s="105" t="inlineStr"/>
      <c r="D24" s="105" t="inlineStr"/>
      <c r="E24" s="105" t="inlineStr"/>
      <c r="F24" s="105" t="inlineStr"/>
      <c r="G24" s="105" t="inlineStr"/>
      <c r="H24" s="105" t="inlineStr"/>
      <c r="I24" s="105" t="inlineStr"/>
      <c r="J24" s="105" t="inlineStr"/>
      <c r="K24" s="105" t="inlineStr"/>
      <c r="L24" s="105" t="n"/>
      <c r="M24" s="105" t="n"/>
      <c r="N24" s="105" t="n"/>
      <c r="O24" s="105" t="n"/>
      <c r="P24" s="105" t="n"/>
      <c r="Q24" s="105" t="n"/>
      <c r="R24" s="105" t="n"/>
    </row>
    <row r="25" ht="75" customHeight="1" s="173" thickBot="1">
      <c r="A25" s="104" t="inlineStr">
        <is>
          <t>Transaksi dan saldo dalam mata uang asing</t>
        </is>
      </c>
      <c r="B25" s="104" t="n"/>
      <c r="C25" s="105" t="inlineStr">
        <is>
          <t>Transaksi dalam mata uang asing dijabarkan ke mata uang rupiah dengan menggunakan kurs yang berlaku pada tanggal transaksi. Pada tanggal laporan posisi keuangan, aset dan liabilitas moneter dalam mata uang asing dijabarkan dengan menggunakan kurs yang berlaku pada tanggal laporan posisi keuangan.
Keuntungan dan kerugian selisih kurs yang timbul dari transaksi dalam mata uang asing dan dari penjabaran aset dan liabilitas moneter dalam mata uang asing diakui dalam laporan laba rugi dan penghasilan komprehensif lain tahun berjalan.
Laba atau rugi kurs valuta asing atas aset dan liabilitas moneter merupakan selisih antara biaya perolehan diamortisasi dalam Rupiah pada awal tahun, disesuaikan dengan tingkat suku bunga efektif dan pembayaran selama tahun berjalan, dan biaya perolehan diamortisasi dalam valuta asing yang dijabarkan ke dalam Rupiah dengan menggunakan kurs pada akhir tahun.
Aset dan liabilitas non-moneter dalam mata uang asing dijabarkan dengan menggunakan kurs pada tanggal transaksi.</t>
        </is>
      </c>
      <c r="D25" s="105" t="inlineStr">
        <is>
          <t>Transaksi dalam mata uang asing dijabarkan ke mata uang rupiah dengan menggunakan kurs yang berlaku pada tanggal transaksi. Pada tanggal laporan posisi keuangan, aset dan liabilitas moneter dalam mata uang asing dijabarkan dengan menggunakan kurs yang berlaku pada tanggal laporan posisi keuangan.
Keuntungan dan kerugian selisih kurs yang timbul dari transaksi dalam mata uang asing dan dari penjabaran aset dan liabilitas moneter dalam mata uang asing diakui dalam laporan laba rugi dan penghasilan komprehensif lain tahun berjalan.
Laba atau rugi kurs valuta asing atas aset dan liabilitas moneter merupakan selisih antara biaya perolehan diamortisasi dalam Rupiah pada awal tahun, disesuaikan dengan tingkat suku bunga efektif dan pembayaran selama tahun berjalan, dan biaya perolehan diamortisasi dalam valuta asing yang dijabarkan ke dalam Rupiah dengan menggunakan kurs pada akhir tahun.
Aset dan liabilitas non-moneter dalam mata uang asing dijabarkan dengan menggunakan kurs pada tanggal transaksi.</t>
        </is>
      </c>
      <c r="E25" s="105" t="inlineStr">
        <is>
          <t>Transaksi dalam mata uang asing dijabarkan ke mata uang rupiah dengan menggunakan kurs yang berlaku pada tanggal transaksi. Pada tanggal laporan posisi keuangan, aset dan liabilitas moneter dalam mata uang asing dijabarkan dengan menggunakan kurs yang berlaku pada tanggal laporan posisi keuangan.
Keuntungan dan kerugian selisih kurs yang timbul dari transaksi dalam mata uang asing dan dari penjabaran aset dan liabilitas moneter dalam mata uang asing diakui dalam laporan laba rugi dan penghasilan komprehensif lain tahun berjalan.
Laba atau rugi kurs valuta asing atas aset dan liabilitas moneter merupakan selisih antara biaya perolehan diamortisasi dalam Rupiah pada awal tahun, disesuaikan dengan tingkat suku bunga efektif dan pembayaran selama tahun berjalan, dan biaya perolehan diamortisasi dalam valuta asing yang dijabarkan ke dalam Rupiah dengan menggunakan kurs pada akhir tahun.
Aset dan liabilitas non-moneter dalam mata uang asing dijabarkan dengan menggunakan kurs pada tanggal transaksi.</t>
        </is>
      </c>
      <c r="F25" s="105" t="inlineStr">
        <is>
          <t>Transaksi dalam mata uang asing dijabarkan ke mata uang rupiah dengan menggunakan kurs yang berlaku pada tanggal transaksi. Pada tanggal laporan posisi keuangan, aset dan liabilitas moneter dalam mata uang asing dijabarkan dengan menggunakan kurs yang berlaku pada tanggal laporan posisi keuangan.
Keuntungan dan kerugian selisih kurs yang timbul dari transaksi dalam mata uang asing dan dari penjabaran aset dan liabilitas moneter dalam mata uang asing diakui dalam laporan laba rugi dan penghasilan komprehensif lain tahun berjalan.
Laba atau rugi kurs valuta asing atas aset dan liabilitas moneter merupakan selisih antara biaya perolehan diamortisasi dalam Rupiah pada awal tahun, disesuaikan dengan tingkat suku bunga efektif dan pembayaran selama tahun berjalan, dan biaya perolehan diamortisasi dalam valuta asing yang dijabarkan ke dalam Rupiah dengan menggunakan kurs pada akhir tahun.
Aset dan liabilitas non-moneter dalam mata uang asing dijabarkan dengan menggunakan kurs pada tanggal transaksi.</t>
        </is>
      </c>
      <c r="G25" s="105" t="inlineStr">
        <is>
          <t>Transaksi dalam mata uang asing dijabarkan ke mata uang rupiah dengan menggunakan kurs yang berlaku pada tanggal transaksi. Pada tanggal laporan posisi keuangan, aset dan liabilitas moneter dalam mata uang asing dijabarkan dengan menggunakan kurs yang berlaku pada tanggal laporan posisi keuangan.
Keuntungan dan kerugian selisih kurs yang timbul dari transaksi dalam mata uang asing dan dari penjabaran aset dan liabilitas moneter dalam mata uang asing diakui dalam laporan laba rugi dan penghasilan komprehensif lain tahun berjalan.
Laba atau rugi kurs valuta asing atas aset dan liabilitas moneter merupakan selisih antara biaya perolehan diamortisasi dalam Rupiah pada awal tahun, disesuaikan dengan tingkat suku bunga efektif dan pembayaran selama tahun berjalan, dan biaya perolehan diamortisasi dalam valuta asing yang dijabarkan ke dalam Rupiah dengan menggunakan kurs pada akhir tahun.
Aset dan liabilitas non-moneter dalam mata uang asing dijabarkan dengan menggunakan kurs pada tanggal transaksi.</t>
        </is>
      </c>
      <c r="H25" s="105" t="inlineStr">
        <is>
          <t>Transaksi dalam mata uang asing dijabarkan ke mata uang rupiah dengan menggunakan kurs yang berlaku pada tanggal transaksi. Pada tanggal laporan posisi keuangan, aset dan liabilitas moneter dalam mata uang asing dijabarkan dengan menggunakan kurs yang berlaku pada tanggal laporan posisi keuangan.
Keuntungan dan kerugian selisih kurs yang timbul dari transaksi dalam mata uang asing dan dari penjabaran aset dan liabilitas moneter dalam mata uang asing diakui dalam laporan laba rugi dan penghasilan komprehensif lain tahun berjalan.
Laba atau rugi kurs valuta asing atas aset dan liabilitas moneter merupakan selisih antara biaya perolehan diamortisasi dalam Rupiah pada awal tahun, disesuaikan dengan tingkat suku bunga efektif dan pembayaran selama tahun berjalan, dan biaya perolehan diamortisasi dalam valuta asing yang dijabarkan ke dalam Rupiah dengan menggunakan kurs pada akhir tahun.
Aset dan liabilitas non-moneter dalam mata uang asing dijabarkan dengan menggunakan kurs pada tanggal transaksi.</t>
        </is>
      </c>
      <c r="I25" s="105" t="inlineStr">
        <is>
          <t>Transaksi dalam mata uang asing dijabarkan ke mata uang rupiah dengan menggunakan kurs yang berlaku pada tanggal transaksi. Pada tanggal laporan posisi keuangan, aset dan liabilitas moneter dalam mata uang asing dijabarkan dengan menggunakan kurs yang berlaku pada tanggal laporan posisi keuangan.
Keuntungan dan kerugian selisih kurs yang timbul dari transaksi dalam mata uang asing dan dari penjabaran aset dan liabilitas moneter dalam mata uang asing diakui dalam laporan laba rugi dan penghasilan komprehensif lain tahun berjalan.
Laba atau rugi kurs valuta asing atas aset dan liabilitas moneter merupakan selisih antara biaya perolehan diamortisasi dalam Rupiah pada awal tahun, disesuaikan dengan tingkat suku bunga efektif dan pembayaran selama tahun berjalan, dan biaya perolehan diamortisasi dalam valuta asing yang dijabarkan ke dalam Rupiah dengan menggunakan kurs pada akhir tahun.
Aset dan liabilitas non-moneter dalam mata uang asing dijabarkan dengan menggunakan kurs pada tanggal transaksi.</t>
        </is>
      </c>
      <c r="J25" s="105" t="inlineStr">
        <is>
          <t>Transaksi dalam mata uang asing dijabarkan ke mata uang rupiah dengan menggunakan kurs yang berlaku pada tanggal transaksi. Pada tanggal laporan posisi keuangan, aset dan liabilitas moneter dalam mata uang asing dijabarkan dengan menggunakan kurs yang berlaku pada tanggal laporan posisi keuangan.
Keuntungan dan kerugian selisih kurs yang timbul dari transaksi dalam mata uang asing dan dari penjabaran aset dan liabilitas moneter dalam mata uang asing diakui dalam laporan laba rugi dan penghasilan komprehensif lain tahun berjalan.
Laba atau rugi kurs valuta asing atas aset dan liabilitas moneter merupakan selisih antara biaya perolehan diamortisasi dalam Rupiah pada awal tahun, disesuaikan dengan tingkat suku bunga efektif dan pembayaran selama tahun berjalan, dan biaya perolehan diamortisasi dalam valuta asing yang dijabarkan ke dalam Rupiah dengan menggunakan kurs pada akhir tahun.
Aset dan liabilitas non-moneter dalam mata uang asing dijabarkan dengan menggunakan kurs pada tanggal transaksi.</t>
        </is>
      </c>
      <c r="K25" s="105" t="inlineStr"/>
      <c r="L25" s="105" t="n"/>
      <c r="M25" s="105" t="n"/>
      <c r="N25" s="105" t="n"/>
      <c r="O25" s="105" t="n"/>
      <c r="P25" s="105" t="n"/>
      <c r="Q25" s="105" t="n"/>
      <c r="R25" s="105" t="n"/>
    </row>
    <row r="26" ht="75" customHeight="1" s="173" thickBot="1">
      <c r="A26" s="104" t="inlineStr">
        <is>
          <t>Giro pada Bank Indonesia dan bank lain</t>
        </is>
      </c>
      <c r="B26" s="104" t="n"/>
      <c r="C26" s="105" t="inlineStr">
        <is>
          <t>Giro pada Bank Indonesia dan bank lain dinyatakan sebesar biaya perolehan diamortisasi menggunakan metode suku bunga efektif dikurangi penyisihan kerugian penurunan nilai. Giro pada Bank Indonesia dan bank lain diklasifikasikan sebagai biaya perolehan diamortisasi.</t>
        </is>
      </c>
      <c r="D26" s="105" t="inlineStr">
        <is>
          <t>Giro pada Bank Indonesia dan bank lain dinyatakan sebesar biaya perolehan diamortisasi menggunakan metode suku bunga efektif dikurangi penyisihan kerugian penurunan nilai. Giro pada Bank Indonesia dan bank lain diklasifikasikan sebagai biaya perolehan diamortisasi.</t>
        </is>
      </c>
      <c r="E26" s="105" t="inlineStr">
        <is>
          <t>Giro pada Bank Indonesia dan bank lain dinyatakan sebesar biaya perolehan diamortisasi menggunakan metode suku bunga efektif dikurangi penyisihan kerugian penurunan nilai. Giro pada Bank Indonesia dan bank lain diklasifikasikan sebagai biaya perolehan diamortisasi.</t>
        </is>
      </c>
      <c r="F26" s="105" t="inlineStr">
        <is>
          <t>Giro pada Bank Indonesia dan bank lain dinyatakan sebesar biaya perolehan diamortisasi menggunakan metode suku bunga efektif dikurangi penyisihan kerugian penurunan nilai. Giro pada Bank Indonesia dan bank lain diklasifikasikan sebagai biaya perolehan diamortisasi.</t>
        </is>
      </c>
      <c r="G26" s="105" t="inlineStr">
        <is>
          <t>Giro pada Bank Indonesia dan bank lain dinyatakan sebesar biaya perolehan diamortisasi menggunakan metode suku bunga efektif dikurangi penyisihan kerugian penurunan nilai. Giro pada Bank Indonesia dan bank lain diklasifikasikan sebagai biaya perolehan diamortisasi.</t>
        </is>
      </c>
      <c r="H26" s="105" t="inlineStr">
        <is>
          <t>Giro pada Bank Indonesia dan bank lain dinyatakan sebesar biaya perolehan diamortisasi menggunakan metode suku bunga efektif dikurangi penyisihan kerugian penurunan nilai. Giro pada Bank Indonesia dan bank lain diklasifikasikan sebagai biaya perolehan diamortisasi.</t>
        </is>
      </c>
      <c r="I26" s="105" t="inlineStr">
        <is>
          <t>Giro pada Bank Indonesia dan bank lain dinyatakan sebesar biaya perolehan diamortisasi menggunakan metode suku bunga efektif dikurangi penyisihan kerugian penurunan nilai. Giro pada Bank Indonesia dan bank lain diklasifikasikan sebagai biaya perolehan diamortisasi.</t>
        </is>
      </c>
      <c r="J26" s="105" t="inlineStr">
        <is>
          <t>Giro pada Bank Indonesia dan bank lain dinyatakan sebesar biaya perolehan diamortisasi menggunakan metode suku bunga efektif dikurangi penyisihan kerugian penurunan nilai. Giro pada Bank Indonesia dan bank lain diklasifikasikan sebagai biaya perolehan diamortisasi.</t>
        </is>
      </c>
      <c r="K26" s="105" t="inlineStr"/>
      <c r="L26" s="105" t="n"/>
      <c r="M26" s="105" t="n"/>
      <c r="N26" s="105" t="n"/>
      <c r="O26" s="105" t="n"/>
      <c r="P26" s="105" t="n"/>
      <c r="Q26" s="105" t="n"/>
      <c r="R26" s="105" t="n"/>
    </row>
    <row r="27" ht="75" customHeight="1" s="173" thickBot="1">
      <c r="A27" s="104" t="inlineStr">
        <is>
          <t>Penempatan pada Bank Indonesia dan bank lain</t>
        </is>
      </c>
      <c r="B27" s="104" t="n"/>
      <c r="C27" s="105" t="inlineStr">
        <is>
          <t>Penempatan pada Bank Indonesia dan bank lain terdiri dari Fasilitas Simpanan Bank Indonesia (FASBI), call money dan deposito berjangka.
Penempatan pada Bank Indonesia dan bank lain dinyatakan sebesar biaya perolehan diamortisasi menggunakan metode suku bunga efektif dikurangi penyisihan kerugian penurunan nilai. Penempatan pada Bank Indonesia dan bank lain diklasifikasikan sebagai biaya perolehan diamortisasi.</t>
        </is>
      </c>
      <c r="D27" s="105" t="inlineStr">
        <is>
          <t>Penempatan pada Bank Indonesia dan bank lain terdiri dari Fasilitas Simpanan Bank Indonesia (FASBI), call money dan deposito berjangka.
Penempatan pada Bank Indonesia dan bank lain dinyatakan sebesar biaya perolehan diamortisasi menggunakan metode suku bunga efektif dikurangi penyisihan kerugian penurunan nilai. Penempatan pada Bank Indonesia dan bank lain diklasifikasikan sebagai biaya perolehan diamortisasi.</t>
        </is>
      </c>
      <c r="E27" s="105" t="inlineStr">
        <is>
          <t>Penempatan pada Bank Indonesia dan bank lain terdiri dari Fasilitas Simpanan Bank Indonesia (FASBI), call money dan deposito berjangka.
Penempatan pada Bank Indonesia dan bank lain dinyatakan sebesar biaya perolehan diamortisasi menggunakan metode suku bunga efektif dikurangi penyisihan kerugian penurunan nilai. Penempatan pada Bank Indonesia dan bank lain diklasifikasikan sebagai biaya perolehan diamortisasi.</t>
        </is>
      </c>
      <c r="F27" s="105" t="inlineStr">
        <is>
          <t>Penempatan pada Bank Indonesia dan bank lain terdiri dari Fasilitas Simpanan Bank Indonesia (FASBI), call money dan deposito berjangka.
Penempatan pada Bank Indonesia dan bank lain dinyatakan sebesar biaya perolehan diamortisasi menggunakan metode suku bunga efektif dikurangi penyisihan kerugian penurunan nilai. Penempatan pada Bank Indonesia dan bank lain diklasifikasikan sebagai biaya perolehan diamortisasi.</t>
        </is>
      </c>
      <c r="G27" s="105" t="inlineStr">
        <is>
          <t>Penempatan pada Bank Indonesia dan bank lain terdiri dari Fasilitas Simpanan Bank Indonesia (FASBI), call money dan deposito berjangka.
Penempatan pada Bank Indonesia dan bank lain dinyatakan sebesar biaya perolehan diamortisasi menggunakan metode suku bunga efektif dikurangi penyisihan kerugian penurunan nilai. Penempatan pada Bank Indonesia dan bank lain diklasifikasikan sebagai biaya perolehan diamortisasi.</t>
        </is>
      </c>
      <c r="H27" s="105" t="inlineStr">
        <is>
          <t>Penempatan pada Bank Indonesia dan bank lain terdiri dari Fasilitas Simpanan Bank Indonesia (FASBI), call money dan deposito berjangka.
Penempatan pada Bank Indonesia dan bank lain dinyatakan sebesar biaya perolehan diamortisasi menggunakan metode suku bunga efektif dikurangi penyisihan kerugian penurunan nilai. Penempatan pada Bank Indonesia dan bank lain diklasifikasikan sebagai biaya perolehan diamortisasi.</t>
        </is>
      </c>
      <c r="I27" s="105" t="inlineStr">
        <is>
          <t>Penempatan pada Bank Indonesia dan bank lain terdiri dari Fasilitas Simpanan Bank Indonesia (FASBI), call money dan deposito berjangka.
Penempatan pada Bank Indonesia dan bank lain dinyatakan sebesar biaya perolehan diamortisasi menggunakan metode suku bunga efektif dikurangi penyisihan kerugian penurunan nilai. Penempatan pada Bank Indonesia dan bank lain diklasifikasikan sebagai biaya perolehan diamortisasi.</t>
        </is>
      </c>
      <c r="J27" s="105" t="inlineStr">
        <is>
          <t>Penempatan pada Bank Indonesia dan bank lain terdiri dari Fasilitas Simpanan Bank Indonesia (FASBI), call money dan deposito berjangka.
Penempatan pada Bank Indonesia dan bank lain dinyatakan sebesar biaya perolehan diamortisasi menggunakan metode suku bunga efektif dikurangi penyisihan kerugian penurunan nilai. Penempatan pada Bank Indonesia dan bank lain diklasifikasikan sebagai biaya perolehan diamortisasi.</t>
        </is>
      </c>
      <c r="K27" s="105" t="inlineStr"/>
      <c r="L27" s="105" t="n"/>
      <c r="M27" s="105" t="n"/>
      <c r="N27" s="105" t="n"/>
      <c r="O27" s="105" t="n"/>
      <c r="P27" s="105" t="n"/>
      <c r="Q27" s="105" t="n"/>
      <c r="R27" s="105" t="n"/>
    </row>
    <row r="28" ht="75" customHeight="1" s="173" thickBot="1">
      <c r="A28" s="104" t="inlineStr">
        <is>
          <t>Efek-efek</t>
        </is>
      </c>
      <c r="B28" s="104" t="n"/>
      <c r="C28" s="105" t="inlineStr">
        <is>
          <t>Surat berharga yang dimiliki terdiri dari Sertifikat Bank Indonesia (SBI), Sertifikat Deposito Bank Indonesia (SDBI), obligasi korporasi, reksadana, Surat Keterangan Berdokumen Dalam Negeri (SKBDN), tagihan wesel ekspor, sukuk, surat utang negara, surat berharga pasar uang dan pasar modal lainnya.    
  Surat utang negara terdiri dari surat utang yang diterbitkan oleh Pemerintah Indonesia yang diperoleh melalui pasar perdana dan sekunder.    
  Surat-surat berharga pada awalnya disajikan sebesar nilai wajarnya. Setelah pengakuan awal, surat-surat berharga dicatat sesuai dengan kategorinya yaitu yang diukur pada nilai wajar melalui penghasilan komprehensif lain, investasi pada biaya perolehan diamortisasi atau berdasarkan nilai wajar melalui laba atau rugi.    
  Penilaian surat berharga didasarkan atas klasifikasinya sebagai berikut:    
  1) Surat berharga yang dicatat pada biaya perolehan yang diamortisasi menggunakan metode suku bunga efektif.     
  2) Surat berharga yang dimiliki untuk diperdagangkan dan yang ditetapkan pada nilai wajar melalui laba rugi pada saat pengakuan awal dinyatakan pada nilai wajar. Keuntungan dan kerugian yang timbul dari perubahan nilai wajar diakui dalam laporan laba rugi dan penghasilan komprehensif lain.     
  3) Surat berharga yang diklasifikasikan pada nilai wajar melalui penghasilan komprehensif lain dinyatakan pada nilai wajar. Pendapatan bunga diakui dalam laporan laba rugi dan penghasilan komprehensif lain menggunakan metode suku bunga efektif. Laba atau rugi selisih kurs atas surat berharga yang tersedia untuk dijual diakui pada laporan laba rugi dan penghasilan komprehensif lain.     
  Perubahan nilai wajar lainnya diakui secara langsung dalam ekuitas sampai dengan surat-surat berharga tersebut dijual atau mengalami penurunan nilai, dimana keuntungan dan kerugian kumulatif yang sebelumnya diakui dalam ekuitas harus diakui pada laporan laba rugi dan penghasilan komprehensif lain.    
        Aset Keuangan Sukuk    
  Bank menerapkan PSAK No.110 "Investasi Sukuk" yang mengatur mengenai pengakuan, pengukuran, penyajian, dan pengungkapan transaksi sukuk ijarah dan sukuk mudharabah.    
  1) Diukur pada biaya perolehan     
   a) Investasi tersebut dimiliki dalam suatu model usaha yang bertujuan utama untuk memperoleh arus kas kontraktual dan terdapat persyaratan kontraktual dalam menentukan tanggal tertentu atas pembayaran pokok dan atau hasilnya.      
   b) Biaya perolehan sukuk termasuk biaya transaksi.      
   c) Selisih antara biaya perolehan dan nilai nominal diamortisasi secara garis lurus selama jangka waktu sukuk.      
   d) Rugi penurunan nilai diakui jika jumlah terpulihkan lebih kecil dari jumlah tercatat dan disajikan sebagai rugi penurunan nilai di dalam laba rugi.      
  2) Diukur pada nilai wajar     
   a) Nilai wajar ditentukan dengan mengacu pada urutan sebagai berikut:      
    -  Kuotasi harga di pasar aktif.      
    -  Harga yang terjadi dari transaksi terkini, apabila tidak ada kuotasi harga di pasar aktif.      
    -  Nilai wajar instrumen sejenis, apabila tidak ada kuotasi harga di pasar aktif, dan tidak ada harga yang terjadi dari transaksi terkini.      
   b) Biaya perolehan sukuk tidak termasuk biaya transaksi.      
   c) Selisih antara nilai wajar dan jumlah tercatat diakui dalam laba rugi.</t>
        </is>
      </c>
      <c r="D28" s="105" t="inlineStr">
        <is>
          <t>Surat berharga yang dimiliki terdiri dari Sertifikat Bank Indonesia (SBI), Sertifikat Deposito Bank Indonesia (SDBI), obligasi korporasi, reksadana, Surat Keterangan Berdokumen Dalam Negeri (SKBDN), tagihan wesel ekspor, sukuk, surat utang negara, surat berharga pasar uang dan pasar modal lainnya.    
  Surat utang negara terdiri dari surat utang yang diterbitkan oleh Pemerintah Indonesia yang diperoleh melalui pasar perdana dan sekunder.    
  Surat-surat berharga pada awalnya disajikan sebesar nilai wajarnya. Setelah pengakuan awal, surat-surat berharga dicatat sesuai dengan kategorinya yaitu yang diukur pada nilai wajar melalui penghasilan komprehensif lain, investasi pada biaya perolehan diamortisasi atau berdasarkan nilai wajar melalui laba atau rugi.    
  Penilaian surat berharga didasarkan atas klasifikasinya sebagai berikut:    
  1) Surat berharga yang dicatat pada biaya perolehan yang diamortisasi menggunakan metode suku bunga efektif.     
  2) Surat berharga yang dimiliki untuk diperdagangkan dan yang ditetapkan pada nilai wajar melalui laba rugi pada saat pengakuan awal dinyatakan pada nilai wajar. Keuntungan dan kerugian yang timbul dari perubahan nilai wajar diakui dalam laporan laba rugi dan penghasilan komprehensif lain.     
  3) Surat berharga yang diklasifikasikan pada nilai wajar melalui penghasilan komprehensif lain dinyatakan pada nilai wajar. Pendapatan bunga diakui dalam laporan laba rugi dan penghasilan komprehensif lain menggunakan metode suku bunga efektif. Laba atau rugi selisih kurs atas surat berharga yang tersedia untuk dijual diakui pada laporan laba rugi dan penghasilan komprehensif lain.     
  Perubahan nilai wajar lainnya diakui secara langsung dalam ekuitas sampai dengan surat-surat berharga tersebut dijual atau mengalami penurunan nilai, dimana keuntungan dan kerugian kumulatif yang sebelumnya diakui dalam ekuitas harus diakui pada laporan laba rugi dan penghasilan komprehensif lain.    
        Aset Keuangan Sukuk    
  Bank menerapkan PSAK No.110 "Investasi Sukuk" yang mengatur mengenai pengakuan, pengukuran, penyajian, dan pengungkapan transaksi sukuk ijarah dan sukuk mudharabah.    
  1) Diukur pada biaya perolehan     
   a) Investasi tersebut dimiliki dalam suatu model usaha yang bertujuan utama untuk memperoleh arus kas kontraktual dan terdapat persyaratan kontraktual dalam menentukan tanggal tertentu atas pembayaran pokok dan atau hasilnya.      
   b) Biaya perolehan sukuk termasuk biaya transaksi.      
   c) Selisih antara biaya perolehan dan nilai nominal diamortisasi secara garis lurus selama jangka waktu sukuk.      
   d) Rugi penurunan nilai diakui jika jumlah terpulihkan lebih kecil dari jumlah tercatat dan disajikan sebagai rugi penurunan nilai di dalam laba rugi.      
  2) Diukur pada nilai wajar     
   a) Nilai wajar ditentukan dengan mengacu pada urutan sebagai berikut:      
    -  Kuotasi harga di pasar aktif.      
    -  Harga yang terjadi dari transaksi terkini, apabila tidak ada kuotasi harga di pasar aktif.      
    -  Nilai wajar instrumen sejenis, apabila tidak ada kuotasi harga di pasar aktif, dan tidak ada harga yang terjadi dari transaksi terkini.      
   b) Biaya perolehan sukuk tidak termasuk biaya transaksi.      
   c) Selisih antara nilai wajar dan jumlah tercatat diakui dalam laba rugi.</t>
        </is>
      </c>
      <c r="E28" s="105" t="inlineStr">
        <is>
          <t>Surat berharga yang dimiliki terdiri dari Sertifikat Bank Indonesia (SBI), Sertifikat Deposito Bank Indonesia (SDBI), obligasi korporasi, reksadana, Surat Keterangan Berdokumen Dalam Negeri (SKBDN), tagihan wesel ekspor, sukuk, surat utang negara, surat berharga pasar uang dan pasar modal lainnya.    
  Surat utang negara terdiri dari surat utang yang diterbitkan oleh Pemerintah Indonesia yang diperoleh melalui pasar perdana dan sekunder.    
  Surat-surat berharga pada awalnya disajikan sebesar nilai wajarnya. Setelah pengakuan awal, surat-surat berharga dicatat sesuai dengan kategorinya yaitu yang diukur pada nilai wajar melalui penghasilan komprehensif lain, investasi pada biaya perolehan diamortisasi atau berdasarkan nilai wajar melalui laba atau rugi.    
  Penilaian surat berharga didasarkan atas klasifikasinya sebagai berikut:    
  1) Surat berharga yang dicatat pada biaya perolehan yang diamortisasi menggunakan metode suku bunga efektif.     
  2) Surat berharga yang dimiliki untuk diperdagangkan dan yang ditetapkan pada nilai wajar melalui laba rugi pada saat pengakuan awal dinyatakan pada nilai wajar. Keuntungan dan kerugian yang timbul dari perubahan nilai wajar diakui dalam laporan laba rugi dan penghasilan komprehensif lain.     
  3) Surat berharga yang diklasifikasikan pada nilai wajar melalui penghasilan komprehensif lain dinyatakan pada nilai wajar. Pendapatan bunga diakui dalam laporan laba rugi dan penghasilan komprehensif lain menggunakan metode suku bunga efektif. Laba atau rugi selisih kurs atas surat berharga yang tersedia untuk dijual diakui pada laporan laba rugi dan penghasilan komprehensif lain.     
  Perubahan nilai wajar lainnya diakui secara langsung dalam ekuitas sampai dengan surat-surat berharga tersebut dijual atau mengalami penurunan nilai, dimana keuntungan dan kerugian kumulatif yang sebelumnya diakui dalam ekuitas harus diakui pada laporan laba rugi dan penghasilan komprehensif lain.    
        Aset Keuangan Sukuk    
  Bank menerapkan PSAK No.110 "Investasi Sukuk" yang mengatur mengenai pengakuan, pengukuran, penyajian, dan pengungkapan transaksi sukuk ijarah dan sukuk mudharabah.    
  1) Diukur pada biaya perolehan     
   a) Investasi tersebut dimiliki dalam suatu model usaha yang bertujuan utama untuk memperoleh arus kas kontraktual dan terdapat persyaratan kontraktual dalam menentukan tanggal tertentu atas pembayaran pokok dan atau hasilnya.      
   b) Biaya perolehan sukuk termasuk biaya transaksi.      
   c) Selisih antara biaya perolehan dan nilai nominal diamortisasi secara garis lurus selama jangka waktu sukuk.      
   d) Rugi penurunan nilai diakui jika jumlah terpulihkan lebih kecil dari jumlah tercatat dan disajikan sebagai rugi penurunan nilai di dalam laba rugi.      
  2) Diukur pada nilai wajar     
   a) Nilai wajar ditentukan dengan mengacu pada urutan sebagai berikut:      
    -  Kuotasi harga di pasar aktif.      
    -  Harga yang terjadi dari transaksi terkini, apabila tidak ada kuotasi harga di pasar aktif.      
    -  Nilai wajar instrumen sejenis, apabila tidak ada kuotasi harga di pasar aktif, dan tidak ada harga yang terjadi dari transaksi terkini.      
   b) Biaya perolehan sukuk tidak termasuk biaya transaksi.      
   c) Selisih antara nilai wajar dan jumlah tercatat diakui dalam laba rugi.</t>
        </is>
      </c>
      <c r="F28" s="105" t="inlineStr">
        <is>
          <t>Surat berharga yang dimiliki terdiri dari Sertifikat Bank Indonesia (SBI), Sertifikat Deposito Bank Indonesia (SDBI), obligasi korporasi, reksadana, Surat Keterangan Berdokumen Dalam Negeri (SKBDN), tagihan wesel ekspor, sukuk, surat utang negara, surat berharga pasar uang dan pasar modal lainnya.    
  Surat utang negara terdiri dari surat utang yang diterbitkan oleh Pemerintah Indonesia yang diperoleh melalui pasar perdana dan sekunder.    
  Surat-surat berharga pada awalnya disajikan sebesar nilai wajarnya. Setelah pengakuan awal, surat-surat berharga dicatat sesuai dengan kategorinya yaitu yang diukur pada nilai wajar melalui penghasilan komprehensif lain, investasi pada biaya perolehan diamortisasi atau berdasarkan nilai wajar melalui laba atau rugi.    
  Penilaian surat berharga didasarkan atas klasifikasinya sebagai berikut:    
  1) Surat berharga yang dicatat pada biaya perolehan yang diamortisasi menggunakan metode suku bunga efektif.     
  2) Surat berharga yang dimiliki untuk diperdagangkan dan yang ditetapkan pada nilai wajar melalui laba rugi pada saat pengakuan awal dinyatakan pada nilai wajar. Keuntungan dan kerugian yang timbul dari perubahan nilai wajar diakui dalam laporan laba rugi dan penghasilan komprehensif lain.     
  3) Surat berharga yang diklasifikasikan pada nilai wajar melalui penghasilan komprehensif lain dinyatakan pada nilai wajar. Pendapatan bunga diakui dalam laporan laba rugi dan penghasilan komprehensif lain menggunakan metode suku bunga efektif. Laba atau rugi selisih kurs atas surat berharga yang tersedia untuk dijual diakui pada laporan laba rugi dan penghasilan komprehensif lain.     
  Perubahan nilai wajar lainnya diakui secara langsung dalam ekuitas sampai dengan surat-surat berharga tersebut dijual atau mengalami penurunan nilai, dimana keuntungan dan kerugian kumulatif yang sebelumnya diakui dalam ekuitas harus diakui pada laporan laba rugi dan penghasilan komprehensif lain.    
        Aset Keuangan Sukuk    
  Bank menerapkan PSAK No.110  Sukuk yang mengatur mengenai pengakuan, pengukuran, penyajian, dan pengungkapan transaksi sukuk ijarah dan sukuk mudharabah.    
  1) Diukur pada biaya perolehan     
   a) Investasi tersebut dimiliki dalam suatu model usaha yang bertujuan utama untuk memperoleh arus kas kontraktual dan terdapat persyaratan kontraktual dalam menentukan tanggal tertentu atas pembayaran pokok dan atau hasilnya.      
   b) Biaya perolehan sukuk termasuk biaya transaksi.      
   c) Selisih antara biaya perolehan dan nilai nominal diamortisasi secara garis lurus selama jangka waktu sukuk.      
   d) Rugi penurunan nilai diakui jika jumlah terpulihkan lebih kecil dari jumlah tercatat dan disajikan sebagai rugi penurunan nilai di dalam laba rugi.      
  2) Diukur pada nilai wajar     
   a) Nilai wajar ditentukan dengan mengacu pada urutan sebagai berikut:      
    -  Kuotasi harga di pasar aktif.      
    -  Harga yang terjadi dari transaksi terkini, apabila tidak ada kuotasi harga di pasar aktif.      
    -  Nilai wajar instrumen sejenis, apabila tidak ada kuotasi harga di pasar aktif, dan tidak ada harga yang terjadi dari transaksi terkini.      
   b) Biaya perolehan sukuk tidak termasuk biaya transaksi.      
   c) Selisih antara nilai wajar dan jumlah tercatat diakui dalam laba rugi.</t>
        </is>
      </c>
      <c r="G28" s="105" t="inlineStr">
        <is>
          <t>Surat berharga yang dimiliki terdiri dari Sertifikat Bank Indonesia (SBI), Sertifikat Deposito Bank Indonesia (SDBI), obligasi korporasi, reksadana, Surat Keterangan Berdokumen Dalam Negeri (SKBDN), tagihan wesel ekspor, sukuk, surat utang negara, surat berharga pasar uang dan pasar modal lainnya.    
  Surat utang negara terdiri dari surat utang yang diterbitkan oleh Pemerintah Indonesia yang diperoleh melalui pasar perdana dan sekunder.    
  Surat-surat berharga pada awalnya disajikan sebesar nilai wajarnya. Setelah pengakuan awal, surat-surat berharga dicatat sesuai dengan kategorinya yaitu yang diukur pada nilai wajar melalui penghasilan komprehensif lain, investasi pada biaya perolehan diamortisasi atau berdasarkan nilai wajar melalui laba atau rugi.    
  Penilaian surat berharga didasarkan atas klasifikasinya sebagai berikut:    
  1) Surat berharga yang dicatat pada biaya perolehan yang diamortisasi menggunakan metode suku bunga efektif.     
  2) Surat berharga yang dimiliki untuk diperdagangkan dan yang ditetapkan pada nilai wajar melalui laba rugi pada saat pengakuan awal dinyatakan pada nilai wajar. Keuntungan dan kerugian yang timbul dari perubahan nilai wajar diakui dalam laporan laba rugi dan penghasilan komprehensif lain.     
  3) Surat berharga yang diklasifikasikan pada nilai wajar melalui penghasilan komprehensif lain dinyatakan pada nilai wajar. Pendapatan bunga diakui dalam laporan laba rugi dan penghasilan komprehensif lain menggunakan metode suku bunga efektif. Laba atau rugi selisih kurs atas surat berharga yang tersedia untuk dijual diakui pada laporan laba rugi dan penghasilan komprehensif lain.     
  Perubahan nilai wajar lainnya diakui secara langsung dalam ekuitas sampai dengan surat-surat berharga tersebut dijual atau mengalami penurunan nilai, dimana keuntungan dan kerugian kumulatif yang sebelumnya diakui dalam ekuitas harus diakui pada laporan laba rugi dan penghasilan komprehensif lain.    
        Aset Keuangan Sukuk    
  Bank menerapkan PSAK No.110  Sukuk yang mengatur mengenai pengakuan, pengukuran, penyajian, dan pengungkapan transaksi sukuk ijarah dan sukuk mudharabah.    
  1) Diukur pada biaya perolehan     
   a) Investasi tersebut dimiliki dalam suatu model usaha yang bertujuan utama untuk memperoleh arus kas kontraktual dan terdapat persyaratan kontraktual dalam menentukan tanggal tertentu atas pembayaran pokok dan atau hasilnya.      
   b) Biaya perolehan sukuk termasuk biaya transaksi.      
   c) Selisih antara biaya perolehan dan nilai nominal diamortisasi secara garis lurus selama jangka waktu sukuk.      
   d) Rugi penurunan nilai diakui jika jumlah terpulihkan lebih kecil dari jumlah tercatat dan disajikan sebagai rugi penurunan nilai di dalam laba rugi.      
  2) Diukur pada nilai wajar     
   a) Nilai wajar ditentukan dengan mengacu pada urutan sebagai berikut:      
    -  Kuotasi harga di pasar aktif.      
    -  Harga yang terjadi dari transaksi terkini, apabila tidak ada kuotasi harga di pasar aktif.      
    -  Nilai wajar instrumen sejenis, apabila tidak ada kuotasi harga di pasar aktif, dan tidak ada harga yang terjadi dari transaksi terkini.      
   b) Biaya perolehan sukuk tidak termasuk biaya transaksi.      
   c) Selisih antara nilai wajar dan jumlah tercatat diakui dalam laba rugi.</t>
        </is>
      </c>
      <c r="H28" s="105" t="inlineStr">
        <is>
          <t>Surat berharga yang dimiliki terdiri dari Sertifikat Bank Indonesia (SBI), Sertifikat Deposito Bank Indonesia (SDBI), obligasi korporasi, reksadana, Surat Keterangan Berdokumen Dalam Negeri (SKBDN), tagihan wesel ekspor, sukuk, surat utang negara, surat berharga pasar uang dan pasar modal lainnya.    
  Surat utang negara terdiri dari surat utang yang diterbitkan oleh Pemerintah Indonesia yang diperoleh melalui pasar perdana dan sekunder.    
  Surat-surat berharga pada awalnya disajikan sebesar nilai wajarnya. Setelah pengakuan awal, surat-surat berharga dicatat sesuai dengan kategorinya yaitu yang diukur pada nilai wajar melalui penghasilan komprehensif lain, investasi pada biaya perolehan diamortisasi atau berdasarkan nilai wajar melalui laba atau rugi.    
  Penilaian surat berharga didasarkan atas klasifikasinya sebagai berikut:    
  1) Surat berharga yang dicatat pada biaya perolehan yang diamortisasi menggunakan metode suku bunga efektif.     
  2) Surat berharga yang dimiliki untuk diperdagangkan dan yang ditetapkan pada nilai wajar melalui laba rugi pada saat pengakuan awal dinyatakan pada nilai wajar. Keuntungan dan kerugian yang timbul dari perubahan nilai wajar diakui dalam laporan laba rugi dan penghasilan komprehensif lain.     
  3) Surat berharga yang diklasifikasikan pada nilai wajar melalui penghasilan komprehensif lain dinyatakan pada nilai wajar. Pendapatan bunga diakui dalam laporan laba rugi dan penghasilan komprehensif lain menggunakan metode suku bunga efektif. Laba atau rugi selisih kurs atas surat berharga yang tersedia untuk dijual diakui pada laporan laba rugi dan penghasilan komprehensif lain.     
  Perubahan nilai wajar lainnya diakui secara langsung dalam ekuitas sampai dengan surat-surat berharga tersebut dijual atau mengalami penurunan nilai, dimana keuntungan dan kerugian kumulatif yang sebelumnya diakui dalam ekuitas harus diakui pada laporan laba rugi dan penghasilan komprehensif lain.    
        Aset Keuangan Sukuk    
  Bank menerapkan PSAK No.110  Sukuk yang mengatur mengenai pengakuan, pengukuran, penyajian, dan pengungkapan transaksi sukuk ijarah dan sukuk mudharabah.    
  1) Diukur pada biaya perolehan     
   a) Investasi tersebut dimiliki dalam suatu model usaha yang bertujuan utama untuk memperoleh arus kas kontraktual dan terdapat persyaratan kontraktual dalam menentukan tanggal tertentu atas pembayaran pokok dan atau hasilnya.      
   b) Biaya perolehan sukuk termasuk biaya transaksi.      
   c) Selisih antara biaya perolehan dan nilai nominal diamortisasi secara garis lurus selama jangka waktu sukuk.      
   d) Rugi penurunan nilai diakui jika jumlah terpulihkan lebih kecil dari jumlah tercatat dan disajikan sebagai rugi penurunan nilai di dalam laba rugi.      
  2) Diukur pada nilai wajar     
   a) Nilai wajar ditentukan dengan mengacu pada urutan sebagai berikut:      
    -  Kuotasi harga di pasar aktif.      
    -  Harga yang terjadi dari transaksi terkini, apabila tidak ada kuotasi harga di pasar aktif.      
    -  Nilai wajar instrumen sejenis, apabila tidak ada kuotasi harga di pasar aktif, dan tidak ada harga yang terjadi dari transaksi terkini.      
   b) Biaya perolehan sukuk tidak termasuk biaya transaksi.      
   c) Selisih antara nilai wajar dan jumlah tercatat diakui dalam laba rugi.</t>
        </is>
      </c>
      <c r="I28" s="105" t="inlineStr">
        <is>
          <t>Surat berharga yang dimiliki terdiri dari Sertifikat Bank Indonesia (SBI), Sertifikat Deposito Bank Indonesia (SDBI), obligasi korporasi, reksadana, Surat Keterangan Berdokumen Dalam Negeri (SKBDN), tagihan wesel ekspor, sukuk, surat utang negara, surat berharga pasar uang dan pasar modal lainnya.    
  Surat utang negara terdiri dari surat utang yang diterbitkan oleh Pemerintah Indonesia yang diperoleh melalui pasar perdana dan sekunder.    
  Surat-surat berharga pada awalnya disajikan sebesar nilai wajarnya. Setelah pengakuan awal, surat-surat berharga dicatat sesuai dengan kategorinya yaitu yang diukur pada nilai wajar melalui penghasilan komprehensif lain, investasi pada biaya perolehan diamortisasi atau berdasarkan nilai wajar melalui laba atau rugi.    
  Penilaian surat berharga didasarkan atas klasifikasinya sebagai berikut:    
  1) Surat berharga yang dicatat pada biaya perolehan yang diamortisasi menggunakan metode suku bunga efektif.     
  2) Surat berharga yang dimiliki untuk diperdagangkan dan yang ditetapkan pada nilai wajar melalui laba rugi pada saat pengakuan awal dinyatakan pada nilai wajar. Keuntungan dan kerugian yang timbul dari perubahan nilai wajar diakui dalam laporan laba rugi dan penghasilan komprehensif lain.     
  3) Surat berharga yang diklasifikasikan pada nilai wajar melalui penghasilan komprehensif lain dinyatakan pada nilai wajar. Pendapatan bunga diakui dalam laporan laba rugi dan penghasilan komprehensif lain menggunakan metode suku bunga efektif. Laba atau rugi selisih kurs atas surat berharga yang tersedia untuk dijual diakui pada laporan laba rugi dan penghasilan komprehensif lain.     
  Perubahan nilai wajar lainnya diakui secara langsung dalam ekuitas sampai dengan surat-surat berharga tersebut dijual atau mengalami penurunan nilai, dimana keuntungan dan kerugian kumulatif yang sebelumnya diakui dalam ekuitas harus diakui pada laporan laba rugi dan penghasilan komprehensif lain.    
        Aset Keuangan Sukuk    
  Bank menerapkan PSAK No.110  Sukuk yang mengatur mengenai pengakuan, pengukuran, penyajian, dan pengungkapan transaksi sukuk ijarah dan sukuk mudharabah.    
  1) Diukur pada biaya perolehan     
   a) Investasi tersebut dimiliki dalam suatu model usaha yang bertujuan utama untuk memperoleh arus kas kontraktual dan terdapat persyaratan kontraktual dalam menentukan tanggal tertentu atas pembayaran pokok dan atau hasilnya.      
   b) Biaya perolehan sukuk termasuk biaya transaksi.      
   c) Selisih antara biaya perolehan dan nilai nominal diamortisasi secara garis lurus selama jangka waktu sukuk.      
   d) Rugi penurunan nilai diakui jika jumlah terpulihkan lebih kecil dari jumlah tercatat dan disajikan sebagai rugi penurunan nilai di dalam laba rugi.      
  2) Diukur pada nilai wajar     
   a) Nilai wajar ditentukan dengan mengacu pada urutan sebagai berikut:      
    -  Kuotasi harga di pasar aktif.      
    -  Harga yang terjadi dari transaksi terkini, apabila tidak ada kuotasi harga di pasar aktif.      
    -  Nilai wajar instrumen sejenis, apabila tidak ada kuotasi harga di pasar aktif, dan tidak ada harga yang terjadi dari transaksi terkini.      
   b) Biaya perolehan sukuk tidak termasuk biaya transaksi.      
   c) Selisih antara nilai wajar dan jumlah tercatat diakui dalam laba rugi.</t>
        </is>
      </c>
      <c r="J28" s="105" t="inlineStr">
        <is>
          <t>Surat berharga yang dimiliki terdiri dari Sertifikat Bank Indonesia (SBI), Sertifikat Deposito Bank Indonesia (SDBI), obligasi korporasi, reksadana, Surat Keterangan Berdokumen Dalam Negeri (SKBDN), tagihan wesel ekspor, sukuk, surat utang negara, surat berharga pasar uang dan pasar modal lainnya.    
  Surat utang negara terdiri dari surat utang yang diterbitkan oleh Pemerintah Indonesia yang diperoleh melalui pasar perdana dan sekunder.    
  Surat-surat berharga pada awalnya disajikan sebesar nilai wajarnya. Setelah pengakuan awal, surat-surat berharga dicatat sesuai dengan kategorinya yaitu yang diukur pada nilai wajar melalui penghasilan komprehensif lain, investasi pada biaya perolehan diamortisasi atau berdasarkan nilai wajar melalui laba atau rugi.    
  Penilaian surat berharga didasarkan atas klasifikasinya sebagai berikut:    
  1) Surat berharga yang dicatat pada biaya perolehan yang diamortisasi menggunakan metode suku bunga efektif.     
  2) Surat berharga yang dimiliki untuk diperdagangkan dan yang ditetapkan pada nilai wajar melalui laba rugi pada saat pengakuan awal dinyatakan pada nilai wajar. Keuntungan dan kerugian yang timbul dari perubahan nilai wajar diakui dalam laporan laba rugi dan penghasilan komprehensif lain.     
  3) Surat berharga yang diklasifikasikan pada nilai wajar melalui penghasilan komprehensif lain dinyatakan pada nilai wajar. Pendapatan bunga diakui dalam laporan laba rugi dan penghasilan komprehensif lain menggunakan metode suku bunga efektif. Laba atau rugi selisih kurs atas surat berharga yang tersedia untuk dijual diakui pada laporan laba rugi dan penghasilan komprehensif lain.     
  Perubahan nilai wajar lainnya diakui secara langsung dalam ekuitas sampai dengan surat-surat berharga tersebut dijual atau mengalami penurunan nilai, dimana keuntungan dan kerugian kumulatif yang sebelumnya diakui dalam ekuitas harus diakui pada laporan laba rugi dan penghasilan komprehensif lain.    
        Aset Keuangan Sukuk    
  Bank menerapkan PSAK No.110  Sukuk yang mengatur mengenai pengakuan, pengukuran, penyajian, dan pengungkapan transaksi sukuk ijarah dan sukuk mudharabah.    
  1) Diukur pada biaya perolehan     
   a) Investasi tersebut dimiliki dalam suatu model usaha yang bertujuan utama untuk memperoleh arus kas kontraktual dan terdapat persyaratan kontraktual dalam menentukan tanggal tertentu atas pembayaran pokok dan atau hasilnya.      
   b) Biaya perolehan sukuk termasuk biaya transaksi.      
   c) Selisih antara biaya perolehan dan nilai nominal diamortisasi secara garis lurus selama jangka waktu sukuk.      
   d) Rugi penurunan nilai diakui jika jumlah terpulihkan lebih kecil dari jumlah tercatat dan disajikan sebagai rugi penurunan nilai di dalam laba rugi.      
  2) Diukur pada nilai wajar     
   a) Nilai wajar ditentukan dengan mengacu pada urutan sebagai berikut:      
    -  Kuotasi harga di pasar aktif.      
    -  Harga yang terjadi dari transaksi terkini, apabila tidak ada kuotasi harga di pasar aktif.      
    -  Nilai wajar instrumen sejenis, apabila tidak ada kuotasi harga di pasar aktif, dan tidak ada harga yang terjadi dari transaksi terkini.      
   b) Biaya perolehan sukuk tidak termasuk biaya transaksi.      
   c) Selisih antara nilai wajar dan jumlah tercatat diakui dalam laba rugi.</t>
        </is>
      </c>
      <c r="K28" s="105" t="inlineStr"/>
      <c r="L28" s="105" t="n"/>
      <c r="M28" s="105" t="n"/>
      <c r="N28" s="105" t="n"/>
      <c r="O28" s="105" t="n"/>
      <c r="P28" s="105" t="n"/>
      <c r="Q28" s="105" t="n"/>
      <c r="R28" s="105" t="n"/>
    </row>
    <row r="29" hidden="1" ht="75" customHeight="1" s="173" thickBot="1">
      <c r="A29" s="104" t="inlineStr">
        <is>
          <t>Investasi jangka pendek</t>
        </is>
      </c>
      <c r="B29" s="104" t="n"/>
      <c r="C29" s="105" t="inlineStr"/>
      <c r="D29" s="105" t="inlineStr"/>
      <c r="E29" s="105" t="inlineStr"/>
      <c r="F29" s="105" t="inlineStr"/>
      <c r="G29" s="105" t="inlineStr"/>
      <c r="H29" s="105" t="inlineStr"/>
      <c r="I29" s="105" t="inlineStr"/>
      <c r="J29" s="105" t="inlineStr"/>
      <c r="K29" s="105" t="inlineStr"/>
      <c r="L29" s="105" t="n"/>
      <c r="M29" s="105" t="n"/>
      <c r="N29" s="105" t="n"/>
      <c r="O29" s="105" t="n"/>
      <c r="P29" s="105" t="n"/>
      <c r="Q29" s="105" t="n"/>
      <c r="R29" s="105" t="n"/>
    </row>
    <row r="30" ht="75" customHeight="1" s="173" thickBot="1">
      <c r="A30" s="104" t="inlineStr">
        <is>
          <t>Aset hak guna</t>
        </is>
      </c>
      <c r="B30" s="104" t="n"/>
      <c r="C30" s="105" t="inlineStr">
        <is>
          <t>Pada tanggal permulaan kontrak, Bank menilai apakah kontrak merupakan atau mengandung sewa. Suatu kontrak merupakan atau mengandung sewa jika kontrak tersebut memberikan hak untuk mengendalikan penggunaan aset identifikasian selama suatu jangka waktu untuk dipertukarkan dengan imbalan. Bank dapat memilih untuk tidak mengakui aset hak-guna dan liabilitas sewa untuk:
- Sewa jangka-pendek; dan
- Sewa yang aset pendasarnya bernilai rendah.
Untuk menilai apakah kontrak memberikan hak untuk mengendalikan penggunaan aset identifikasian, Bank harus menilai apakah:
- Bank memiliki hak untuk mendapatkan secara substansial seluruh manfaat ekonomi dari penggunaan aset identifikasian; dan
- Bank memiliki hak untuk mengarahkan penggunaan aset identifikasian. Bank memiliki hak ini ketika Bank memiliki hak untuk pengambilan keputusan yang relevan tentang bagaimana dan untuk tujuan apa aset digunakan telah ditentukan sebelumnya:
a) Bank memiliki hak untuk mengoperasikan aset;
b) Bank telah mendesain aset dengan cara menetapkan sebelumnya bagaimana dan untuk tujuan apa aset akan digunakan selama periode penggunaan.
Pada tanggal permulaan sewa, Bank mengakui aset hak-guna dan liabilitas sewa. Aset hak-guna diukur pada biaya perolehan, dimana meliputi jumlah pengukuran awal liabilitas sewa yang disesuaikan dengan pembayaran sewa yang dilakukan pada atau sebelum tanggal permulaan, ditambah dengan biaya langsung awal yang dikeluarkan. Untuk pengukuran selanjutnya, aset hak guna dikurangi dengan akumulasi penyusutan dan kerugian penurunan nilai, serta disesuaikan untuk setiap pengukuran kembali liabilitas sewa. Aset hak-guna diamortisasi dengan menggunakan metode garis lurus sepanjang jangka waktu sewa.</t>
        </is>
      </c>
      <c r="D30" s="105" t="inlineStr">
        <is>
          <t>Pada tanggal permulaan kontrak, Bank menilai apakah kontrak merupakan atau mengandung sewa. Suatu kontrak merupakan atau mengandung sewa jika kontrak tersebut memberikan hak untuk mengendalikan penggunaan aset identifikasian selama suatu jangka waktu untuk dipertukarkan dengan imbalan. Bank dapat memilih untuk tidak mengakui aset hak-guna dan liabilitas sewa untuk:
- Sewa jangka-pendek; dan
- Sewa yang aset pendasarnya bernilai rendah.
Untuk menilai apakah kontrak memberikan hak untuk mengendalikan penggunaan aset identifikasian, Bank harus menilai apakah:
- Bank memiliki hak untuk mendapatkan secara substansial seluruh manfaat ekonomi dari penggunaan aset identifikasian; dan
- Bank memiliki hak untuk mengarahkan penggunaan aset identifikasian. Bank memiliki hak ini ketika Bank memiliki hak untuk pengambilan keputusan yang relevan tentang bagaimana dan untuk tujuan apa aset digunakan telah ditentukan sebelumnya:
a) Bank memiliki hak untuk mengoperasikan aset;
b) Bank telah mendesain aset dengan cara menetapkan sebelumnya bagaimana dan untuk tujuan apa aset akan digunakan selama periode penggunaan.
Pada tanggal permulaan sewa, Bank mengakui aset hak-guna dan liabilitas sewa. Aset hak-guna diukur pada biaya perolehan, dimana meliputi jumlah pengukuran awal liabilitas sewa yang disesuaikan dengan pembayaran sewa yang dilakukan pada atau sebelum tanggal permulaan, ditambah dengan biaya langsung awal yang dikeluarkan. Untuk pengukuran selanjutnya, aset hak guna dikurangi dengan akumulasi penyusutan dan kerugian penurunan nilai, serta disesuaikan untuk setiap pengukuran kembali liabilitas sewa. Aset hak-guna diamortisasi dengan menggunakan metode garis lurus sepanjang jangka waktu sewa.</t>
        </is>
      </c>
      <c r="E30" s="105" t="inlineStr">
        <is>
          <t>Pada tanggal permulaan kontrak, Bank menilai apakah kontrak merupakan atau mengandung sewa. Suatu kontrak merupakan atau mengandung sewa jika kontrak tersebut memberikan hak untuk mengendalikan penggunaan aset identifikasian selama suatu jangka waktu untuk dipertukarkan dengan imbalan. Bank dapat memilih untuk tidak mengakui aset hak-guna dan liabilitas sewa untuk:
- Sewa jangka-pendek; dan
- Sewa yang aset pendasarnya bernilai rendah.
Untuk menilai apakah kontrak memberikan hak untuk mengendalikan penggunaan aset identifikasian, Bank harus menilai apakah:
- Bank memiliki hak untuk mendapatkan secara substansial seluruh manfaat ekonomi dari penggunaan aset identifikasian; dan
- Bank memiliki hak untuk mengarahkan penggunaan aset identifikasian. Bank memiliki hak ini ketika Bank memiliki hak untuk pengambilan keputusan yang relevan tentang bagaimana dan untuk tujuan apa aset digunakan telah ditentukan sebelumnya:
a) Bank memiliki hak untuk mengoperasikan aset;
b) Bank telah mendesain aset dengan cara menetapkan sebelumnya bagaimana dan untuk tujuan apa aset akan digunakan selama periode penggunaan.
Pada tanggal permulaan sewa, Bank mengakui aset hak-guna dan liabilitas sewa. Aset hak-guna diukur pada biaya perolehan, dimana meliputi jumlah pengukuran awal liabilitas sewa yang disesuaikan dengan pembayaran sewa yang dilakukan pada atau sebelum tanggal permulaan, ditambah dengan biaya langsung awal yang dikeluarkan. Untuk pengukuran selanjutnya, aset hak guna dikurangi dengan akumulasi penyusutan dan kerugian penurunan nilai, serta disesuaikan untuk setiap pengukuran kembali liabilitas sewa. Aset hak-guna diamortisasi dengan menggunakan metode garis lurus sepanjang jangka waktu sewa.</t>
        </is>
      </c>
      <c r="F30" s="105" t="inlineStr">
        <is>
          <t>Pada tanggal permulaan kontrak, Bank menilai apakah kontrak merupakan atau mengandung sewa. Suatu kontrak merupakan atau mengandung sewa jika kontrak tersebut memberikan hak untuk mengendalikan penggunaan aset identifikasian selama suatu jangka waktu untuk dipertukarkan dengan imbalan. Bank dapat memilih untuk tidak mengakui aset hak-guna dan liabilitas sewa untuk:
- Sewa jangka-pendek; dan
- Sewa yang aset pendasarnya bernilai rendah.
Untuk menilai apakah kontrak memberikan hak untuk mengendalikan penggunaan aset identifikasian, Bank harus menilai apakah:
- Bank memiliki hak untuk mendapatkan secara substansial seluruh manfaat ekonomi dari penggunaan aset identifikasian; dan
- Bank memiliki hak untuk mengarahkan penggunaan aset identifikasian. Bank memiliki hak ini ketika Bank memiliki hak untuk pengambilan keputusan yang relevan tentang bagaimana dan untuk tujuan apa aset digunakan telah ditentukan sebelumnya:
a) Bank memiliki hak untuk mengoperasikan aset;
b) Bank telah mendesain aset dengan cara menetapkan sebelumnya bagaimana dan untuk tujuan apa aset akan digunakan selama periode penggunaan.
Pada tanggal permulaan sewa, Bank mengakui aset hak-guna dan liabilitas sewa. Aset hak-guna diukur pada biaya perolehan, dimana meliputi jumlah pengukuran awal liabilitas sewa yang disesuaikan dengan pembayaran sewa yang dilakukan pada atau sebelum tanggal permulaan, ditambah dengan biaya langsung awal yang dikeluarkan. Untuk pengukuran selanjutnya, aset hak guna dikurangi dengan akumulasi penyusutan dan kerugian penurunan nilai, serta disesuaikan untuk setiap pengukuran kembali liabilitas sewa. Aset hak-guna diamortisasi dengan menggunakan metode garis lurus sepanjang jangka waktu sewa.</t>
        </is>
      </c>
      <c r="G30" s="105" t="inlineStr">
        <is>
          <t>Pada tanggal permulaan kontrak, Bank menilai apakah kontrak merupakan atau mengandung sewa. Suatu kontrak merupakan atau mengandung sewa jika kontrak tersebut memberikan hak untuk mengendalikan penggunaan aset identifikasian selama suatu jangka waktu untuk dipertukarkan dengan imbalan. Bank dapat memilih untuk tidak mengakui aset hak-guna dan liabilitas sewa untuk:
- Sewa jangka-pendek; dan
- Sewa yang aset pendasarnya bernilai rendah.
Untuk menilai apakah kontrak memberikan hak untuk mengendalikan penggunaan aset identifikasian, Bank harus menilai apakah:
- Bank memiliki hak untuk mendapatkan secara substansial seluruh manfaat ekonomi dari penggunaan aset identifikasian; dan
- Bank memiliki hak untuk mengarahkan penggunaan aset identifikasian. Bank memiliki hak ini ketika Bank memiliki hak untuk pengambilan keputusan yang relevan tentang bagaimana dan untuk tujuan apa aset digunakan telah ditentukan sebelumnya:
a) Bank memiliki hak untuk mengoperasikan aset;
b) Bank telah mendesain aset dengan cara menetapkan sebelumnya bagaimana dan untuk tujuan apa aset akan digunakan selama periode penggunaan.
Pada tanggal permulaan sewa, Bank mengakui aset hak-guna dan liabilitas sewa. Aset hak-guna diukur pada biaya perolehan, dimana meliputi jumlah pengukuran awal liabilitas sewa yang disesuaikan dengan pembayaran sewa yang dilakukan pada atau sebelum tanggal permulaan, ditambah dengan biaya langsung awal yang dikeluarkan. Untuk pengukuran selanjutnya, aset hak guna dikurangi dengan akumulasi penyusutan dan kerugian penurunan nilai, serta disesuaikan untuk setiap pengukuran kembali liabilitas sewa. Aset hak-guna diamortisasi dengan menggunakan metode garis lurus sepanjang jangka waktu sewa.</t>
        </is>
      </c>
      <c r="H30" s="105" t="inlineStr">
        <is>
          <t>Pada tanggal permulaan kontrak, Bank menilai apakah kontrak merupakan atau mengandung sewa. Suatu kontrak merupakan atau mengandung sewa jika kontrak tersebut memberikan hak untuk mengendalikan penggunaan aset identifikasian selama suatu jangka waktu untuk dipertukarkan dengan imbalan. Bank dapat memilih untuk tidak mengakui aset hak-guna dan liabilitas sewa untuk:
- Sewa jangka-pendek; dan
- Sewa yang aset pendasarnya bernilai rendah.
Untuk menilai apakah kontrak memberikan hak untuk mengendalikan penggunaan aset identifikasian, Bank harus menilai apakah:
- Bank memiliki hak untuk mendapatkan secara substansial seluruh manfaat ekonomi dari penggunaan aset identifikasian; dan
- Bank memiliki hak untuk mengarahkan penggunaan aset identifikasian. Bank memiliki hak ini ketika Bank memiliki hak untuk pengambilan keputusan yang relevan tentang bagaimana dan untuk tujuan apa aset digunakan telah ditentukan sebelumnya:
a) Bank memiliki hak untuk mengoperasikan aset;
b) Bank telah mendesain aset dengan cara menetapkan sebelumnya bagaimana dan untuk tujuan apa aset akan digunakan selama periode penggunaan.
Pada tanggal permulaan sewa, Bank mengakui aset hak-guna dan liabilitas sewa. Aset hak-guna diukur pada biaya perolehan, dimana meliputi jumlah pengukuran awal liabilitas sewa yang disesuaikan dengan pembayaran sewa yang dilakukan pada atau sebelum tanggal permulaan, ditambah dengan biaya langsung awal yang dikeluarkan. Untuk pengukuran selanjutnya, aset hak guna dikurangi dengan akumulasi penyusutan dan kerugian penurunan nilai, serta disesuaikan untuk setiap pengukuran kembali liabilitas sewa. Aset hak-guna diamortisasi dengan menggunakan metode garis lurus sepanjang jangka waktu sewa.</t>
        </is>
      </c>
      <c r="I30" s="105" t="inlineStr">
        <is>
          <t>Pada tanggal permulaan kontrak, Bank menilai apakah kontrak merupakan atau mengandung sewa. Suatu kontrak merupakan atau mengandung sewa jika kontrak tersebut memberikan hak untuk mengendalikan penggunaan aset identifikasian selama suatu jangka waktu untuk dipertukarkan dengan imbalan. Bank dapat memilih untuk tidak mengakui aset hak-guna dan liabilitas sewa untuk:
- Sewa jangka-pendek; dan
- Sewa yang aset pendasarnya bernilai rendah.
Untuk menilai apakah kontrak memberikan hak untuk mengendalikan penggunaan aset identifikasian, Bank harus menilai apakah:
- Bank memiliki hak untuk mendapatkan secara substansial seluruh manfaat ekonomi dari penggunaan aset identifikasian; dan
- Bank memiliki hak untuk mengarahkan penggunaan aset identifikasian. Bank memiliki hak ini ketika Bank memiliki hak untuk pengambilan keputusan yang relevan tentang bagaimana dan untuk tujuan apa aset digunakan telah ditentukan sebelumnya:
a) Bank memiliki hak untuk mengoperasikan aset;
b) Bank telah mendesain aset dengan cara menetapkan sebelumnya bagaimana dan untuk tujuan apa aset akan digunakan selama periode penggunaan.
Pada tanggal permulaan sewa, Bank mengakui aset hak-guna dan liabilitas sewa. Aset hak-guna diukur pada biaya perolehan, dimana meliputi jumlah pengukuran awal liabilitas sewa yang disesuaikan dengan pembayaran sewa yang dilakukan pada atau sebelum tanggal permulaan, ditambah dengan biaya langsung awal yang dikeluarkan. Untuk pengukuran selanjutnya, aset hak guna dikurangi dengan akumulasi penyusutan dan kerugian penurunan nilai, serta disesuaikan untuk setiap pengukuran kembali liabilitas sewa. Aset hak-guna diamortisasi dengan menggunakan metode garis lurus sepanjang jangka waktu sewa.</t>
        </is>
      </c>
      <c r="J30" s="105" t="inlineStr">
        <is>
          <t>Pada tanggal permulaan kontrak, Bank menilai apakah kontrak merupakan atau mengandung sewa. Suatu kontrak merupakan atau mengandung sewa jika kontrak tersebut memberikan hak untuk mengendalikan penggunaan aset identifikasian selama suatu jangka waktu untuk dipertukarkan dengan imbalan. Bank dapat memilih untuk tidak mengakui aset hak-guna dan liabilitas sewa untuk:
- Sewa jangka-pendek; dan
- Sewa yang aset pendasarnya bernilai rendah.
Untuk menilai apakah kontrak memberikan hak untuk mengendalikan penggunaan aset identifikasian, Bank harus menilai apakah:
- Bank memiliki hak untuk mendapatkan secara substansial seluruh manfaat ekonomi dari penggunaan aset identifikasian; dan
- Bank memiliki hak untuk mengarahkan penggunaan aset identifikasian. Bank memiliki hak ini ketika Bank memiliki hak untuk pengambilan keputusan yang relevan tentang bagaimana dan untuk tujuan apa aset digunakan telah ditentukan sebelumnya:
a) Bank memiliki hak untuk mengoperasikan aset;
b) Bank telah mendesain aset dengan cara menetapkan sebelumnya bagaimana dan untuk tujuan apa aset akan digunakan selama periode penggunaan.
Pada tanggal permulaan sewa, Bank mengakui aset hak-guna dan liabilitas sewa. Aset hak-guna diukur pada biaya perolehan, dimana meliputi jumlah pengukuran awal liabilitas sewa yang disesuaikan dengan pembayaran sewa yang dilakukan pada atau sebelum tanggal permulaan, ditambah dengan biaya langsung awal yang dikeluarkan. Untuk pengukuran selanjutnya, aset hak guna dikurangi dengan akumulasi penyusutan dan kerugian penurunan nilai, serta disesuaikan untuk setiap pengukuran kembali liabilitas sewa. Aset hak-guna diamortisasi dengan menggunakan metode garis lurus sepanjang jangka waktu sewa.</t>
        </is>
      </c>
      <c r="K30" s="105" t="inlineStr"/>
      <c r="L30" s="105" t="n"/>
      <c r="M30" s="105" t="n"/>
      <c r="N30" s="105" t="n"/>
      <c r="O30" s="105" t="n"/>
      <c r="P30" s="105" t="n"/>
      <c r="Q30" s="105" t="n"/>
      <c r="R30" s="105" t="n"/>
    </row>
    <row r="31" hidden="1" ht="75" customHeight="1" s="173" thickBot="1">
      <c r="A31" s="104" t="inlineStr">
        <is>
          <t>Properti investasi</t>
        </is>
      </c>
      <c r="B31" s="104" t="n"/>
      <c r="C31" s="105" t="inlineStr"/>
      <c r="D31" s="105" t="inlineStr"/>
      <c r="E31" s="105" t="inlineStr"/>
      <c r="F31" s="105" t="inlineStr"/>
      <c r="G31" s="105" t="inlineStr"/>
      <c r="H31" s="105" t="inlineStr"/>
      <c r="I31" s="105" t="inlineStr"/>
      <c r="J31" s="105" t="inlineStr"/>
      <c r="K31" s="105" t="inlineStr"/>
      <c r="L31" s="105" t="n"/>
      <c r="M31" s="105" t="n"/>
      <c r="N31" s="105" t="n"/>
      <c r="O31" s="105" t="n"/>
      <c r="P31" s="105" t="n"/>
      <c r="Q31" s="105" t="n"/>
      <c r="R31" s="105" t="n"/>
    </row>
    <row r="32" hidden="1" ht="75" customHeight="1" s="173" thickBot="1">
      <c r="A32" s="104" t="inlineStr">
        <is>
          <t>Goodwill</t>
        </is>
      </c>
      <c r="B32" s="104" t="n"/>
      <c r="C32" s="105" t="inlineStr"/>
      <c r="D32" s="105" t="inlineStr"/>
      <c r="E32" s="105" t="inlineStr"/>
      <c r="F32" s="105" t="inlineStr"/>
      <c r="G32" s="105" t="inlineStr"/>
      <c r="H32" s="105" t="inlineStr"/>
      <c r="I32" s="105" t="inlineStr"/>
      <c r="J32" s="105" t="inlineStr"/>
      <c r="K32" s="105" t="inlineStr"/>
      <c r="L32" s="105" t="n"/>
      <c r="M32" s="105" t="n"/>
      <c r="N32" s="105" t="n"/>
      <c r="O32" s="105" t="n"/>
      <c r="P32" s="105" t="n"/>
      <c r="Q32" s="105" t="n"/>
      <c r="R32" s="105" t="n"/>
    </row>
    <row r="33" hidden="1" ht="75" customHeight="1" s="173" thickBot="1">
      <c r="A33" s="104" t="inlineStr">
        <is>
          <t>Investasi pada entitas asosiasi</t>
        </is>
      </c>
      <c r="B33" s="104" t="n"/>
      <c r="C33" s="105" t="inlineStr"/>
      <c r="D33" s="105" t="inlineStr"/>
      <c r="E33" s="105" t="inlineStr"/>
      <c r="F33" s="105" t="inlineStr"/>
      <c r="G33" s="105" t="inlineStr"/>
      <c r="H33" s="105" t="inlineStr"/>
      <c r="I33" s="105" t="inlineStr"/>
      <c r="J33" s="105" t="inlineStr"/>
      <c r="K33" s="105" t="inlineStr"/>
      <c r="L33" s="105" t="n"/>
      <c r="M33" s="105" t="n"/>
      <c r="N33" s="105" t="n"/>
      <c r="O33" s="105" t="n"/>
      <c r="P33" s="105" t="n"/>
      <c r="Q33" s="105" t="n"/>
      <c r="R33" s="105" t="n"/>
    </row>
    <row r="34" hidden="1" ht="75" customHeight="1" s="173" thickBot="1">
      <c r="A34" s="104" t="inlineStr">
        <is>
          <t>Aset takberwujud</t>
        </is>
      </c>
      <c r="B34" s="104" t="n"/>
      <c r="C34" s="105" t="inlineStr"/>
      <c r="D34" s="105" t="inlineStr"/>
      <c r="E34" s="105" t="inlineStr"/>
      <c r="F34" s="105" t="inlineStr"/>
      <c r="G34" s="105" t="inlineStr"/>
      <c r="H34" s="105" t="inlineStr"/>
      <c r="I34" s="105" t="inlineStr"/>
      <c r="J34" s="105" t="inlineStr"/>
      <c r="K34" s="105" t="inlineStr"/>
      <c r="L34" s="105" t="n"/>
      <c r="M34" s="105" t="n"/>
      <c r="N34" s="105" t="n"/>
      <c r="O34" s="105" t="n"/>
      <c r="P34" s="105" t="n"/>
      <c r="Q34" s="105" t="n"/>
      <c r="R34" s="105" t="n"/>
    </row>
    <row r="35" ht="75" customHeight="1" s="173" thickBot="1">
      <c r="A35" s="104" t="inlineStr">
        <is>
          <t>Beban dibayar dimuka</t>
        </is>
      </c>
      <c r="B35" s="104" t="n"/>
      <c r="C35" s="105" t="inlineStr">
        <is>
          <t>Biaya dibayar dimuka diamortisasi selama masa manfaat masing-masing biaya dengan menggunakan metode garis lurus.</t>
        </is>
      </c>
      <c r="D35" s="105" t="inlineStr">
        <is>
          <t>Biaya dibayar dimuka diamortisasi selama masa manfaat masing-masing biaya dengan menggunakan metode garis lurus.</t>
        </is>
      </c>
      <c r="E35" s="105" t="inlineStr">
        <is>
          <t>Biaya dibayar dimuka diamortisasi selama masa manfaat masing-masing biaya dengan menggunakan metode garis lurus.</t>
        </is>
      </c>
      <c r="F35" s="105" t="inlineStr">
        <is>
          <t>Biaya dibayar dimuka diamortisasi selama masa manfaat masing-masing biaya dengan menggunakan metode garis lurus.</t>
        </is>
      </c>
      <c r="G35" s="105" t="inlineStr">
        <is>
          <t>Biaya dibayar dimuka diamortisasi selama masa manfaat masing-masing biaya dengan menggunakan metode garis lurus.</t>
        </is>
      </c>
      <c r="H35" s="105" t="inlineStr">
        <is>
          <t>Biaya dibayar dimuka diamortisasi selama masa manfaat masing-masing biaya dengan menggunakan metode garis lurus.</t>
        </is>
      </c>
      <c r="I35" s="105" t="inlineStr">
        <is>
          <t>Biaya dibayar dimuka diamortisasi selama masa manfaat masing-masing biaya dengan menggunakan metode garis lurus.</t>
        </is>
      </c>
      <c r="J35" s="105" t="inlineStr">
        <is>
          <t>Biaya dibayar dimuka diamortisasi selama masa manfaat masing-masing biaya dengan menggunakan metode garis lurus.</t>
        </is>
      </c>
      <c r="K35" s="105" t="inlineStr"/>
      <c r="L35" s="105" t="n"/>
      <c r="M35" s="105" t="n"/>
      <c r="N35" s="105" t="n"/>
      <c r="O35" s="105" t="n"/>
      <c r="P35" s="105" t="n"/>
      <c r="Q35" s="105" t="n"/>
      <c r="R35" s="105" t="n"/>
    </row>
    <row r="36" hidden="1" ht="75" customHeight="1" s="173" thickBot="1">
      <c r="A36" s="104" t="inlineStr">
        <is>
          <t>Piutang dan utang asuransi</t>
        </is>
      </c>
      <c r="B36" s="104" t="n"/>
      <c r="C36" s="105" t="inlineStr"/>
      <c r="D36" s="105" t="inlineStr"/>
      <c r="E36" s="105" t="inlineStr"/>
      <c r="F36" s="105" t="inlineStr"/>
      <c r="G36" s="105" t="inlineStr"/>
      <c r="H36" s="105" t="inlineStr"/>
      <c r="I36" s="105" t="inlineStr"/>
      <c r="J36" s="105" t="inlineStr"/>
      <c r="K36" s="105" t="inlineStr"/>
      <c r="L36" s="105" t="n"/>
      <c r="M36" s="105" t="n"/>
      <c r="N36" s="105" t="n"/>
      <c r="O36" s="105" t="n"/>
      <c r="P36" s="105" t="n"/>
      <c r="Q36" s="105" t="n"/>
      <c r="R36" s="105" t="n"/>
    </row>
    <row r="37" hidden="1" ht="75" customHeight="1" s="173" thickBot="1">
      <c r="A37" s="104" t="inlineStr">
        <is>
          <t>Piutang pembiayaan konsumen</t>
        </is>
      </c>
      <c r="B37" s="104" t="n"/>
      <c r="C37" s="105" t="inlineStr"/>
      <c r="D37" s="105" t="inlineStr"/>
      <c r="E37" s="105" t="inlineStr"/>
      <c r="F37" s="105" t="inlineStr"/>
      <c r="G37" s="105" t="inlineStr"/>
      <c r="H37" s="105" t="inlineStr"/>
      <c r="I37" s="105" t="inlineStr"/>
      <c r="J37" s="105" t="inlineStr"/>
      <c r="K37" s="105" t="inlineStr"/>
      <c r="L37" s="105" t="n"/>
      <c r="M37" s="105" t="n"/>
      <c r="N37" s="105" t="n"/>
      <c r="O37" s="105" t="n"/>
      <c r="P37" s="105" t="n"/>
      <c r="Q37" s="105" t="n"/>
      <c r="R37" s="105" t="n"/>
    </row>
    <row r="38" hidden="1" ht="75" customHeight="1" s="173" thickBot="1">
      <c r="A38" s="104" t="inlineStr">
        <is>
          <t>Liabilitas atas kontrak</t>
        </is>
      </c>
      <c r="B38" s="104" t="n"/>
      <c r="C38" s="105" t="inlineStr"/>
      <c r="D38" s="105" t="inlineStr"/>
      <c r="E38" s="105" t="inlineStr"/>
      <c r="F38" s="105" t="inlineStr"/>
      <c r="G38" s="105" t="inlineStr"/>
      <c r="H38" s="105" t="inlineStr"/>
      <c r="I38" s="105" t="inlineStr"/>
      <c r="J38" s="105" t="inlineStr"/>
      <c r="K38" s="105" t="inlineStr"/>
      <c r="L38" s="105" t="n"/>
      <c r="M38" s="105" t="n"/>
      <c r="N38" s="105" t="n"/>
      <c r="O38" s="105" t="n"/>
      <c r="P38" s="105" t="n"/>
      <c r="Q38" s="105" t="n"/>
      <c r="R38" s="105" t="n"/>
    </row>
    <row r="39" ht="75" customHeight="1" s="173" thickBot="1">
      <c r="A39" s="104" t="inlineStr">
        <is>
          <t>Simpanan nasabah dan simpanan dari bank lain</t>
        </is>
      </c>
      <c r="B39" s="104" t="n"/>
      <c r="C39" s="105" t="inlineStr">
        <is>
          <t>Simpanan Dari Nasabah
Simpanan dari nasabah adalah dana yang ditempatkan oleh masyarakat kepada Bank berdasarkan perjanjian penyimpanan dana. Termasuk dalam akun ini adalah giro, tabungan, deposito berjangka dan bentuk lain yang dipersamakan dengan itu.    
  Giro merupakan simpanan dari nasabah yang dapat digunakan sebagai alat pembayaran, yang penarikannya dapat dilakukan setiap saat melalui cek, atau dengan cara pemindahbukuan dengan bilyet giro dan sarana perintah pembayaran lainnya.    
  Tabungan merupakan simpanan dari nasabah yang penarikannya hanya dapat dilakukan melalui counter dan kartu Anjungan Tunai Mandiri (ATM), atau dengan cara pemindahbukuan jika memenuhi persyaratan yang disepakati, tetapi penarikan tidak dapat dilaksanakan dengan menggunakan cek atau instrumen setara lainnya.    
  Deposito berjangka merupakan simpanan nasabah di Bank yang penarikannya hanya dapat dilakukan pada waktu tertentu sesuai dengan perjanjian antara nasabah dengan Bank.    
  Deposito on call merupakan deposito dengan jangka waktu harian dan dapat ditarik sewaktu-waktu.    
  1) Simpanan syariah berupa giro wadiah yad-adhamanah, yakni titipan dana dalam bentuk giro yang akan mendapatkan bonus sesuai dengan kebijakan Bank; dan     
  2) Investasi tidak terikat syariah, berupa:     
   a) Tabungan mudharabah mutlaqah, yaitu tabungan tidak terikat, dimana nasabah akan memperoleh bagi hasil (nisbah) atas penggunaan dana nasabah sesuai dengan kesepakatan bersama antara Bank dan nasabah; dan      
   b) Deposito mudharabah mutlaqah, yaitu deposito tidak terikat sebagai investasi berjangka, dimana nasabah akan memperoleh bagi hasil (nisbah) atas penggunaan dana nasabah sesuai dengan kesepakatan bersama antara Bank dan nasabah.      
  Simpanan dari bank lain    
  Simpanan dari bank lain terdiri dari liabilitas terhadap bank lain, baik dalam maupun luar negeri, dalam bentuk giro, tabungan, deposito berjangka, giro wadiah, tabungan mudharabah dan deposito berjangka mudharabah.    
  Simpanan dari bank lain diklasifikasikan sebagai liabilitas keuangan dan diukur pada biaya perolehan diamortisasi menggunakan suku bunga efektif, kecuali simpanan syariah yang dinyatakan sebesar nilai liabilitas Bank kepada nasabah. Biaya tambahan yang dapat diatribusikan secara langsung dengan perolehan simpanan dari bank lain dikurangkan dari jumlah simpanan yang diterima.</t>
        </is>
      </c>
      <c r="D39" s="105" t="inlineStr">
        <is>
          <t>Simpanan Dari Nasabah
Simpanan dari nasabah adalah dana yang ditempatkan oleh masyarakat kepada Bank berdasarkan perjanjian penyimpanan dana. Termasuk dalam akun ini adalah giro, tabungan, deposito berjangka dan bentuk lain yang dipersamakan dengan itu.    
  Giro merupakan simpanan dari nasabah yang dapat digunakan sebagai alat pembayaran, yang penarikannya dapat dilakukan setiap saat melalui cek, atau dengan cara pemindahbukuan dengan bilyet giro dan sarana perintah pembayaran lainnya.    
  Tabungan merupakan simpanan dari nasabah yang penarikannya hanya dapat dilakukan melalui counter dan kartu Anjungan Tunai Mandiri (ATM), atau dengan cara pemindahbukuan jika memenuhi persyaratan yang disepakati, tetapi penarikan tidak dapat dilaksanakan dengan menggunakan cek atau instrumen setara lainnya.    
  Deposito berjangka merupakan simpanan nasabah di Bank yang penarikannya hanya dapat dilakukan pada waktu tertentu sesuai dengan perjanjian antara nasabah dengan Bank.    
  Deposito on call merupakan deposito dengan jangka waktu harian dan dapat ditarik sewaktu-waktu.    
  1) Simpanan syariah berupa giro wadiah yad-adhamanah, yakni titipan dana dalam bentuk giro yang akan mendapatkan bonus sesuai dengan kebijakan Bank; dan     
  2) Investasi tidak terikat syariah, berupa:     
   a) Tabungan mudharabah mutlaqah, yaitu tabungan tidak terikat, dimana nasabah akan memperoleh bagi hasil (nisbah) atas penggunaan dana nasabah sesuai dengan kesepakatan bersama antara Bank dan nasabah; dan      
   b) Deposito mudharabah mutlaqah, yaitu deposito tidak terikat sebagai investasi berjangka, dimana nasabah akan memperoleh bagi hasil (nisbah) atas penggunaan dana nasabah sesuai dengan kesepakatan bersama antara Bank dan nasabah.      
  Simpanan dari bank lain    
  Simpanan dari bank lain terdiri dari liabilitas terhadap bank lain, baik dalam maupun luar negeri, dalam bentuk giro, tabungan, deposito berjangka, giro wadiah, tabungan mudharabah dan deposito berjangka mudharabah.    
  Simpanan dari bank lain diklasifikasikan sebagai liabilitas keuangan dan diukur pada biaya perolehan diamortisasi menggunakan suku bunga efektif, kecuali simpanan syariah yang dinyatakan sebesar nilai liabilitas Bank kepada nasabah. Biaya tambahan yang dapat diatribusikan secara langsung dengan perolehan simpanan dari bank lain dikurangkan dari jumlah simpanan yang diterima.</t>
        </is>
      </c>
      <c r="E39" s="105" t="inlineStr">
        <is>
          <t>Simpanan Dari Nasabah
Simpanan dari nasabah adalah dana yang ditempatkan oleh masyarakat kepada Bank berdasarkan perjanjian penyimpanan dana. Termasuk dalam akun ini adalah giro, tabungan, deposito berjangka dan bentuk lain yang dipersamakan dengan itu.    
  Giro merupakan simpanan dari nasabah yang dapat digunakan sebagai alat pembayaran, yang penarikannya dapat dilakukan setiap saat melalui cek, atau dengan cara pemindahbukuan dengan bilyet giro dan sarana perintah pembayaran lainnya.    
  Tabungan merupakan simpanan dari nasabah yang penarikannya hanya dapat dilakukan melalui counter dan kartu Anjungan Tunai Mandiri (ATM), atau dengan cara pemindahbukuan jika memenuhi persyaratan yang disepakati, tetapi penarikan tidak dapat dilaksanakan dengan menggunakan cek atau instrumen setara lainnya.    
  Deposito berjangka merupakan simpanan nasabah di Bank yang penarikannya hanya dapat dilakukan pada waktu tertentu sesuai dengan perjanjian antara nasabah dengan Bank.    
  Deposito on call merupakan deposito dengan jangka waktu harian dan dapat ditarik sewaktu-waktu.    
  1) Simpanan syariah berupa giro wadiah yad-adhamanah, yakni titipan dana dalam bentuk giro yang akan mendapatkan bonus sesuai dengan kebijakan Bank; dan     
  2) Investasi tidak terikat syariah, berupa:     
   a) Tabungan mudharabah mutlaqah, yaitu tabungan tidak terikat, dimana nasabah akan memperoleh bagi hasil (nisbah) atas penggunaan dana nasabah sesuai dengan kesepakatan bersama antara Bank dan nasabah; dan      
   b) Deposito mudharabah mutlaqah, yaitu deposito tidak terikat sebagai investasi berjangka, dimana nasabah akan memperoleh bagi hasil (nisbah) atas penggunaan dana nasabah sesuai dengan kesepakatan bersama antara Bank dan nasabah.      
  Simpanan dari bank lain    
  Simpanan dari bank lain terdiri dari liabilitas terhadap bank lain, baik dalam maupun luar negeri, dalam bentuk giro, tabungan, deposito berjangka, giro wadiah, tabungan mudharabah dan deposito berjangka mudharabah.    
  Simpanan dari bank lain diklasifikasikan sebagai liabilitas keuangan dan diukur pada biaya perolehan diamortisasi menggunakan suku bunga efektif, kecuali simpanan syariah yang dinyatakan sebesar nilai liabilitas Bank kepada nasabah. Biaya tambahan yang dapat diatribusikan secara langsung dengan perolehan simpanan dari bank lain dikurangkan dari jumlah simpanan yang diterima.</t>
        </is>
      </c>
      <c r="F39" s="105" t="inlineStr">
        <is>
          <t>Simpanan Dari Nasabah
Simpanan dari nasabah adalah dana yang ditempatkan oleh masyarakat kepada Bank berdasarkan perjanjian penyimpanan dana. Termasuk dalam akun ini adalah giro, tabungan, deposito berjangka dan bentuk lain yang dipersamakan dengan itu.    
  Giro merupakan simpanan dari nasabah yang dapat digunakan sebagai alat pembayaran, yang penarikannya dapat dilakukan setiap saat melalui cek, atau dengan cara pemindahbukuan dengan bilyet giro dan sarana perintah pembayaran lainnya.    
  Tabungan merupakan simpanan dari nasabah yang penarikannya hanya dapat dilakukan melalui counter dan kartu Anjungan Tunai Mandiri (ATM), atau dengan cara pemindahbukuan jika memenuhi persyaratan yang disepakati, tetapi penarikan tidak dapat dilaksanakan dengan menggunakan cek atau instrumen setara lainnya.    
  Deposito berjangka merupakan simpanan nasabah di Bank yang penarikannya hanya dapat dilakukan pada waktu tertentu sesuai dengan perjanjian antara nasabah dengan Bank.    
  Deposito on call merupakan deposito dengan jangka waktu harian dan dapat ditarik sewaktu-waktu.    
  1) Simpanan syariah berupa giro wadiah yad-adhamanah, yakni titipan dana dalam bentuk giro yang akan mendapatkan bonus sesuai dengan kebijakan Bank; dan     
  2) Investasi tidak terikat syariah, berupa:     
   a) Tabungan mudharabah mutlaqah, yaitu tabungan tidak terikat, dimana nasabah akan memperoleh bagi hasil (nisbah) atas penggunaan dana nasabah sesuai dengan kesepakatan bersama antara Bank dan nasabah; dan      
   b) Deposito mudharabah mutlaqah, yaitu deposito tidak terikat sebagai investasi berjangka, dimana nasabah akan memperoleh bagi hasil (nisbah) atas penggunaan dana nasabah sesuai dengan kesepakatan bersama antara Bank dan nasabah.      
  Simpanan dari bank lain    
  Simpanan dari bank lain terdiri dari liabilitas terhadap bank lain, baik dalam maupun luar negeri, dalam bentuk giro, tabungan, deposito berjangka, giro wadiah, tabungan mudharabah dan deposito berjangka mudharabah.    
  Simpanan dari bank lain diklasifikasikan sebagai liabilitas keuangan dan diukur pada biaya perolehan diamortisasi menggunakan suku bunga efektif, kecuali simpanan syariah yang dinyatakan sebesar nilai liabilitas Bank kepada nasabah. Biaya tambahan yang dapat diatribusikan secara langsung dengan perolehan simpanan dari bank lain dikurangkan dari jumlah simpanan yang diterima.</t>
        </is>
      </c>
      <c r="G39" s="105" t="inlineStr">
        <is>
          <t>Simpanan Dari Nasabah
Simpanan dari nasabah adalah dana yang ditempatkan oleh masyarakat kepada Bank berdasarkan perjanjian penyimpanan dana. Termasuk dalam akun ini adalah giro, tabungan, deposito berjangka dan bentuk lain yang dipersamakan dengan itu.    
  Giro merupakan simpanan dari nasabah yang dapat digunakan sebagai alat pembayaran, yang penarikannya dapat dilakukan setiap saat melalui cek, atau dengan cara pemindahbukuan dengan bilyet giro dan sarana perintah pembayaran lainnya.    
  Tabungan merupakan simpanan dari nasabah yang penarikannya hanya dapat dilakukan melalui counter dan kartu Anjungan Tunai Mandiri (ATM), atau dengan cara pemindahbukuan jika memenuhi persyaratan yang disepakati, tetapi penarikan tidak dapat dilaksanakan dengan menggunakan cek atau instrumen setara lainnya.    
  Deposito berjangka merupakan simpanan nasabah di Bank yang penarikannya hanya dapat dilakukan pada waktu tertentu sesuai dengan perjanjian antara nasabah dengan Bank.    
  Deposito on call merupakan deposito dengan jangka waktu harian dan dapat ditarik sewaktu-waktu.    
  1) Simpanan syariah berupa giro wadiah yad-adhamanah, yakni titipan dana dalam bentuk giro yang akan mendapatkan bonus sesuai dengan kebijakan Bank; dan     
  2) Investasi tidak terikat syariah, berupa:     
   a) Tabungan mudharabah mutlaqah, yaitu tabungan tidak terikat, dimana nasabah akan memperoleh bagi hasil (nisbah) atas penggunaan dana nasabah sesuai dengan kesepakatan bersama antara Bank dan nasabah; dan      
   b) Deposito mudharabah mutlaqah, yaitu deposito tidak terikat sebagai investasi berjangka, dimana nasabah akan memperoleh bagi hasil (nisbah) atas penggunaan dana nasabah sesuai dengan kesepakatan bersama antara Bank dan nasabah.      
  Simpanan dari bank lain    
  Simpanan dari bank lain terdiri dari liabilitas terhadap bank lain, baik dalam maupun luar negeri, dalam bentuk giro, tabungan, deposito berjangka, giro wadiah, tabungan mudharabah dan deposito berjangka mudharabah.    
  Simpanan dari bank lain diklasifikasikan sebagai liabilitas keuangan dan diukur pada biaya perolehan diamortisasi menggunakan suku bunga efektif, kecuali simpanan syariah yang dinyatakan sebesar nilai liabilitas Bank kepada nasabah. Biaya tambahan yang dapat diatribusikan secara langsung dengan perolehan simpanan dari bank lain dikurangkan dari jumlah simpanan yang diterima.</t>
        </is>
      </c>
      <c r="H39" s="105" t="inlineStr">
        <is>
          <t>Simpanan Dari Nasabah
Simpanan dari nasabah adalah dana yang ditempatkan oleh masyarakat kepada Bank berdasarkan perjanjian penyimpanan dana. Termasuk dalam akun ini adalah giro, tabungan, deposito berjangka dan bentuk lain yang dipersamakan dengan itu.    
  Giro merupakan simpanan dari nasabah yang dapat digunakan sebagai alat pembayaran, yang penarikannya dapat dilakukan setiap saat melalui cek, atau dengan cara pemindahbukuan dengan bilyet giro dan sarana perintah pembayaran lainnya.    
  Tabungan merupakan simpanan dari nasabah yang penarikannya hanya dapat dilakukan melalui counter dan kartu Anjungan Tunai Mandiri (ATM), atau dengan cara pemindahbukuan jika memenuhi persyaratan yang disepakati, tetapi penarikan tidak dapat dilaksanakan dengan menggunakan cek atau instrumen setara lainnya.    
  Deposito berjangka merupakan simpanan nasabah di Bank yang penarikannya hanya dapat dilakukan pada waktu tertentu sesuai dengan perjanjian antara nasabah dengan Bank.    
  Deposito on call merupakan deposito dengan jangka waktu harian dan dapat ditarik sewaktu-waktu.    
  1) Simpanan syariah berupa giro wadiah yad-adhamanah, yakni titipan dana dalam bentuk giro yang akan mendapatkan bonus sesuai dengan kebijakan Bank; dan     
  2) Investasi tidak terikat syariah, berupa:     
   a) Tabungan mudharabah mutlaqah, yaitu tabungan tidak terikat, dimana nasabah akan memperoleh bagi hasil (nisbah) atas penggunaan dana nasabah sesuai dengan kesepakatan bersama antara Bank dan nasabah; dan      
   b) Deposito mudharabah mutlaqah, yaitu deposito tidak terikat sebagai investasi berjangka, dimana nasabah akan memperoleh bagi hasil (nisbah) atas penggunaan dana nasabah sesuai dengan kesepakatan bersama antara Bank dan nasabah.      
  Simpanan dari bank lain    
  Simpanan dari bank lain terdiri dari liabilitas terhadap bank lain, baik dalam maupun luar negeri, dalam bentuk giro, tabungan, deposito berjangka, giro wadiah, tabungan mudharabah dan deposito berjangka mudharabah.    
  Simpanan dari bank lain diklasifikasikan sebagai liabilitas keuangan dan diukur pada biaya perolehan diamortisasi menggunakan suku bunga efektif, kecuali simpanan syariah yang dinyatakan sebesar nilai liabilitas Bank kepada nasabah. Biaya tambahan yang dapat diatribusikan secara langsung dengan perolehan simpanan dari bank lain dikurangkan dari jumlah simpanan yang diterima.</t>
        </is>
      </c>
      <c r="I39" s="105" t="inlineStr">
        <is>
          <t>Simpanan Dari Nasabah
Simpanan dari nasabah adalah dana yang ditempatkan oleh masyarakat kepada Bank berdasarkan perjanjian penyimpanan dana. Termasuk dalam akun ini adalah giro, tabungan, deposito berjangka dan bentuk lain yang dipersamakan dengan itu.    
  Giro merupakan simpanan dari nasabah yang dapat digunakan sebagai alat pembayaran, yang penarikannya dapat dilakukan setiap saat melalui cek, atau dengan cara pemindahbukuan dengan bilyet giro dan sarana perintah pembayaran lainnya.    
  Tabungan merupakan simpanan dari nasabah yang penarikannya hanya dapat dilakukan melalui counter dan kartu Anjungan Tunai Mandiri (ATM), atau dengan cara pemindahbukuan jika memenuhi persyaratan yang disepakati, tetapi penarikan tidak dapat dilaksanakan dengan menggunakan cek atau instrumen setara lainnya.    
  Deposito berjangka merupakan simpanan nasabah di Bank yang penarikannya hanya dapat dilakukan pada waktu tertentu sesuai dengan perjanjian antara nasabah dengan Bank.    
  Deposito on call merupakan deposito dengan jangka waktu harian dan dapat ditarik sewaktu-waktu.    
  1) Simpanan syariah berupa giro wadiah yad-adhamanah, yakni titipan dana dalam bentuk giro yang akan mendapatkan bonus sesuai dengan kebijakan Bank; dan     
  2) Investasi tidak terikat syariah, berupa:     
   a) Tabungan mudharabah mutlaqah, yaitu tabungan tidak terikat, dimana nasabah akan memperoleh bagi hasil (nisbah) atas penggunaan dana nasabah sesuai dengan kesepakatan bersama antara Bank dan nasabah; dan      
   b) Deposito mudharabah mutlaqah, yaitu deposito tidak terikat sebagai investasi berjangka, dimana nasabah akan memperoleh bagi hasil (nisbah) atas penggunaan dana nasabah sesuai dengan kesepakatan bersama antara Bank dan nasabah.      
  Simpanan dari bank lain    
  Simpanan dari bank lain terdiri dari liabilitas terhadap bank lain, baik dalam maupun luar negeri, dalam bentuk giro, tabungan, deposito berjangka, giro wadiah, tabungan mudharabah dan deposito berjangka mudharabah.    
  Simpanan dari bank lain diklasifikasikan sebagai liabilitas keuangan dan diukur pada biaya perolehan diamortisasi menggunakan suku bunga efektif, kecuali simpanan syariah yang dinyatakan sebesar nilai liabilitas Bank kepada nasabah. Biaya tambahan yang dapat diatribusikan secara langsung dengan perolehan simpanan dari bank lain dikurangkan dari jumlah simpanan yang diterima.</t>
        </is>
      </c>
      <c r="J39" s="105" t="inlineStr">
        <is>
          <t>Simpanan Dari Nasabah
Simpanan dari nasabah adalah dana yang ditempatkan oleh masyarakat kepada Bank berdasarkan perjanjian penyimpanan dana. Termasuk dalam akun ini adalah giro, tabungan, deposito berjangka dan bentuk lain yang dipersamakan dengan itu.    
  Giro merupakan simpanan dari nasabah yang dapat digunakan sebagai alat pembayaran, yang penarikannya dapat dilakukan setiap saat melalui cek, atau dengan cara pemindahbukuan dengan bilyet giro dan sarana perintah pembayaran lainnya.    
  Tabungan merupakan simpanan dari nasabah yang penarikannya hanya dapat dilakukan melalui counter dan kartu Anjungan Tunai Mandiri (ATM), atau dengan cara pemindahbukuan jika memenuhi persyaratan yang disepakati, tetapi penarikan tidak dapat dilaksanakan dengan menggunakan cek atau instrumen setara lainnya.    
  Deposito berjangka merupakan simpanan nasabah di Bank yang penarikannya hanya dapat dilakukan pada waktu tertentu sesuai dengan perjanjian antara nasabah dengan Bank.    
  Deposito on call merupakan deposito dengan jangka waktu harian dan dapat ditarik sewaktu-waktu.    
  1) Simpanan syariah berupa giro wadiah yad-adhamanah, yakni titipan dana dalam bentuk giro yang akan mendapatkan bonus sesuai dengan kebijakan Bank; dan     
  2) Investasi tidak terikat syariah, berupa:     
   a) Tabungan mudharabah mutlaqah, yaitu tabungan tidak terikat, dimana nasabah akan memperoleh bagi hasil (nisbah) atas penggunaan dana nasabah sesuai dengan kesepakatan bersama antara Bank dan nasabah; dan      
   b) Deposito mudharabah mutlaqah, yaitu deposito tidak terikat sebagai investasi berjangka, dimana nasabah akan memperoleh bagi hasil (nisbah) atas penggunaan dana nasabah sesuai dengan kesepakatan bersama antara Bank dan nasabah.      
  Simpanan dari bank lain    
  Simpanan dari bank lain terdiri dari liabilitas terhadap bank lain, baik dalam maupun luar negeri, dalam bentuk giro, tabungan, deposito berjangka, giro wadiah, tabungan mudharabah dan deposito berjangka mudharabah.    
  Simpanan dari bank lain diklasifikasikan sebagai liabilitas keuangan dan diukur pada biaya perolehan diamortisasi menggunakan suku bunga efektif, kecuali simpanan syariah yang dinyatakan sebesar nilai liabilitas Bank kepada nasabah. Biaya tambahan yang dapat diatribusikan secara langsung dengan perolehan simpanan dari bank lain dikurangkan dari jumlah simpanan yang diterima.</t>
        </is>
      </c>
      <c r="K39" s="105" t="inlineStr"/>
      <c r="L39" s="105" t="n"/>
      <c r="M39" s="105" t="n"/>
      <c r="N39" s="105" t="n"/>
      <c r="O39" s="105" t="n"/>
      <c r="P39" s="105" t="n"/>
      <c r="Q39" s="105" t="n"/>
      <c r="R39" s="105" t="n"/>
    </row>
    <row r="40" hidden="1" ht="75" customHeight="1" s="173" thickBot="1">
      <c r="A40" s="104" t="inlineStr">
        <is>
          <t>Obligasi subordinasi</t>
        </is>
      </c>
      <c r="B40" s="104" t="n"/>
      <c r="C40" s="105" t="inlineStr"/>
      <c r="D40" s="105" t="inlineStr"/>
      <c r="E40" s="105" t="inlineStr"/>
      <c r="F40" s="105" t="inlineStr"/>
      <c r="G40" s="105" t="inlineStr"/>
      <c r="H40" s="105" t="inlineStr"/>
      <c r="I40" s="105" t="inlineStr"/>
      <c r="J40" s="105" t="inlineStr"/>
      <c r="K40" s="105" t="inlineStr"/>
      <c r="L40" s="105" t="n"/>
      <c r="M40" s="105" t="n"/>
      <c r="N40" s="105" t="n"/>
      <c r="O40" s="105" t="n"/>
      <c r="P40" s="105" t="n"/>
      <c r="Q40" s="105" t="n"/>
      <c r="R40" s="105" t="n"/>
    </row>
    <row r="41" ht="75" customHeight="1" s="173" thickBot="1">
      <c r="A41" s="104" t="inlineStr">
        <is>
          <t>Efek-efek yang dibeli dengan janji dibeli kembali</t>
        </is>
      </c>
      <c r="B41" s="104" t="n"/>
      <c r="C41" s="105" t="inlineStr">
        <is>
          <t>Surat berharga yang dijual dengan janji dibeli kembali (repo) disajikan sebagai liabilitas dalam laporan posisi keuangan sebesar harga pembelian kembali yang disepakati dikurangi selisih antara harga jual dan harga pembelian kembali yang disepakati. Selisih antara harga jual dan harga pembelian kembali yang disepakati tersebut diamortisasi dengan menggunakan metode suku bunga efektif sebagai beban bunga selama jangka waktu sejak surat berharga tersebut dijual hingga saat dibeli kembali.
Surat berharga yang dijual dengan janji dibeli kembali diklasifikasikan sebagai biaya perolehan diamortisasi.
Surat berharga yang dibeli dengan janji untuk dijual kembali (reverse repo) disajikan sebagai aset dalam laporan posisi keuangan sebesar harga beli ditambah dengan pendapatan bunga yang sudah diakui tapi belum diterima, dikurangi dengan cadangan kerugian penurunan nilai, jika diperlukan.
Pada pengukuran awal, surat berharga yang dibeli dengan janji dijual kembali (reverse repo) disajikan sebesar nilai wajar ditambah dengan biaya transaksi yang dapat diatribusikan secara langsung.
Surat berharga yang dibeli dengan janji dijual kembali (reverse repo) diklasifikasikan sebagai biaya perolehan diamortisasi.</t>
        </is>
      </c>
      <c r="D41" s="105" t="inlineStr">
        <is>
          <t>Surat berharga yang dijual dengan janji dibeli kembali (repo) disajikan sebagai liabilitas dalam laporan posisi keuangan sebesar harga pembelian kembali yang disepakati dikurangi selisih antara harga jual dan harga pembelian kembali yang disepakati. Selisih antara harga jual dan harga pembelian kembali yang disepakati tersebut diamortisasi dengan menggunakan metode suku bunga efektif sebagai beban bunga selama jangka waktu sejak surat berharga tersebut dijual hingga saat dibeli kembali.
Surat berharga yang dijual dengan janji dibeli kembali diklasifikasikan sebagai biaya perolehan diamortisasi.
Surat berharga yang dibeli dengan janji untuk dijual kembali (reverse repo) disajikan sebagai aset dalam laporan posisi keuangan sebesar harga beli ditambah dengan pendapatan bunga yang sudah diakui tapi belum diterima, dikurangi dengan cadangan kerugian penurunan nilai, jika diperlukan.
Pada pengukuran awal, surat berharga yang dibeli dengan janji dijual kembali (reverse repo) disajikan sebesar nilai wajar ditambah dengan biaya transaksi yang dapat diatribusikan secara langsung.
Surat berharga yang dibeli dengan janji dijual kembali (reverse repo) diklasifikasikan sebagai biaya perolehan diamortisasi.</t>
        </is>
      </c>
      <c r="E41" s="105" t="inlineStr">
        <is>
          <t>Surat berharga yang dijual dengan janji dibeli kembali (repo) disajikan sebagai liabilitas dalam laporan posisi keuangan sebesar harga pembelian kembali yang disepakati dikurangi selisih antara harga jual dan harga pembelian kembali yang disepakati. Selisih antara harga jual dan harga pembelian kembali yang disepakati tersebut diamortisasi dengan menggunakan metode suku bunga efektif sebagai beban bunga selama jangka waktu sejak surat berharga tersebut dijual hingga saat dibeli kembali.
Surat berharga yang dijual dengan janji dibeli kembali diklasifikasikan sebagai biaya perolehan diamortisasi.
Surat berharga yang dibeli dengan janji untuk dijual kembali (reverse repo) disajikan sebagai aset dalam laporan posisi keuangan sebesar harga beli ditambah dengan pendapatan bunga yang sudah diakui tapi belum diterima, dikurangi dengan cadangan kerugian penurunan nilai, jika diperlukan.
Pada pengukuran awal, surat berharga yang dibeli dengan janji dijual kembali (reverse repo) disajikan sebesar nilai wajar ditambah dengan biaya transaksi yang dapat diatribusikan secara langsung.
Surat berharga yang dibeli dengan janji dijual kembali (reverse repo) diklasifikasikan sebagai biaya perolehan diamortisasi.</t>
        </is>
      </c>
      <c r="F41" s="105" t="inlineStr">
        <is>
          <t>Surat berharga yang dijual dengan janji dibeli kembali (repo) disajikan sebagai liabilitas dalam laporan posisi keuangan sebesar harga pembelian kembali yang disepakati dikurangi selisih antara harga jual dan harga pembelian kembali yang disepakati. Selisih antara harga jual dan harga pembelian kembali yang disepakati tersebut diamortisasi dengan menggunakan metode suku bunga efektif sebagai beban bunga selama jangka waktu sejak surat berharga tersebut dijual hingga saat dibeli kembali.
Surat berharga yang dijual dengan janji dibeli kembali diklasifikasikan sebagai biaya perolehan diamortisasi.
Surat berharga yang dibeli dengan janji untuk dijual kembali (reverse repo) disajikan sebagai aset dalam laporan posisi keuangan sebesar harga beli ditambah dengan pendapatan bunga yang sudah diakui tapi belum diterima, dikurangi dengan cadangan kerugian penurunan nilai, jika diperlukan.
Pada pengukuran awal, surat berharga yang dibeli dengan janji dijual kembali (reverse repo) disajikan sebesar nilai wajar ditambah dengan biaya transaksi yang dapat diatribusikan secara langsung.
Surat berharga yang dibeli dengan janji dijual kembali (reverse repo) diklasifikasikan sebagai biaya perolehan diamortisasi.</t>
        </is>
      </c>
      <c r="G41" s="105" t="inlineStr">
        <is>
          <t>Surat berharga yang dijual dengan janji dibeli kembali (repo) disajikan sebagai liabilitas dalam laporan posisi keuangan sebesar harga pembelian kembali yang disepakati dikurangi selisih antara harga jual dan harga pembelian kembali yang disepakati. Selisih antara harga jual dan harga pembelian kembali yang disepakati tersebut diamortisasi dengan menggunakan metode suku bunga efektif sebagai beban bunga selama jangka waktu sejak surat berharga tersebut dijual hingga saat dibeli kembali.
Surat berharga yang dijual dengan janji dibeli kembali diklasifikasikan sebagai biaya perolehan diamortisasi.
Surat berharga yang dibeli dengan janji untuk dijual kembali (reverse repo) disajikan sebagai aset dalam laporan posisi keuangan sebesar harga beli ditambah dengan pendapatan bunga yang sudah diakui tapi belum diterima, dikurangi dengan cadangan kerugian penurunan nilai, jika diperlukan.
Pada pengukuran awal, surat berharga yang dibeli dengan janji dijual kembali (reverse repo) disajikan sebesar nilai wajar ditambah dengan biaya transaksi yang dapat diatribusikan secara langsung.
Surat berharga yang dibeli dengan janji dijual kembali (reverse repo) diklasifikasikan sebagai biaya perolehan diamortisasi.</t>
        </is>
      </c>
      <c r="H41" s="105" t="inlineStr">
        <is>
          <t>Surat berharga yang dijual dengan janji dibeli kembali (repo) disajikan sebagai liabilitas dalam laporan posisi keuangan sebesar harga pembelian kembali yang disepakati dikurangi selisih antara harga jual dan harga pembelian kembali yang disepakati. Selisih antara harga jual dan harga pembelian kembali yang disepakati tersebut diamortisasi dengan menggunakan metode suku bunga efektif sebagai beban bunga selama jangka waktu sejak surat berharga tersebut dijual hingga saat dibeli kembali.
Surat berharga yang dijual dengan janji dibeli kembali diklasifikasikan sebagai biaya perolehan diamortisasi.
Surat berharga yang dibeli dengan janji untuk dijual kembali (reverse repo) disajikan sebagai aset dalam laporan posisi keuangan sebesar harga beli ditambah dengan pendapatan bunga yang sudah diakui tapi belum diterima, dikurangi dengan cadangan kerugian penurunan nilai, jika diperlukan.
Pada pengukuran awal, surat berharga yang dibeli dengan janji dijual kembali (reverse repo) disajikan sebesar nilai wajar ditambah dengan biaya transaksi yang dapat diatribusikan secara langsung.
Surat berharga yang dibeli dengan janji dijual kembali (reverse repo) diklasifikasikan sebagai biaya perolehan diamortisasi.</t>
        </is>
      </c>
      <c r="I41" s="105" t="inlineStr">
        <is>
          <t>Surat berharga yang dijual dengan janji dibeli kembali (repo) disajikan sebagai liabilitas dalam laporan posisi keuangan sebesar harga pembelian kembali yang disepakati dikurangi selisih antara harga jual dan harga pembelian kembali yang disepakati. Selisih antara harga jual dan harga pembelian kembali yang disepakati tersebut diamortisasi dengan menggunakan metode suku bunga efektif sebagai beban bunga selama jangka waktu sejak surat berharga tersebut dijual hingga saat dibeli kembali.
Surat berharga yang dijual dengan janji dibeli kembali diklasifikasikan sebagai biaya perolehan diamortisasi.
Surat berharga yang dibeli dengan janji untuk dijual kembali (reverse repo) disajikan sebagai aset dalam laporan posisi keuangan sebesar harga beli ditambah dengan pendapatan bunga yang sudah diakui tapi belum diterima, dikurangi dengan cadangan kerugian penurunan nilai, jika diperlukan.
Pada pengukuran awal, surat berharga yang dibeli dengan janji dijual kembali (reverse repo) disajikan sebesar nilai wajar ditambah dengan biaya transaksi yang dapat diatribusikan secara langsung.
Surat berharga yang dibeli dengan janji dijual kembali (reverse repo) diklasifikasikan sebagai biaya perolehan diamortisasi.</t>
        </is>
      </c>
      <c r="J41" s="105" t="inlineStr">
        <is>
          <t>Surat berharga yang dijual dengan janji dibeli kembali (repo) disajikan sebagai liabilitas dalam laporan posisi keuangan sebesar harga pembelian kembali yang disepakati dikurangi selisih antara harga jual dan harga pembelian kembali yang disepakati. Selisih antara harga jual dan harga pembelian kembali yang disepakati tersebut diamortisasi dengan menggunakan metode suku bunga efektif sebagai beban bunga selama jangka waktu sejak surat berharga tersebut dijual hingga saat dibeli kembali.
Surat berharga yang dijual dengan janji dibeli kembali diklasifikasikan sebagai biaya perolehan diamortisasi.
Surat berharga yang dibeli dengan janji untuk dijual kembali (reverse repo) disajikan sebagai aset dalam laporan posisi keuangan sebesar harga beli ditambah dengan pendapatan bunga yang sudah diakui tapi belum diterima, dikurangi dengan cadangan kerugian penurunan nilai, jika diperlukan.
Pada pengukuran awal, surat berharga yang dibeli dengan janji dijual kembali (reverse repo) disajikan sebesar nilai wajar ditambah dengan biaya transaksi yang dapat diatribusikan secara langsung.
Surat berharga yang dibeli dengan janji dijual kembali (reverse repo) diklasifikasikan sebagai biaya perolehan diamortisasi.</t>
        </is>
      </c>
      <c r="K41" s="105" t="inlineStr"/>
      <c r="L41" s="105" t="n"/>
      <c r="M41" s="105" t="n"/>
      <c r="N41" s="105" t="n"/>
      <c r="O41" s="105" t="n"/>
      <c r="P41" s="105" t="n"/>
      <c r="Q41" s="105" t="n"/>
      <c r="R41" s="105" t="n"/>
    </row>
    <row r="42" hidden="1" ht="75" customHeight="1" s="173" thickBot="1">
      <c r="A42" s="104" t="inlineStr">
        <is>
          <t>Saham treasuri</t>
        </is>
      </c>
      <c r="B42" s="104" t="n"/>
      <c r="C42" s="105" t="inlineStr"/>
      <c r="D42" s="105" t="inlineStr"/>
      <c r="E42" s="105" t="inlineStr"/>
      <c r="F42" s="105" t="inlineStr"/>
      <c r="G42" s="105" t="inlineStr"/>
      <c r="H42" s="105" t="inlineStr"/>
      <c r="I42" s="105" t="inlineStr"/>
      <c r="J42" s="105" t="inlineStr"/>
      <c r="K42" s="105" t="inlineStr"/>
      <c r="L42" s="105" t="n"/>
      <c r="M42" s="105" t="n"/>
      <c r="N42" s="105" t="n"/>
      <c r="O42" s="105" t="n"/>
      <c r="P42" s="105" t="n"/>
      <c r="Q42" s="105" t="n"/>
      <c r="R42" s="105" t="n"/>
    </row>
    <row r="43" hidden="1" ht="75" customHeight="1" s="173" thickBot="1">
      <c r="A43" s="104" t="inlineStr">
        <is>
          <t>Modal saham</t>
        </is>
      </c>
      <c r="B43" s="104" t="n"/>
      <c r="C43" s="105" t="inlineStr"/>
      <c r="D43" s="105" t="inlineStr"/>
      <c r="E43" s="105" t="inlineStr"/>
      <c r="F43" s="105" t="inlineStr"/>
      <c r="G43" s="105" t="inlineStr"/>
      <c r="H43" s="105" t="inlineStr"/>
      <c r="I43" s="105" t="inlineStr"/>
      <c r="J43" s="105" t="inlineStr"/>
      <c r="K43" s="105" t="inlineStr"/>
      <c r="L43" s="105" t="n"/>
      <c r="M43" s="105" t="n"/>
      <c r="N43" s="105" t="n"/>
      <c r="O43" s="105" t="n"/>
      <c r="P43" s="105" t="n"/>
      <c r="Q43" s="105" t="n"/>
      <c r="R43" s="105" t="n"/>
    </row>
    <row r="44" hidden="1" ht="75" customHeight="1" s="173" thickBot="1">
      <c r="A44" s="104" t="inlineStr">
        <is>
          <t>Pengaturan pembayaran berbasis saham</t>
        </is>
      </c>
      <c r="B44" s="104" t="n"/>
      <c r="C44" s="105" t="inlineStr"/>
      <c r="D44" s="105" t="inlineStr"/>
      <c r="E44" s="105" t="inlineStr"/>
      <c r="F44" s="105" t="inlineStr"/>
      <c r="G44" s="105" t="inlineStr"/>
      <c r="H44" s="105" t="inlineStr"/>
      <c r="I44" s="105" t="inlineStr"/>
      <c r="J44" s="105" t="inlineStr"/>
      <c r="K44" s="105" t="inlineStr"/>
      <c r="L44" s="105" t="n"/>
      <c r="M44" s="105" t="n"/>
      <c r="N44" s="105" t="n"/>
      <c r="O44" s="105" t="n"/>
      <c r="P44" s="105" t="n"/>
      <c r="Q44" s="105" t="n"/>
      <c r="R44" s="105" t="n"/>
    </row>
    <row r="45" hidden="1" ht="75" customHeight="1" s="173" thickBot="1">
      <c r="A45" s="104" t="inlineStr">
        <is>
          <t>Biaya emisi efek ekuitas</t>
        </is>
      </c>
      <c r="B45" s="104" t="n"/>
      <c r="C45" s="105" t="inlineStr"/>
      <c r="D45" s="105" t="inlineStr"/>
      <c r="E45" s="105" t="inlineStr"/>
      <c r="F45" s="105" t="inlineStr"/>
      <c r="G45" s="105" t="inlineStr"/>
      <c r="H45" s="105" t="inlineStr"/>
      <c r="I45" s="105" t="inlineStr"/>
      <c r="J45" s="105" t="inlineStr"/>
      <c r="K45" s="105" t="inlineStr"/>
      <c r="L45" s="105" t="n"/>
      <c r="M45" s="105" t="n"/>
      <c r="N45" s="105" t="n"/>
      <c r="O45" s="105" t="n"/>
      <c r="P45" s="105" t="n"/>
      <c r="Q45" s="105" t="n"/>
      <c r="R45" s="105" t="n"/>
    </row>
    <row r="46" ht="75" customHeight="1" s="173" thickBot="1">
      <c r="A46" s="104" t="inlineStr">
        <is>
          <t>Instrumen keuangan</t>
        </is>
      </c>
      <c r="B46" s="104" t="n"/>
      <c r="C46" s="105" t="inlineStr">
        <is>
          <t>Aset keuangan Bank terutama terdiri dari kas, giro pada Bank Indonesia, giro pada bank lain, penempatan pada Bank Indonesia dan bank lain, surat berharga, surat berharga yang dijual dengan janji dibeli kembali, surat berharga yang dibeli dengan janji dijual kembali, tagihan lainnya, kredit yang diberikan dan pembiayaan syariah dan pendapatan bunga yang masih akan diterima.
Sesuai PSAK 71, terdapat 3 (tiga) klasifikasi pengukuran aset keuangan yaitu biaya perolehan diamortisasi, diukur pada nilai wajar melalui laba rugi (FVTPL) dan diukur pada nilai wajar melalui pendapatan komprehensif lainnya (FVOCI).
Aset keuangan diklasifikasikan menjadi kategori tersebut di atas berdasarkan model bisnis dimana aset keuangan tersebut dimiliki dan karakteristik arus kas kontraktualnya. Model bisnis merefleksikan bagaimana kelompok aset keuangan dikelola untuk mencapai tujuan bisnis tertentu.
Liabilitas keuangan Bank terutama terdiri dari simpanan dari nasabah, simpanan dari bank lain, liabilitas surat berharga yang dijual dengan janji dibeli kembali dan pinjaman yang diterima.</t>
        </is>
      </c>
      <c r="D46" s="105" t="inlineStr">
        <is>
          <t>Aset keuangan Bank terutama terdiri dari kas, giro pada Bank Indonesia, giro pada bank lain, penempatan pada Bank Indonesia dan bank lain, surat berharga, surat berharga yang dijual dengan janji dibeli kembali, surat berharga yang dibeli dengan janji dijual kembali, tagihan lainnya, kredit yang diberikan dan pembiayaan syariah dan pendapatan bunga yang masih akan diterima.
Sesuai PSAK 71, terdapat 3 (tiga) klasifikasi pengukuran aset keuangan yaitu biaya perolehan diamortisasi, diukur pada nilai wajar melalui laba rugi (FVTPL) dan diukur pada nilai wajar melalui pendapatan komprehensif lainnya (FVOCI).
Aset keuangan diklasifikasikan menjadi kategori tersebut di atas berdasarkan model bisnis dimana aset keuangan tersebut dimiliki dan karakteristik arus kas kontraktualnya. Model bisnis merefleksikan bagaimana kelompok aset keuangan dikelola untuk mencapai tujuan bisnis tertentu.
Liabilitas keuangan Bank terutama terdiri dari simpanan dari nasabah, simpanan dari bank lain, liabilitas surat berharga yang dijual dengan janji dibeli kembali dan pinjaman yang diterima.</t>
        </is>
      </c>
      <c r="E46" s="105" t="inlineStr">
        <is>
          <t>Aset keuangan Bank terutama terdiri dari kas, giro pada Bank Indonesia, giro pada bank lain, penempatan pada Bank Indonesia dan bank lain, surat berharga, surat berharga yang dijual dengan janji dibeli kembali, surat berharga yang dibeli dengan janji dijual kembali, tagihan lainnya, kredit yang diberikan dan pembiayaan syariah dan pendapatan bunga yang masih akan diterima.
Sesuai PSAK 71, terdapat 3 (tiga) klasifikasi pengukuran aset keuangan yaitu biaya perolehan diamortisasi, diukur pada nilai wajar melalui laba rugi (FVTPL) dan diukur pada nilai wajar melalui pendapatan komprehensif lainnya (FVOCI).
Aset keuangan diklasifikasikan menjadi kategori tersebut di atas berdasarkan model bisnis dimana aset keuangan tersebut dimiliki dan karakteristik arus kas kontraktualnya. Model bisnis merefleksikan bagaimana kelompok aset keuangan dikelola untuk mencapai tujuan bisnis tertentu.
Liabilitas keuangan Bank terutama terdiri dari simpanan dari nasabah, simpanan dari bank lain, liabilitas surat berharga yang dijual dengan janji dibeli kembali dan pinjaman yang diterima.</t>
        </is>
      </c>
      <c r="F46" s="105" t="inlineStr">
        <is>
          <t>Aset keuangan Bank terutama terdiri dari kas, giro pada Bank Indonesia, giro pada bank lain, penempatan pada Bank Indonesia dan bank lain, surat berharga, surat berharga yang dijual dengan janji dibeli kembali, surat berharga yang dibeli dengan janji dijual kembali, tagihan lainnya, kredit yang diberikan dan pembiayaan syariah dan pendapatan bunga yang masih akan diterima.
Sesuai PSAK 71, terdapat 3 (tiga) klasifikasi pengukuran aset keuangan yaitu biaya perolehan diamortisasi, diukur pada nilai wajar melalui laba rugi (FVTPL) dan diukur pada nilai wajar melalui pendapatan komprehensif lainnya (FVOCI).
Aset keuangan diklasifikasikan menjadi kategori tersebut di atas berdasarkan model bisnis dimana aset keuangan tersebut dimiliki dan karakteristik arus kas kontraktualnya. Model bisnis merefleksikan bagaimana kelompok aset keuangan dikelola untuk mencapai tujuan bisnis tertentu.
Liabilitas keuangan Bank terutama terdiri dari simpanan dari nasabah, simpanan dari bank lain, liabilitas surat berharga yang dijual dengan janji dibeli kembali dan pinjaman yang diterima.</t>
        </is>
      </c>
      <c r="G46" s="105" t="inlineStr">
        <is>
          <t>Aset keuangan Bank terutama terdiri dari kas, giro pada Bank Indonesia, giro pada bank lain, penempatan pada Bank Indonesia dan bank lain, surat berharga, surat berharga yang dijual dengan janji dibeli kembali, surat berharga yang dibeli dengan janji dijual kembali, tagihan lainnya, kredit yang diberikan dan pembiayaan syariah dan pendapatan bunga yang masih akan diterima.
Sesuai PSAK 71, terdapat 3 (tiga) klasifikasi pengukuran aset keuangan yaitu biaya perolehan diamortisasi, diukur pada nilai wajar melalui laba rugi (FVTPL) dan diukur pada nilai wajar melalui pendapatan komprehensif lainnya (FVOCI).
Aset keuangan diklasifikasikan menjadi kategori tersebut di atas berdasarkan model bisnis dimana aset keuangan tersebut dimiliki dan karakteristik arus kas kontraktualnya. Model bisnis merefleksikan bagaimana kelompok aset keuangan dikelola untuk mencapai tujuan bisnis tertentu.
Liabilitas keuangan Bank terutama terdiri dari simpanan dari nasabah, simpanan dari bank lain, liabilitas surat berharga yang dijual dengan janji dibeli kembali dan pinjaman yang diterima.</t>
        </is>
      </c>
      <c r="H46" s="105" t="inlineStr">
        <is>
          <t>Aset keuangan Bank terutama terdiri dari kas, giro pada Bank Indonesia, giro pada bank lain, penempatan pada Bank Indonesia dan bank lain, surat berharga, surat berharga yang dijual dengan janji dibeli kembali, surat berharga yang dibeli dengan janji dijual kembali, tagihan lainnya, kredit yang diberikan dan pembiayaan syariah dan pendapatan bunga yang masih akan diterima.
Sesuai PSAK 71, terdapat 3 (tiga) klasifikasi pengukuran aset keuangan yaitu biaya perolehan diamortisasi, diukur pada nilai wajar melalui laba rugi (FVTPL) dan diukur pada nilai wajar melalui pendapatan komprehensif lainnya (FVOCI).
Aset keuangan diklasifikasikan menjadi kategori tersebut di atas berdasarkan model bisnis dimana aset keuangan tersebut dimiliki dan karakteristik arus kas kontraktualnya. Model bisnis merefleksikan bagaimana kelompok aset keuangan dikelola untuk mencapai tujuan bisnis tertentu.
Liabilitas keuangan Bank terutama terdiri dari simpanan dari nasabah, simpanan dari bank lain, liabilitas surat berharga yang dijual dengan janji dibeli kembali dan pinjaman yang diterima.</t>
        </is>
      </c>
      <c r="I46" s="105" t="inlineStr">
        <is>
          <t>Aset keuangan Bank terutama terdiri dari kas, giro pada Bank Indonesia, giro pada bank lain, penempatan pada Bank Indonesia dan bank lain, surat berharga, surat berharga yang dijual dengan janji dibeli kembali, surat berharga yang dibeli dengan janji dijual kembali, tagihan lainnya, kredit yang diberikan dan pembiayaan syariah dan pendapatan bunga yang masih akan diterima.
Sesuai PSAK 71, terdapat 3 (tiga) klasifikasi pengukuran aset keuangan yaitu biaya perolehan diamortisasi, diukur pada nilai wajar melalui laba rugi (FVTPL) dan diukur pada nilai wajar melalui pendapatan komprehensif lainnya (FVOCI).
Aset keuangan diklasifikasikan menjadi kategori tersebut di atas berdasarkan model bisnis dimana aset keuangan tersebut dimiliki dan karakteristik arus kas kontraktualnya. Model bisnis merefleksikan bagaimana kelompok aset keuangan dikelola untuk mencapai tujuan bisnis tertentu.
Liabilitas keuangan Bank terutama terdiri dari simpanan dari nasabah, simpanan dari bank lain, liabilitas surat berharga yang dijual dengan janji dibeli kembali dan pinjaman yang diterima.</t>
        </is>
      </c>
      <c r="J46" s="105" t="inlineStr">
        <is>
          <t>Aset keuangan Bank terutama terdiri dari kas, giro pada Bank Indonesia, giro pada bank lain, penempatan pada Bank Indonesia dan bank lain, surat berharga, surat berharga yang dijual dengan janji dibeli kembali, surat berharga yang dibeli dengan janji dijual kembali, tagihan lainnya, kredit yang diberikan dan pembiayaan syariah dan pendapatan bunga yang masih akan diterima.
Sesuai PSAK 71, terdapat 3 (tiga) klasifikasi pengukuran aset keuangan yaitu biaya perolehan diamortisasi, diukur pada nilai wajar melalui laba rugi (FVTPL) dan diukur pada nilai wajar melalui pendapatan komprehensif lainnya (FVOCI).
Aset keuangan diklasifikasikan menjadi kategori tersebut di atas berdasarkan model bisnis dimana aset keuangan tersebut dimiliki dan karakteristik arus kas kontraktualnya. Model bisnis merefleksikan bagaimana kelompok aset keuangan dikelola untuk mencapai tujuan bisnis tertentu.
Liabilitas keuangan Bank terutama terdiri dari simpanan dari nasabah, simpanan dari bank lain, liabilitas surat berharga yang dijual dengan janji dibeli kembali dan pinjaman yang diterima.</t>
        </is>
      </c>
      <c r="K46" s="105" t="inlineStr"/>
      <c r="L46" s="105" t="n"/>
      <c r="M46" s="105" t="n"/>
      <c r="N46" s="105" t="n"/>
      <c r="O46" s="105" t="n"/>
      <c r="P46" s="105" t="n"/>
      <c r="Q46" s="105" t="n"/>
      <c r="R46" s="105" t="n"/>
    </row>
    <row r="47" hidden="1" ht="75" customHeight="1" s="173" thickBot="1">
      <c r="A47" s="104" t="inlineStr">
        <is>
          <t>Aset tidak lancar yang diklasifikasikan sebagai dimiliki untuk dijual</t>
        </is>
      </c>
      <c r="B47" s="104" t="n"/>
      <c r="C47" s="105" t="inlineStr"/>
      <c r="D47" s="105" t="inlineStr"/>
      <c r="E47" s="105" t="inlineStr"/>
      <c r="F47" s="105" t="inlineStr"/>
      <c r="G47" s="105" t="inlineStr"/>
      <c r="H47" s="105" t="inlineStr"/>
      <c r="I47" s="105" t="inlineStr"/>
      <c r="J47" s="105" t="inlineStr"/>
      <c r="K47" s="105" t="inlineStr"/>
      <c r="L47" s="105" t="n"/>
      <c r="M47" s="105" t="n"/>
      <c r="N47" s="105" t="n"/>
      <c r="O47" s="105" t="n"/>
      <c r="P47" s="105" t="n"/>
      <c r="Q47" s="105" t="n"/>
      <c r="R47" s="105" t="n"/>
    </row>
    <row r="48" ht="75" customHeight="1" s="173" thickBot="1">
      <c r="A48" s="104" t="inlineStr">
        <is>
          <t>Peristiwa setelah tanggal periode pelaporan</t>
        </is>
      </c>
      <c r="B48" s="104" t="n"/>
      <c r="C48" s="105" t="inlineStr">
        <is>
          <t>Setiap peristiwa setelah akhir tahun yang menyebabkan tambahan informasi mengenai posisi keuangan Bank (adjusting event) akan disesuaikan dalam laporan keuangan. Peristiwa setelah akhir tahun yang bukan merupakan adjusting events, jika ada, akan diungkapkan ketika memiliki dampak material terhadap laporan keuangan.</t>
        </is>
      </c>
      <c r="D48" s="105" t="inlineStr">
        <is>
          <t>Setiap peristiwa setelah akhir tahun yang menyebabkan tambahan informasi mengenai posisi keuangan Bank (adjusting event) akan disesuaikan dalam laporan keuangan. Peristiwa setelah akhir tahun yang bukan merupakan adjusting events, jika ada, akan diungkapkan ketika memiliki dampak material terhadap laporan keuangan.</t>
        </is>
      </c>
      <c r="E48" s="105" t="inlineStr">
        <is>
          <t>Setiap peristiwa setelah akhir tahun yang menyebabkan tambahan informasi mengenai posisi keuangan Bank (adjusting event) akan disesuaikan dalam laporan keuangan. Peristiwa setelah akhir tahun yang bukan merupakan adjusting events, jika ada, akan diungkapkan ketika memiliki dampak material terhadap laporan keuangan.</t>
        </is>
      </c>
      <c r="F48" s="105" t="inlineStr">
        <is>
          <t>Setiap peristiwa setelah akhir tahun yang menyebabkan tambahan informasi mengenai posisi keuangan Bank (adjusting event) akan disesuaikan dalam laporan keuangan. Peristiwa setelah akhir tahun yang bukan merupakan adjusting events, jika ada, akan diungkapkan ketika memiliki dampak material terhadap laporan keuangan.</t>
        </is>
      </c>
      <c r="G48" s="105" t="inlineStr">
        <is>
          <t>Setiap peristiwa setelah akhir tahun yang menyebabkan tambahan informasi mengenai posisi keuangan Bank (adjusting event) akan disesuaikan dalam laporan keuangan. Peristiwa setelah akhir tahun yang bukan merupakan adjusting events, jika ada, akan diungkapkan ketika memiliki dampak material terhadap laporan keuangan.</t>
        </is>
      </c>
      <c r="H48" s="105" t="inlineStr">
        <is>
          <t>Setiap peristiwa setelah akhir tahun yang menyebabkan tambahan informasi mengenai posisi keuangan Bank (adjusting event) akan disesuaikan dalam laporan keuangan. Peristiwa setelah akhir tahun yang bukan merupakan adjusting events, jika ada, akan diungkapkan ketika memiliki dampak material terhadap laporan keuangan.</t>
        </is>
      </c>
      <c r="I48" s="105" t="inlineStr">
        <is>
          <t>Setiap peristiwa setelah akhir tahun yang menyebabkan tambahan informasi mengenai posisi keuangan Bank (adjusting event) akan disesuaikan dalam laporan keuangan. Peristiwa setelah akhir tahun yang bukan merupakan adjusting events, jika ada, akan diungkapkan ketika memiliki dampak material terhadap laporan keuangan.</t>
        </is>
      </c>
      <c r="J48" s="105" t="inlineStr">
        <is>
          <t>Setiap peristiwa setelah akhir tahun yang menyebabkan tambahan informasi mengenai posisi keuangan Bank (adjusting event) akan disesuaikan dalam laporan keuangan. Peristiwa setelah akhir tahun yang bukan merupakan adjusting events, jika ada, akan diungkapkan ketika memiliki dampak material terhadap laporan keuangan.</t>
        </is>
      </c>
      <c r="K48" s="105" t="inlineStr"/>
      <c r="L48" s="105" t="n"/>
      <c r="M48" s="105" t="n"/>
      <c r="N48" s="105" t="n"/>
      <c r="O48" s="105" t="n"/>
      <c r="P48" s="105" t="n"/>
      <c r="Q48" s="105" t="n"/>
      <c r="R48" s="105" t="n"/>
    </row>
    <row r="49" ht="75" customHeight="1" s="173" thickBot="1">
      <c r="A49" s="104" t="inlineStr">
        <is>
          <t>Penerapan standar akuntansi baru</t>
        </is>
      </c>
      <c r="B49" s="104" t="n"/>
      <c r="C49" s="105" t="inlineStr">
        <is>
          <t>Pada tanggal 1 Januari 2022, terdapat standar baru dan penyesuaian atau amendemen terhadap beberapa standar yang masih berlaku dan berlaku efektif sejak tanggal tersebut yaitu sebagai berikut: 
Amendemen PSAK 22, “Kombinasi Bisnis tentang Referensi ke Kerangka Konseptual”. Amendemen ini mengklarifikasi interaksi antara PSAK 22, PSAK 57, ISAK 30 dan Kerangka Konseptual Pelaporan Keuangan; 
Amendemen PSAK 57, “Provisi, Liabilitas Kontinjensi, dan Aset Kontinjensi tentang Kontrak Memberatkan - Biaya Memenuhi Kontrak”. Amendemen ini mengklarifikasi biaya untuk memenuhi suatu kontrak dalam kaitannya dalam menentukan apakah suatu kontrak merupakan kontrak memberatkan; 
Penyesuaian Tahunan 2020 - PSAK 71, “Instrumen Keuangan - Imbalan dalam pengujian “10 persen” untuk penghentian pengakuan liabilitas keuangan”. Amandemen tersebut mengklarifikasi biaya yang termasuk dalam entitas ketika menilai apakah persyaratan liabilitas keuangan baru atau yang dimodifikasi secara substansial berbeda dari persyaratan liabilitas keuangan asli; 
- Penyesuaian Tahunan 2020 - PSAK 73, “Sewa”. Penyesuaian ini mengklarifikasi pengukuran oleh penyewa dan pencatatan perubahan masa sewa terkait “perbaikan properti sewaan”. 
Implementasi dari standar-standar tersebut tidak menghasilkan perubahan substansial terhadap kebijakan akuntansi Bank dan tidak memiliki dampak yang material terhadap laporan keuangan di periode berjalan atau tahun sebelumnya.</t>
        </is>
      </c>
      <c r="D49" s="105" t="inlineStr">
        <is>
          <t>Pada tanggal 1 Januari 2022, terdapat standar baru dan penyesuaian atau amendemen terhadap beberapa standar yang masih berlaku dan berlaku efektif sejak tanggal tersebut yaitu sebagai berikut: 
Amendemen PSAK 22, “Kombinasi Bisnis tentang Referensi ke Kerangka Konseptual”. Amendemen ini mengklarifikasi interaksi antara PSAK 22, PSAK 57, ISAK 30 dan Kerangka Konseptual Pelaporan Keuangan; 
Amendemen PSAK 57, “Provisi, Liabilitas Kontinjensi, dan Aset Kontinjensi tentang Kontrak Memberatkan - Biaya Memenuhi Kontrak”. Amendemen ini mengklarifikasi biaya untuk memenuhi suatu kontrak dalam kaitannya dalam menentukan apakah suatu kontrak merupakan kontrak memberatkan; 
Penyesuaian Tahunan 2020 - PSAK 71, “Instrumen Keuangan - Imbalan dalam pengujian “10 persen” untuk penghentian pengakuan liabilitas keuangan”. Amandemen tersebut mengklarifikasi biaya yang termasuk dalam entitas ketika menilai apakah persyaratan liabilitas keuangan baru atau yang dimodifikasi secara substansial berbeda dari persyaratan liabilitas keuangan asli; 
- Penyesuaian Tahunan 2020 - PSAK 73, “Sewa”. Penyesuaian ini mengklarifikasi pengukuran oleh penyewa dan pencatatan perubahan masa sewa terkait “perbaikan properti sewaan”. 
Implementasi dari standar-standar tersebut tidak menghasilkan perubahan substansial terhadap kebijakan akuntansi Bank dan tidak memiliki dampak yang material terhadap laporan keuangan di periode berjalan atau tahun sebelumnya.</t>
        </is>
      </c>
      <c r="E49" s="105" t="inlineStr">
        <is>
          <t>Pada tanggal 1 Januari 2022, terdapat standar baru dan penyesuaian atau amendemen terhadap beberapa standar yang masih berlaku dan berlaku efektif sejak tanggal tersebut yaitu sebagai berikut: 
Amendemen PSAK 22, “Kombinasi Bisnis tentang Referensi ke Kerangka Konseptual”. Amendemen ini mengklarifikasi interaksi antara PSAK 22, PSAK 57, ISAK 30 dan Kerangka Konseptual Pelaporan Keuangan; 
Amendemen PSAK 57, “Provisi, Liabilitas Kontinjensi, dan Aset Kontinjensi tentang Kontrak Memberatkan - Biaya Memenuhi Kontrak”. Amendemen ini mengklarifikasi biaya untuk memenuhi suatu kontrak dalam kaitannya dalam menentukan apakah suatu kontrak merupakan kontrak memberatkan; 
Penyesuaian Tahunan 2020 - PSAK 71, “Instrumen Keuangan - Imbalan dalam pengujian “10 persen” untuk penghentian pengakuan liabilitas keuangan”. Amandemen tersebut mengklarifikasi biaya yang termasuk dalam entitas ketika menilai apakah persyaratan liabilitas keuangan baru atau yang dimodifikasi secara substansial berbeda dari persyaratan liabilitas keuangan asli; 
- Penyesuaian Tahunan 2020 - PSAK 73, “Sewa”. Penyesuaian ini mengklarifikasi pengukuran oleh penyewa dan pencatatan perubahan masa sewa terkait “perbaikan properti sewaan”. 
Implementasi dari standar-standar tersebut tidak menghasilkan perubahan substansial terhadap kebijakan akuntansi Bank dan tidak memiliki dampak yang material terhadap laporan keuangan di periode berjalan atau tahun sebelumnya.</t>
        </is>
      </c>
      <c r="F49" s="105" t="inlineStr">
        <is>
          <t>Pada tanggal 1 Januari 2022, terdapat standar baru dan penyesuaian atau amendemen terhadap beberapa standar yang masih berlaku dan berlaku efektif sejak tanggal tersebut yaitu sebagai berikut: 
Amendemen PSAK 22,  Bisnis tentang Referensi ke Kerangka Konseptual. Amendemen ini mengklarifikasi interaksi antara PSAK 22, PSAK 57, ISAK 30 dan Kerangka Konseptual Pelaporan Keuangan; 
Amendemen PSAK 57,  Liabilitas Kontinjensi, dan Aset Kontinjensi tentang Kontrak Memberatkan - Biaya Memenuhi Kontrak. Amendemen ini mengklarifikasi biaya untuk memenuhi suatu kontrak dalam kaitannya dalam menentukan apakah suatu kontrak merupakan kontrak memberatkan; 
Penyesuaian Tahunan 2020 - PSAK 71,  Keuangan - Imbalan dalam pengujian  persen untuk penghentian pengakuan liabilitas keuangan. Amandemen tersebut mengklarifikasi biaya yang termasuk dalam entitas ketika menilai apakah persyaratan liabilitas keuangan baru atau yang dimodifikasi secara substansial berbeda dari persyaratan liabilitas keuangan asli; 
- Penyesuaian Tahunan 2020 - PSAK 73, . Penyesuaian ini mengklarifikasi pengukuran oleh penyewa dan pencatatan perubahan masa sewa terkait  properti sewaan. 
Implementasi dari standar-standar tersebut tidak menghasilkan perubahan substansial terhadap kebijakan akuntansi Bank dan tidak memiliki dampak yang material terhadap laporan keuangan di periode berjalan atau tahun sebelumnya.</t>
        </is>
      </c>
      <c r="G49" s="105" t="inlineStr">
        <is>
          <t>Pada tanggal 1 Januari 2022, terdapat standar baru dan penyesuaian atau amendemen terhadap beberapa standar yang masih berlaku dan berlaku efektif sejak tanggal tersebut yaitu sebagai berikut: 
Amendemen PSAK 22,  Bisnis tentang Referensi ke Kerangka Konseptual. Amendemen ini mengklarifikasi interaksi antara PSAK 22, PSAK 57, ISAK 30 dan Kerangka Konseptual Pelaporan Keuangan; 
Amendemen PSAK 57,  Liabilitas Kontinjensi, dan Aset Kontinjensi tentang Kontrak Memberatkan - Biaya Memenuhi Kontrak. Amendemen ini mengklarifikasi biaya untuk memenuhi suatu kontrak dalam kaitannya dalam menentukan apakah suatu kontrak merupakan kontrak memberatkan; 
Penyesuaian Tahunan 2020 - PSAK 71,  Keuangan - Imbalan dalam pengujian  persen untuk penghentian pengakuan liabilitas keuangan. Amandemen tersebut mengklarifikasi biaya yang termasuk dalam entitas ketika menilai apakah persyaratan liabilitas keuangan baru atau yang dimodifikasi secara substansial berbeda dari persyaratan liabilitas keuangan asli; 
- Penyesuaian Tahunan 2020 - PSAK 73, . Penyesuaian ini mengklarifikasi pengukuran oleh penyewa dan pencatatan perubahan masa sewa terkait  properti sewaan. 
Implementasi dari standar-standar tersebut tidak menghasilkan perubahan substansial terhadap kebijakan akuntansi Bank dan tidak memiliki dampak yang material terhadap laporan keuangan di periode berjalan atau tahun sebelumnya.</t>
        </is>
      </c>
      <c r="H49" s="105" t="inlineStr">
        <is>
          <t>Pada tanggal 1 Januari 2022, terdapat standar baru dan penyesuaian atau amendemen terhadap beberapa standar yang masih berlaku dan berlaku efektif sejak tanggal tersebut yaitu sebagai berikut: 
Amendemen PSAK 22,  Bisnis tentang Referensi ke Kerangka Konseptual. Amendemen ini mengklarifikasi interaksi antara PSAK 22, PSAK 57, ISAK 30 dan Kerangka Konseptual Pelaporan Keuangan; 
Amendemen PSAK 57,  Liabilitas Kontinjensi, dan Aset Kontinjensi tentang Kontrak Memberatkan - Biaya Memenuhi Kontrak. Amendemen ini mengklarifikasi biaya untuk memenuhi suatu kontrak dalam kaitannya dalam menentukan apakah suatu kontrak merupakan kontrak memberatkan; 
Penyesuaian Tahunan 2020 - PSAK 71,  Keuangan - Imbalan dalam pengujian  persen untuk penghentian pengakuan liabilitas keuangan. Amandemen tersebut mengklarifikasi biaya yang termasuk dalam entitas ketika menilai apakah persyaratan liabilitas keuangan baru atau yang dimodifikasi secara substansial berbeda dari persyaratan liabilitas keuangan asli; 
- Penyesuaian Tahunan 2020 - PSAK 73, . Penyesuaian ini mengklarifikasi pengukuran oleh penyewa dan pencatatan perubahan masa sewa terkait  properti sewaan. 
Implementasi dari standar-standar tersebut tidak menghasilkan perubahan substansial terhadap kebijakan akuntansi Bank dan tidak memiliki dampak yang material terhadap laporan keuangan di periode berjalan atau tahun sebelumnya.</t>
        </is>
      </c>
      <c r="I49" s="105" t="inlineStr">
        <is>
          <t>Pada tanggal 1 Januari 2022, terdapat standar baru dan penyesuaian atau amendemen terhadap beberapa standar yang masih berlaku dan berlaku efektif sejak tanggal tersebut yaitu sebagai berikut: 
Amendemen PSAK 22,  Bisnis tentang Referensi ke Kerangka Konseptual. Amendemen ini mengklarifikasi interaksi antara PSAK 22, PSAK 57, ISAK 30 dan Kerangka Konseptual Pelaporan Keuangan; 
Amendemen PSAK 57,  Liabilitas Kontinjensi, dan Aset Kontinjensi tentang Kontrak Memberatkan - Biaya Memenuhi Kontrak. Amendemen ini mengklarifikasi biaya untuk memenuhi suatu kontrak dalam kaitannya dalam menentukan apakah suatu kontrak merupakan kontrak memberatkan; 
Penyesuaian Tahunan 2020 - PSAK 71,  Keuangan - Imbalan dalam pengujian  persen untuk penghentian pengakuan liabilitas keuangan. Amandemen tersebut mengklarifikasi biaya yang termasuk dalam entitas ketika menilai apakah persyaratan liabilitas keuangan baru atau yang dimodifikasi secara substansial berbeda dari persyaratan liabilitas keuangan asli; 
- Penyesuaian Tahunan 2020 - PSAK 73, . Penyesuaian ini mengklarifikasi pengukuran oleh penyewa dan pencatatan perubahan masa sewa terkait  properti sewaan. 
Implementasi dari standar-standar tersebut tidak menghasilkan perubahan substansial terhadap kebijakan akuntansi Bank dan tidak memiliki dampak yang material terhadap laporan keuangan di periode berjalan atau tahun sebelumnya.</t>
        </is>
      </c>
      <c r="J49" s="105" t="inlineStr">
        <is>
          <t>Pada tanggal 1 Januari 2022, terdapat standar baru dan penyesuaian atau amendemen terhadap beberapa standar yang masih berlaku dan berlaku efektif sejak tanggal tersebut yaitu sebagai berikut: 
Amendemen PSAK 22,  Bisnis tentang Referensi ke Kerangka Konseptual. Amendemen ini mengklarifikasi interaksi antara PSAK 22, PSAK 57, ISAK 30 dan Kerangka Konseptual Pelaporan Keuangan; 
Amendemen PSAK 57,  Liabilitas Kontinjensi, dan Aset Kontinjensi tentang Kontrak Memberatkan - Biaya Memenuhi Kontrak. Amendemen ini mengklarifikasi biaya untuk memenuhi suatu kontrak dalam kaitannya dalam menentukan apakah suatu kontrak merupakan kontrak memberatkan; 
Penyesuaian Tahunan 2020 - PSAK 71,  Keuangan - Imbalan dalam pengujian  persen untuk penghentian pengakuan liabilitas keuangan. Amandemen tersebut mengklarifikasi biaya yang termasuk dalam entitas ketika menilai apakah persyaratan liabilitas keuangan baru atau yang dimodifikasi secara substansial berbeda dari persyaratan liabilitas keuangan asli; 
- Penyesuaian Tahunan 2020 - PSAK 73, . Penyesuaian ini mengklarifikasi pengukuran oleh penyewa dan pencatatan perubahan masa sewa terkait  properti sewaan. 
Implementasi dari standar-standar tersebut tidak menghasilkan perubahan substansial terhadap kebijakan akuntansi Bank dan tidak memiliki dampak yang material terhadap laporan keuangan di periode berjalan atau tahun sebelumnya.</t>
        </is>
      </c>
      <c r="K49" s="105" t="inlineStr"/>
      <c r="L49" s="105" t="n"/>
      <c r="M49" s="105" t="n"/>
      <c r="N49" s="105" t="n"/>
      <c r="O49" s="105" t="n"/>
      <c r="P49" s="105" t="n"/>
      <c r="Q49" s="105" t="n"/>
      <c r="R49" s="105" t="n"/>
    </row>
    <row r="50" hidden="1" ht="75" customHeight="1" s="173" thickBot="1">
      <c r="A50" s="104" t="inlineStr">
        <is>
          <t>Standar akuntansi yang telah disahkan namun belum berlaku efektif</t>
        </is>
      </c>
      <c r="B50" s="104" t="n"/>
      <c r="C50" s="105" t="inlineStr"/>
      <c r="D50" s="105" t="inlineStr"/>
      <c r="E50" s="105" t="inlineStr"/>
      <c r="F50" s="105" t="inlineStr"/>
      <c r="G50" s="105" t="inlineStr"/>
      <c r="H50" s="105" t="inlineStr"/>
      <c r="I50" s="105" t="inlineStr"/>
      <c r="J50" s="105" t="inlineStr"/>
      <c r="K50" s="105" t="inlineStr"/>
      <c r="L50" s="105" t="n"/>
      <c r="M50" s="105" t="n"/>
      <c r="N50" s="105" t="n"/>
      <c r="O50" s="105" t="n"/>
      <c r="P50" s="105" t="n"/>
      <c r="Q50" s="105" t="n"/>
      <c r="R50" s="105" t="n"/>
    </row>
    <row r="51" hidden="1" ht="75" customHeight="1" s="173" thickBot="1">
      <c r="A51" s="104" t="inlineStr">
        <is>
          <t>Utang pembiayaan konsumen</t>
        </is>
      </c>
      <c r="B51" s="104" t="n"/>
      <c r="C51" s="105" t="inlineStr"/>
      <c r="D51" s="105" t="inlineStr"/>
      <c r="E51" s="105" t="inlineStr"/>
      <c r="F51" s="105" t="inlineStr"/>
      <c r="G51" s="105" t="inlineStr"/>
      <c r="H51" s="105" t="inlineStr"/>
      <c r="I51" s="105" t="inlineStr"/>
      <c r="J51" s="105" t="inlineStr"/>
      <c r="K51" s="105" t="inlineStr"/>
      <c r="L51" s="105" t="n"/>
      <c r="M51" s="105" t="n"/>
      <c r="N51" s="105" t="n"/>
      <c r="O51" s="105" t="n"/>
      <c r="P51" s="105" t="n"/>
      <c r="Q51" s="105" t="n"/>
      <c r="R51" s="105" t="n"/>
    </row>
  </sheetData>
  <dataValidations count="1">
    <dataValidation sqref="C5:R51" showDropDown="0" showInputMessage="0" showErrorMessage="1" allowBlank="1" errorTitle="Invalid Data Type" error="Please input data in String Data Type" type="textLength" operator="greaterThan">
      <formula1>0</formula1>
    </dataValidation>
  </dataValidations>
  <pageMargins left="0.15" right="0.15" top="0.15" bottom="0.15" header="0.5" footer="0.5"/>
  <pageSetup orientation="portrait" paperSize="0" horizontalDpi="0" verticalDpi="0" copies="0"/>
</worksheet>
</file>

<file path=xl/worksheets/sheet11.xml><?xml version="1.0" encoding="utf-8"?>
<worksheet xmlns="http://schemas.openxmlformats.org/spreadsheetml/2006/main">
  <sheetPr>
    <outlinePr summaryBelow="1" summaryRight="1"/>
    <pageSetUpPr/>
  </sheetPr>
  <dimension ref="A1:AK168"/>
  <sheetViews>
    <sheetView showGridLines="0" topLeftCell="A1" workbookViewId="0">
      <pane xSplit="2" ySplit="3" topLeftCell="C4" activePane="bottomRight" state="frozen"/>
      <selection pane="topRight"/>
      <selection pane="bottomLeft"/>
      <selection pane="bottomRight" activeCell="C42" sqref="C42:AK46"/>
    </sheetView>
  </sheetViews>
  <sheetFormatPr baseColWidth="10" defaultColWidth="9.3984375" defaultRowHeight="15"/>
  <cols>
    <col collapsed="1" width="73.19921875" customWidth="1" style="171" min="1" max="1"/>
    <col width="26" customWidth="1" style="171" min="2" max="2"/>
    <col collapsed="1" width="21" customWidth="1" style="171" min="3" max="37"/>
    <col collapsed="1" width="9.3984375" customWidth="1" style="171" min="38" max="16384"/>
  </cols>
  <sheetData>
    <row r="1" ht="18" customHeight="1" s="173">
      <c r="A1" s="169" t="inlineStr">
        <is>
          <t>Rincian piutang usaha berdasarkan rincian pihak</t>
        </is>
      </c>
    </row>
    <row r="2">
      <c r="A2" s="107" t="n">
        <v>1</v>
      </c>
    </row>
    <row r="3" ht="16" customHeight="1" s="173">
      <c r="A3" s="108" t="inlineStr">
        <is>
          <t>Period</t>
        </is>
      </c>
      <c r="B3" s="109" t="n"/>
      <c r="C3" s="110" t="n"/>
      <c r="D3" s="110" t="n"/>
      <c r="E3" s="110" t="n"/>
      <c r="F3" s="110" t="n"/>
      <c r="G3" s="110" t="n"/>
      <c r="H3" s="110" t="n"/>
      <c r="I3" s="110" t="n"/>
      <c r="J3" s="110" t="n"/>
      <c r="K3" s="110" t="n"/>
      <c r="L3" s="110" t="n"/>
      <c r="M3" s="110" t="n"/>
      <c r="N3" s="110" t="n"/>
      <c r="O3" s="110" t="n"/>
      <c r="P3" s="110" t="n"/>
      <c r="Q3" s="110" t="n"/>
      <c r="R3" s="110" t="n"/>
      <c r="S3" s="110" t="n"/>
      <c r="T3" s="110" t="n"/>
      <c r="U3" s="110" t="n"/>
      <c r="V3" s="110" t="n"/>
      <c r="W3" s="110" t="n"/>
      <c r="X3" s="110" t="n"/>
      <c r="Y3" s="110" t="n"/>
      <c r="Z3" s="110" t="n"/>
      <c r="AA3" s="110" t="n"/>
      <c r="AB3" s="110" t="n"/>
      <c r="AC3" s="110" t="n"/>
      <c r="AD3" s="110" t="n"/>
      <c r="AE3" s="110" t="n"/>
      <c r="AF3" s="110" t="n"/>
      <c r="AG3" s="110" t="n"/>
      <c r="AH3" s="110" t="n"/>
      <c r="AI3" s="110" t="n"/>
      <c r="AJ3" s="110" t="n"/>
      <c r="AK3" s="110" t="n"/>
    </row>
    <row r="4" ht="19" customHeight="1" s="173" thickBot="1">
      <c r="A4" s="111" t="inlineStr">
        <is>
          <t>Rupiah</t>
        </is>
      </c>
      <c r="B4" s="112" t="n"/>
      <c r="C4" s="103" t="n"/>
      <c r="D4" s="103" t="n"/>
      <c r="E4" s="103" t="n"/>
      <c r="F4" s="103" t="n"/>
      <c r="G4" s="103" t="n"/>
      <c r="H4" s="103" t="n"/>
      <c r="I4" s="103" t="n"/>
      <c r="J4" s="103" t="n"/>
      <c r="K4" s="103" t="n"/>
      <c r="L4" s="103" t="n"/>
      <c r="M4" s="103" t="n"/>
      <c r="N4" s="103" t="n"/>
      <c r="O4" s="103" t="n"/>
      <c r="P4" s="103" t="n"/>
      <c r="Q4" s="103" t="n"/>
      <c r="R4" s="103" t="n"/>
      <c r="S4" s="103" t="n"/>
      <c r="T4" s="103" t="n"/>
      <c r="U4" s="103" t="n"/>
      <c r="V4" s="103" t="n"/>
      <c r="W4" s="103" t="n"/>
      <c r="X4" s="103" t="n"/>
      <c r="Y4" s="103" t="n"/>
      <c r="Z4" s="103" t="n"/>
      <c r="AA4" s="103" t="n"/>
      <c r="AB4" s="103" t="n"/>
      <c r="AC4" s="103" t="n"/>
      <c r="AD4" s="103" t="n"/>
      <c r="AE4" s="103" t="n"/>
      <c r="AF4" s="103" t="n"/>
      <c r="AG4" s="103" t="n"/>
      <c r="AH4" s="103" t="n"/>
      <c r="AI4" s="103" t="n"/>
      <c r="AJ4" s="103" t="n"/>
      <c r="AK4" s="103" t="n"/>
    </row>
    <row r="5" ht="18" customHeight="1" s="173" thickBot="1">
      <c r="A5" s="118" t="inlineStr">
        <is>
          <t>Perindustrian - Rupiah - Total</t>
        </is>
      </c>
      <c r="B5" s="112" t="n"/>
      <c r="C5" s="113" t="n"/>
      <c r="D5" s="113" t="n"/>
      <c r="E5" s="113" t="n"/>
      <c r="F5" s="113" t="n"/>
      <c r="G5" s="113" t="n"/>
      <c r="H5" s="113" t="n"/>
      <c r="I5" s="113" t="n"/>
      <c r="J5" s="113" t="n"/>
      <c r="K5" s="113" t="n"/>
      <c r="L5" s="113" t="n"/>
      <c r="M5" s="113" t="n"/>
      <c r="N5" s="113" t="n"/>
      <c r="O5" s="113" t="n"/>
      <c r="P5" s="113" t="n"/>
      <c r="Q5" s="113" t="n"/>
      <c r="R5" s="113" t="n"/>
      <c r="S5" s="113" t="n"/>
      <c r="T5" s="113" t="n"/>
      <c r="U5" s="113" t="n"/>
      <c r="V5" s="113" t="n"/>
      <c r="W5" s="113" t="n"/>
      <c r="X5" s="113" t="n"/>
      <c r="Y5" s="113" t="n"/>
      <c r="Z5" s="113" t="n"/>
      <c r="AA5" s="113" t="n"/>
      <c r="AB5" s="113" t="n"/>
      <c r="AC5" s="113" t="n"/>
      <c r="AD5" s="113" t="n"/>
      <c r="AE5" s="113" t="n"/>
      <c r="AF5" s="113" t="n"/>
      <c r="AG5" s="113" t="n"/>
      <c r="AH5" s="113" t="n"/>
      <c r="AI5" s="113" t="n"/>
      <c r="AJ5" s="113" t="n"/>
      <c r="AK5" s="113" t="n"/>
    </row>
    <row r="6" hidden="1" ht="18" customHeight="1" s="173" thickBot="1">
      <c r="A6" s="121" t="inlineStr">
        <is>
          <t>Perindustrian - Rupiah - Lancar</t>
        </is>
      </c>
      <c r="B6" s="112" t="n"/>
      <c r="C6" s="114" t="n"/>
      <c r="D6" s="114" t="n"/>
      <c r="E6" s="114" t="n"/>
      <c r="F6" s="114" t="n"/>
      <c r="G6" s="114" t="n"/>
      <c r="H6" s="114" t="n"/>
      <c r="I6" s="114" t="n"/>
      <c r="J6" s="114" t="n"/>
      <c r="K6" s="114" t="n"/>
      <c r="L6" s="114" t="n"/>
      <c r="M6" s="114" t="n"/>
      <c r="N6" s="114" t="n"/>
      <c r="O6" s="114" t="n"/>
      <c r="P6" s="114" t="n"/>
      <c r="Q6" s="114" t="n"/>
      <c r="R6" s="114" t="n"/>
      <c r="S6" s="114" t="n"/>
      <c r="T6" s="114" t="n"/>
      <c r="U6" s="114" t="n"/>
      <c r="V6" s="114" t="n"/>
      <c r="W6" s="114" t="n"/>
      <c r="X6" s="114" t="n"/>
      <c r="Y6" s="114" t="n"/>
      <c r="Z6" s="114" t="n"/>
      <c r="AA6" s="114" t="n"/>
      <c r="AB6" s="114" t="n"/>
      <c r="AC6" s="114" t="n"/>
      <c r="AD6" s="114" t="n"/>
      <c r="AE6" s="114" t="n"/>
      <c r="AF6" s="114" t="n"/>
      <c r="AG6" s="114" t="n"/>
      <c r="AH6" s="114" t="n"/>
      <c r="AI6" s="114" t="n"/>
      <c r="AJ6" s="114" t="n"/>
      <c r="AK6" s="114" t="n"/>
    </row>
    <row r="7" hidden="1" ht="18" customHeight="1" s="173" thickBot="1">
      <c r="A7" s="121" t="inlineStr">
        <is>
          <t>Perindustrian - Rupiah - Dalam perhatian khusus</t>
        </is>
      </c>
      <c r="B7" s="112" t="n"/>
      <c r="C7" s="114" t="n"/>
      <c r="D7" s="114" t="n"/>
      <c r="E7" s="114" t="n"/>
      <c r="F7" s="114" t="n"/>
      <c r="G7" s="114" t="n"/>
      <c r="H7" s="114" t="n"/>
      <c r="I7" s="114" t="n"/>
      <c r="J7" s="114" t="n"/>
      <c r="K7" s="114" t="n"/>
      <c r="L7" s="114" t="n"/>
      <c r="M7" s="114" t="n"/>
      <c r="N7" s="114" t="n"/>
      <c r="O7" s="114" t="n"/>
      <c r="P7" s="114" t="n"/>
      <c r="Q7" s="114" t="n"/>
      <c r="R7" s="114" t="n"/>
      <c r="S7" s="114" t="n"/>
      <c r="T7" s="114" t="n"/>
      <c r="U7" s="114" t="n"/>
      <c r="V7" s="114" t="n"/>
      <c r="W7" s="114" t="n"/>
      <c r="X7" s="114" t="n"/>
      <c r="Y7" s="114" t="n"/>
      <c r="Z7" s="114" t="n"/>
      <c r="AA7" s="114" t="n"/>
      <c r="AB7" s="114" t="n"/>
      <c r="AC7" s="114" t="n"/>
      <c r="AD7" s="114" t="n"/>
      <c r="AE7" s="114" t="n"/>
      <c r="AF7" s="114" t="n"/>
      <c r="AG7" s="114" t="n"/>
      <c r="AH7" s="114" t="n"/>
      <c r="AI7" s="114" t="n"/>
      <c r="AJ7" s="114" t="n"/>
      <c r="AK7" s="114" t="n"/>
    </row>
    <row r="8" hidden="1" ht="18" customHeight="1" s="173" thickBot="1">
      <c r="A8" s="121" t="inlineStr">
        <is>
          <t>Perindustrian - Rupiah - Kurang lancar</t>
        </is>
      </c>
      <c r="B8" s="112" t="n"/>
      <c r="C8" s="114" t="n"/>
      <c r="D8" s="114" t="n"/>
      <c r="E8" s="114" t="n"/>
      <c r="F8" s="114" t="n"/>
      <c r="G8" s="114" t="n"/>
      <c r="H8" s="114" t="n"/>
      <c r="I8" s="114" t="n"/>
      <c r="J8" s="114" t="n"/>
      <c r="K8" s="114" t="n"/>
      <c r="L8" s="114" t="n"/>
      <c r="M8" s="114" t="n"/>
      <c r="N8" s="114" t="n"/>
      <c r="O8" s="114" t="n"/>
      <c r="P8" s="114" t="n"/>
      <c r="Q8" s="114" t="n"/>
      <c r="R8" s="114" t="n"/>
      <c r="S8" s="114" t="n"/>
      <c r="T8" s="114" t="n"/>
      <c r="U8" s="114" t="n"/>
      <c r="V8" s="114" t="n"/>
      <c r="W8" s="114" t="n"/>
      <c r="X8" s="114" t="n"/>
      <c r="Y8" s="114" t="n"/>
      <c r="Z8" s="114" t="n"/>
      <c r="AA8" s="114" t="n"/>
      <c r="AB8" s="114" t="n"/>
      <c r="AC8" s="114" t="n"/>
      <c r="AD8" s="114" t="n"/>
      <c r="AE8" s="114" t="n"/>
      <c r="AF8" s="114" t="n"/>
      <c r="AG8" s="114" t="n"/>
      <c r="AH8" s="114" t="n"/>
      <c r="AI8" s="114" t="n"/>
      <c r="AJ8" s="114" t="n"/>
      <c r="AK8" s="114" t="n"/>
    </row>
    <row r="9" hidden="1" ht="18" customHeight="1" s="173" thickBot="1">
      <c r="A9" s="121" t="inlineStr">
        <is>
          <t>Perindustrian - Rupiah - Diragukan</t>
        </is>
      </c>
      <c r="B9" s="112" t="n"/>
      <c r="C9" s="114" t="n"/>
      <c r="D9" s="114" t="n"/>
      <c r="E9" s="114" t="n"/>
      <c r="F9" s="114" t="n"/>
      <c r="G9" s="114" t="n"/>
      <c r="H9" s="114" t="n"/>
      <c r="I9" s="114" t="n"/>
      <c r="J9" s="114" t="n"/>
      <c r="K9" s="114" t="n"/>
      <c r="L9" s="114" t="n"/>
      <c r="M9" s="114" t="n"/>
      <c r="N9" s="114" t="n"/>
      <c r="O9" s="114" t="n"/>
      <c r="P9" s="114" t="n"/>
      <c r="Q9" s="114" t="n"/>
      <c r="R9" s="114" t="n"/>
      <c r="S9" s="114" t="n"/>
      <c r="T9" s="114" t="n"/>
      <c r="U9" s="114" t="n"/>
      <c r="V9" s="114" t="n"/>
      <c r="W9" s="114" t="n"/>
      <c r="X9" s="114" t="n"/>
      <c r="Y9" s="114" t="n"/>
      <c r="Z9" s="114" t="n"/>
      <c r="AA9" s="114" t="n"/>
      <c r="AB9" s="114" t="n"/>
      <c r="AC9" s="114" t="n"/>
      <c r="AD9" s="114" t="n"/>
      <c r="AE9" s="114" t="n"/>
      <c r="AF9" s="114" t="n"/>
      <c r="AG9" s="114" t="n"/>
      <c r="AH9" s="114" t="n"/>
      <c r="AI9" s="114" t="n"/>
      <c r="AJ9" s="114" t="n"/>
      <c r="AK9" s="114" t="n"/>
    </row>
    <row r="10" hidden="1" ht="18" customHeight="1" s="173" thickBot="1">
      <c r="A10" s="121" t="inlineStr">
        <is>
          <t>Perindustrian - Rupiah - Macet</t>
        </is>
      </c>
      <c r="B10" s="112" t="n"/>
      <c r="C10" s="114" t="n"/>
      <c r="D10" s="114" t="n"/>
      <c r="E10" s="114" t="n"/>
      <c r="F10" s="114" t="n"/>
      <c r="G10" s="114" t="n"/>
      <c r="H10" s="114" t="n"/>
      <c r="I10" s="114" t="n"/>
      <c r="J10" s="114" t="n"/>
      <c r="K10" s="114" t="n"/>
      <c r="L10" s="114" t="n"/>
      <c r="M10" s="114" t="n"/>
      <c r="N10" s="114" t="n"/>
      <c r="O10" s="114" t="n"/>
      <c r="P10" s="114" t="n"/>
      <c r="Q10" s="114" t="n"/>
      <c r="R10" s="114" t="n"/>
      <c r="S10" s="114" t="n"/>
      <c r="T10" s="114" t="n"/>
      <c r="U10" s="114" t="n"/>
      <c r="V10" s="114" t="n"/>
      <c r="W10" s="114" t="n"/>
      <c r="X10" s="114" t="n"/>
      <c r="Y10" s="114" t="n"/>
      <c r="Z10" s="114" t="n"/>
      <c r="AA10" s="114" t="n"/>
      <c r="AB10" s="114" t="n"/>
      <c r="AC10" s="114" t="n"/>
      <c r="AD10" s="114" t="n"/>
      <c r="AE10" s="114" t="n"/>
      <c r="AF10" s="114" t="n"/>
      <c r="AG10" s="114" t="n"/>
      <c r="AH10" s="114" t="n"/>
      <c r="AI10" s="114" t="n"/>
      <c r="AJ10" s="114" t="n"/>
      <c r="AK10" s="114" t="n"/>
    </row>
    <row r="11" ht="18" customHeight="1" s="173" thickBot="1">
      <c r="A11" s="118" t="inlineStr">
        <is>
          <t>Perdagangan, restoran dan hotel - Rupiah - Total</t>
        </is>
      </c>
      <c r="B11" s="112" t="n"/>
      <c r="C11" s="113" t="n"/>
      <c r="D11" s="113" t="n"/>
      <c r="E11" s="113" t="n"/>
      <c r="F11" s="113" t="n"/>
      <c r="G11" s="113" t="n"/>
      <c r="H11" s="113" t="n"/>
      <c r="I11" s="113" t="n"/>
      <c r="J11" s="113" t="n"/>
      <c r="K11" s="113" t="n"/>
      <c r="L11" s="113" t="n"/>
      <c r="M11" s="113" t="n"/>
      <c r="N11" s="113" t="n"/>
      <c r="O11" s="113" t="n"/>
      <c r="P11" s="113" t="n"/>
      <c r="Q11" s="113" t="n"/>
      <c r="R11" s="113" t="n"/>
      <c r="S11" s="113" t="n"/>
      <c r="T11" s="113" t="n"/>
      <c r="U11" s="113" t="n"/>
      <c r="V11" s="113" t="n"/>
      <c r="W11" s="113" t="n"/>
      <c r="X11" s="113" t="n"/>
      <c r="Y11" s="113" t="n"/>
      <c r="Z11" s="113" t="n"/>
      <c r="AA11" s="113" t="n"/>
      <c r="AB11" s="113" t="n"/>
      <c r="AC11" s="113" t="n"/>
      <c r="AD11" s="113" t="n"/>
      <c r="AE11" s="113" t="n"/>
      <c r="AF11" s="113" t="n"/>
      <c r="AG11" s="113" t="n"/>
      <c r="AH11" s="113" t="n"/>
      <c r="AI11" s="113" t="n"/>
      <c r="AJ11" s="113" t="n"/>
      <c r="AK11" s="113" t="n"/>
    </row>
    <row r="12" hidden="1" ht="18" customHeight="1" s="173" thickBot="1">
      <c r="A12" s="121" t="inlineStr">
        <is>
          <t>Perdagangan, restoran dan hotel - Rupiah - Lancar</t>
        </is>
      </c>
      <c r="B12" s="112" t="n"/>
      <c r="C12" s="114" t="n"/>
      <c r="D12" s="114" t="n"/>
      <c r="E12" s="114" t="n"/>
      <c r="F12" s="114" t="n"/>
      <c r="G12" s="114" t="n"/>
      <c r="H12" s="114" t="n"/>
      <c r="I12" s="114" t="n"/>
      <c r="J12" s="114" t="n"/>
      <c r="K12" s="114" t="n"/>
      <c r="L12" s="114" t="n"/>
      <c r="M12" s="114" t="n"/>
      <c r="N12" s="114" t="n"/>
      <c r="O12" s="114" t="n"/>
      <c r="P12" s="114" t="n"/>
      <c r="Q12" s="114" t="n"/>
      <c r="R12" s="114" t="n"/>
      <c r="S12" s="114" t="n"/>
      <c r="T12" s="114" t="n"/>
      <c r="U12" s="114" t="n"/>
      <c r="V12" s="114" t="n"/>
      <c r="W12" s="114" t="n"/>
      <c r="X12" s="114" t="n"/>
      <c r="Y12" s="114" t="n"/>
      <c r="Z12" s="114" t="n"/>
      <c r="AA12" s="114" t="n"/>
      <c r="AB12" s="114" t="n"/>
      <c r="AC12" s="114" t="n"/>
      <c r="AD12" s="114" t="n"/>
      <c r="AE12" s="114" t="n"/>
      <c r="AF12" s="114" t="n"/>
      <c r="AG12" s="114" t="n"/>
      <c r="AH12" s="114" t="n"/>
      <c r="AI12" s="114" t="n"/>
      <c r="AJ12" s="114" t="n"/>
      <c r="AK12" s="114" t="n"/>
    </row>
    <row r="13" hidden="1" ht="35" customHeight="1" s="173" thickBot="1">
      <c r="A13" s="121" t="inlineStr">
        <is>
          <t>Perdagangan, restoran dan hotel - Rupiah - Dalam perhatian khusus</t>
        </is>
      </c>
      <c r="B13" s="112" t="n"/>
      <c r="C13" s="114" t="n"/>
      <c r="D13" s="114" t="n"/>
      <c r="E13" s="114" t="n"/>
      <c r="F13" s="114" t="n"/>
      <c r="G13" s="114" t="n"/>
      <c r="H13" s="114" t="n"/>
      <c r="I13" s="114" t="n"/>
      <c r="J13" s="114" t="n"/>
      <c r="K13" s="114" t="n"/>
      <c r="L13" s="114" t="n"/>
      <c r="M13" s="114" t="n"/>
      <c r="N13" s="114" t="n"/>
      <c r="O13" s="114" t="n"/>
      <c r="P13" s="114" t="n"/>
      <c r="Q13" s="114" t="n"/>
      <c r="R13" s="114" t="n"/>
      <c r="S13" s="114" t="n"/>
      <c r="T13" s="114" t="n"/>
      <c r="U13" s="114" t="n"/>
      <c r="V13" s="114" t="n"/>
      <c r="W13" s="114" t="n"/>
      <c r="X13" s="114" t="n"/>
      <c r="Y13" s="114" t="n"/>
      <c r="Z13" s="114" t="n"/>
      <c r="AA13" s="114" t="n"/>
      <c r="AB13" s="114" t="n"/>
      <c r="AC13" s="114" t="n"/>
      <c r="AD13" s="114" t="n"/>
      <c r="AE13" s="114" t="n"/>
      <c r="AF13" s="114" t="n"/>
      <c r="AG13" s="114" t="n"/>
      <c r="AH13" s="114" t="n"/>
      <c r="AI13" s="114" t="n"/>
      <c r="AJ13" s="114" t="n"/>
      <c r="AK13" s="114" t="n"/>
    </row>
    <row r="14" hidden="1" ht="18" customHeight="1" s="173" thickBot="1">
      <c r="A14" s="121" t="inlineStr">
        <is>
          <t>Perdagangan, restoran dan hotel - Rupiah - Kurang lancar</t>
        </is>
      </c>
      <c r="B14" s="112" t="n"/>
      <c r="C14" s="114" t="n"/>
      <c r="D14" s="114" t="n"/>
      <c r="E14" s="114" t="n"/>
      <c r="F14" s="114" t="n"/>
      <c r="G14" s="114" t="n"/>
      <c r="H14" s="114" t="n"/>
      <c r="I14" s="114" t="n"/>
      <c r="J14" s="114" t="n"/>
      <c r="K14" s="114" t="n"/>
      <c r="L14" s="114" t="n"/>
      <c r="M14" s="114" t="n"/>
      <c r="N14" s="114" t="n"/>
      <c r="O14" s="114" t="n"/>
      <c r="P14" s="114" t="n"/>
      <c r="Q14" s="114" t="n"/>
      <c r="R14" s="114" t="n"/>
      <c r="S14" s="114" t="n"/>
      <c r="T14" s="114" t="n"/>
      <c r="U14" s="114" t="n"/>
      <c r="V14" s="114" t="n"/>
      <c r="W14" s="114" t="n"/>
      <c r="X14" s="114" t="n"/>
      <c r="Y14" s="114" t="n"/>
      <c r="Z14" s="114" t="n"/>
      <c r="AA14" s="114" t="n"/>
      <c r="AB14" s="114" t="n"/>
      <c r="AC14" s="114" t="n"/>
      <c r="AD14" s="114" t="n"/>
      <c r="AE14" s="114" t="n"/>
      <c r="AF14" s="114" t="n"/>
      <c r="AG14" s="114" t="n"/>
      <c r="AH14" s="114" t="n"/>
      <c r="AI14" s="114" t="n"/>
      <c r="AJ14" s="114" t="n"/>
      <c r="AK14" s="114" t="n"/>
    </row>
    <row r="15" hidden="1" ht="18" customHeight="1" s="173" thickBot="1">
      <c r="A15" s="121" t="inlineStr">
        <is>
          <t>Perdagangan, restoran dan hotel - Rupiah - Diragukan</t>
        </is>
      </c>
      <c r="B15" s="112" t="n"/>
      <c r="C15" s="114" t="n"/>
      <c r="D15" s="114" t="n"/>
      <c r="E15" s="114" t="n"/>
      <c r="F15" s="114" t="n"/>
      <c r="G15" s="114" t="n"/>
      <c r="H15" s="114" t="n"/>
      <c r="I15" s="114" t="n"/>
      <c r="J15" s="114" t="n"/>
      <c r="K15" s="114" t="n"/>
      <c r="L15" s="114" t="n"/>
      <c r="M15" s="114" t="n"/>
      <c r="N15" s="114" t="n"/>
      <c r="O15" s="114" t="n"/>
      <c r="P15" s="114" t="n"/>
      <c r="Q15" s="114" t="n"/>
      <c r="R15" s="114" t="n"/>
      <c r="S15" s="114" t="n"/>
      <c r="T15" s="114" t="n"/>
      <c r="U15" s="114" t="n"/>
      <c r="V15" s="114" t="n"/>
      <c r="W15" s="114" t="n"/>
      <c r="X15" s="114" t="n"/>
      <c r="Y15" s="114" t="n"/>
      <c r="Z15" s="114" t="n"/>
      <c r="AA15" s="114" t="n"/>
      <c r="AB15" s="114" t="n"/>
      <c r="AC15" s="114" t="n"/>
      <c r="AD15" s="114" t="n"/>
      <c r="AE15" s="114" t="n"/>
      <c r="AF15" s="114" t="n"/>
      <c r="AG15" s="114" t="n"/>
      <c r="AH15" s="114" t="n"/>
      <c r="AI15" s="114" t="n"/>
      <c r="AJ15" s="114" t="n"/>
      <c r="AK15" s="114" t="n"/>
    </row>
    <row r="16" hidden="1" ht="18" customHeight="1" s="173" thickBot="1">
      <c r="A16" s="121" t="inlineStr">
        <is>
          <t>Perdagangan, restoran dan hotel - Rupiah - Macet</t>
        </is>
      </c>
      <c r="B16" s="112" t="n"/>
      <c r="C16" s="114" t="n"/>
      <c r="D16" s="114" t="n"/>
      <c r="E16" s="114" t="n"/>
      <c r="F16" s="114" t="n"/>
      <c r="G16" s="114" t="n"/>
      <c r="H16" s="114" t="n"/>
      <c r="I16" s="114" t="n"/>
      <c r="J16" s="114" t="n"/>
      <c r="K16" s="114" t="n"/>
      <c r="L16" s="114" t="n"/>
      <c r="M16" s="114" t="n"/>
      <c r="N16" s="114" t="n"/>
      <c r="O16" s="114" t="n"/>
      <c r="P16" s="114" t="n"/>
      <c r="Q16" s="114" t="n"/>
      <c r="R16" s="114" t="n"/>
      <c r="S16" s="114" t="n"/>
      <c r="T16" s="114" t="n"/>
      <c r="U16" s="114" t="n"/>
      <c r="V16" s="114" t="n"/>
      <c r="W16" s="114" t="n"/>
      <c r="X16" s="114" t="n"/>
      <c r="Y16" s="114" t="n"/>
      <c r="Z16" s="114" t="n"/>
      <c r="AA16" s="114" t="n"/>
      <c r="AB16" s="114" t="n"/>
      <c r="AC16" s="114" t="n"/>
      <c r="AD16" s="114" t="n"/>
      <c r="AE16" s="114" t="n"/>
      <c r="AF16" s="114" t="n"/>
      <c r="AG16" s="114" t="n"/>
      <c r="AH16" s="114" t="n"/>
      <c r="AI16" s="114" t="n"/>
      <c r="AJ16" s="114" t="n"/>
      <c r="AK16" s="114" t="n"/>
    </row>
    <row r="17" ht="18" customHeight="1" s="173" thickBot="1">
      <c r="A17" s="118" t="inlineStr">
        <is>
          <t>Pertanian - Rupiah - Total</t>
        </is>
      </c>
      <c r="B17" s="112" t="n"/>
      <c r="C17" s="113" t="n"/>
      <c r="D17" s="113" t="n"/>
      <c r="E17" s="113" t="n"/>
      <c r="F17" s="113" t="n"/>
      <c r="G17" s="113" t="n"/>
      <c r="H17" s="113" t="n"/>
      <c r="I17" s="113" t="n"/>
      <c r="J17" s="113" t="n"/>
      <c r="K17" s="113" t="n"/>
      <c r="L17" s="113" t="n"/>
      <c r="M17" s="113" t="n"/>
      <c r="N17" s="113" t="n"/>
      <c r="O17" s="113" t="n"/>
      <c r="P17" s="113" t="n"/>
      <c r="Q17" s="113" t="n"/>
      <c r="R17" s="113" t="n"/>
      <c r="S17" s="113" t="n"/>
      <c r="T17" s="113" t="n"/>
      <c r="U17" s="113" t="n"/>
      <c r="V17" s="113" t="n"/>
      <c r="W17" s="113" t="n"/>
      <c r="X17" s="113" t="n"/>
      <c r="Y17" s="113" t="n"/>
      <c r="Z17" s="113" t="n"/>
      <c r="AA17" s="113" t="n"/>
      <c r="AB17" s="113" t="n"/>
      <c r="AC17" s="113" t="n"/>
      <c r="AD17" s="113" t="n"/>
      <c r="AE17" s="113" t="n"/>
      <c r="AF17" s="113" t="n"/>
      <c r="AG17" s="113" t="n"/>
      <c r="AH17" s="113" t="n"/>
      <c r="AI17" s="113" t="n"/>
      <c r="AJ17" s="113" t="n"/>
      <c r="AK17" s="113" t="n"/>
    </row>
    <row r="18" hidden="1" ht="18" customHeight="1" s="173" thickBot="1">
      <c r="A18" s="121" t="inlineStr">
        <is>
          <t>Pertanian - Rupiah - Lancar</t>
        </is>
      </c>
      <c r="B18" s="112" t="n"/>
      <c r="C18" s="114" t="n"/>
      <c r="D18" s="114" t="n"/>
      <c r="E18" s="114" t="n"/>
      <c r="F18" s="114" t="n"/>
      <c r="G18" s="114" t="n"/>
      <c r="H18" s="114" t="n"/>
      <c r="I18" s="114" t="n"/>
      <c r="J18" s="114" t="n"/>
      <c r="K18" s="114" t="n"/>
      <c r="L18" s="114" t="n"/>
      <c r="M18" s="114" t="n"/>
      <c r="N18" s="114" t="n"/>
      <c r="O18" s="114" t="n"/>
      <c r="P18" s="114" t="n"/>
      <c r="Q18" s="114" t="n"/>
      <c r="R18" s="114" t="n"/>
      <c r="S18" s="114" t="n"/>
      <c r="T18" s="114" t="n"/>
      <c r="U18" s="114" t="n"/>
      <c r="V18" s="114" t="n"/>
      <c r="W18" s="114" t="n"/>
      <c r="X18" s="114" t="n"/>
      <c r="Y18" s="114" t="n"/>
      <c r="Z18" s="114" t="n"/>
      <c r="AA18" s="114" t="n"/>
      <c r="AB18" s="114" t="n"/>
      <c r="AC18" s="114" t="n"/>
      <c r="AD18" s="114" t="n"/>
      <c r="AE18" s="114" t="n"/>
      <c r="AF18" s="114" t="n"/>
      <c r="AG18" s="114" t="n"/>
      <c r="AH18" s="114" t="n"/>
      <c r="AI18" s="114" t="n"/>
      <c r="AJ18" s="114" t="n"/>
      <c r="AK18" s="114" t="n"/>
    </row>
    <row r="19" hidden="1" ht="18" customHeight="1" s="173" thickBot="1">
      <c r="A19" s="121" t="inlineStr">
        <is>
          <t>Pertanian - Rupiah - Dalam perhatian khusus</t>
        </is>
      </c>
      <c r="B19" s="112" t="n"/>
      <c r="C19" s="114" t="n"/>
      <c r="D19" s="114" t="n"/>
      <c r="E19" s="114" t="n"/>
      <c r="F19" s="114" t="n"/>
      <c r="G19" s="114" t="n"/>
      <c r="H19" s="114" t="n"/>
      <c r="I19" s="114" t="n"/>
      <c r="J19" s="114" t="n"/>
      <c r="K19" s="114" t="n"/>
      <c r="L19" s="114" t="n"/>
      <c r="M19" s="114" t="n"/>
      <c r="N19" s="114" t="n"/>
      <c r="O19" s="114" t="n"/>
      <c r="P19" s="114" t="n"/>
      <c r="Q19" s="114" t="n"/>
      <c r="R19" s="114" t="n"/>
      <c r="S19" s="114" t="n"/>
      <c r="T19" s="114" t="n"/>
      <c r="U19" s="114" t="n"/>
      <c r="V19" s="114" t="n"/>
      <c r="W19" s="114" t="n"/>
      <c r="X19" s="114" t="n"/>
      <c r="Y19" s="114" t="n"/>
      <c r="Z19" s="114" t="n"/>
      <c r="AA19" s="114" t="n"/>
      <c r="AB19" s="114" t="n"/>
      <c r="AC19" s="114" t="n"/>
      <c r="AD19" s="114" t="n"/>
      <c r="AE19" s="114" t="n"/>
      <c r="AF19" s="114" t="n"/>
      <c r="AG19" s="114" t="n"/>
      <c r="AH19" s="114" t="n"/>
      <c r="AI19" s="114" t="n"/>
      <c r="AJ19" s="114" t="n"/>
      <c r="AK19" s="114" t="n"/>
    </row>
    <row r="20" hidden="1" ht="18" customHeight="1" s="173" thickBot="1">
      <c r="A20" s="121" t="inlineStr">
        <is>
          <t>Pertanian - Rupiah - Kurang lancar</t>
        </is>
      </c>
      <c r="B20" s="112" t="n"/>
      <c r="C20" s="114" t="n"/>
      <c r="D20" s="114" t="n"/>
      <c r="E20" s="114" t="n"/>
      <c r="F20" s="114" t="n"/>
      <c r="G20" s="114" t="n"/>
      <c r="H20" s="114" t="n"/>
      <c r="I20" s="114" t="n"/>
      <c r="J20" s="114" t="n"/>
      <c r="K20" s="114" t="n"/>
      <c r="L20" s="114" t="n"/>
      <c r="M20" s="114" t="n"/>
      <c r="N20" s="114" t="n"/>
      <c r="O20" s="114" t="n"/>
      <c r="P20" s="114" t="n"/>
      <c r="Q20" s="114" t="n"/>
      <c r="R20" s="114" t="n"/>
      <c r="S20" s="114" t="n"/>
      <c r="T20" s="114" t="n"/>
      <c r="U20" s="114" t="n"/>
      <c r="V20" s="114" t="n"/>
      <c r="W20" s="114" t="n"/>
      <c r="X20" s="114" t="n"/>
      <c r="Y20" s="114" t="n"/>
      <c r="Z20" s="114" t="n"/>
      <c r="AA20" s="114" t="n"/>
      <c r="AB20" s="114" t="n"/>
      <c r="AC20" s="114" t="n"/>
      <c r="AD20" s="114" t="n"/>
      <c r="AE20" s="114" t="n"/>
      <c r="AF20" s="114" t="n"/>
      <c r="AG20" s="114" t="n"/>
      <c r="AH20" s="114" t="n"/>
      <c r="AI20" s="114" t="n"/>
      <c r="AJ20" s="114" t="n"/>
      <c r="AK20" s="114" t="n"/>
    </row>
    <row r="21" hidden="1" ht="18" customHeight="1" s="173" thickBot="1">
      <c r="A21" s="121" t="inlineStr">
        <is>
          <t>Pertanian - Rupiah - Diragukan</t>
        </is>
      </c>
      <c r="B21" s="112" t="n"/>
      <c r="C21" s="114" t="n"/>
      <c r="D21" s="114" t="n"/>
      <c r="E21" s="114" t="n"/>
      <c r="F21" s="114" t="n"/>
      <c r="G21" s="114" t="n"/>
      <c r="H21" s="114" t="n"/>
      <c r="I21" s="114" t="n"/>
      <c r="J21" s="114" t="n"/>
      <c r="K21" s="114" t="n"/>
      <c r="L21" s="114" t="n"/>
      <c r="M21" s="114" t="n"/>
      <c r="N21" s="114" t="n"/>
      <c r="O21" s="114" t="n"/>
      <c r="P21" s="114" t="n"/>
      <c r="Q21" s="114" t="n"/>
      <c r="R21" s="114" t="n"/>
      <c r="S21" s="114" t="n"/>
      <c r="T21" s="114" t="n"/>
      <c r="U21" s="114" t="n"/>
      <c r="V21" s="114" t="n"/>
      <c r="W21" s="114" t="n"/>
      <c r="X21" s="114" t="n"/>
      <c r="Y21" s="114" t="n"/>
      <c r="Z21" s="114" t="n"/>
      <c r="AA21" s="114" t="n"/>
      <c r="AB21" s="114" t="n"/>
      <c r="AC21" s="114" t="n"/>
      <c r="AD21" s="114" t="n"/>
      <c r="AE21" s="114" t="n"/>
      <c r="AF21" s="114" t="n"/>
      <c r="AG21" s="114" t="n"/>
      <c r="AH21" s="114" t="n"/>
      <c r="AI21" s="114" t="n"/>
      <c r="AJ21" s="114" t="n"/>
      <c r="AK21" s="114" t="n"/>
    </row>
    <row r="22" hidden="1" ht="18" customHeight="1" s="173" thickBot="1">
      <c r="A22" s="121" t="inlineStr">
        <is>
          <t>Pertanian - Rupiah - Macet</t>
        </is>
      </c>
      <c r="B22" s="112" t="n"/>
      <c r="C22" s="114" t="n"/>
      <c r="D22" s="114" t="n"/>
      <c r="E22" s="114" t="n"/>
      <c r="F22" s="114" t="n"/>
      <c r="G22" s="114" t="n"/>
      <c r="H22" s="114" t="n"/>
      <c r="I22" s="114" t="n"/>
      <c r="J22" s="114" t="n"/>
      <c r="K22" s="114" t="n"/>
      <c r="L22" s="114" t="n"/>
      <c r="M22" s="114" t="n"/>
      <c r="N22" s="114" t="n"/>
      <c r="O22" s="114" t="n"/>
      <c r="P22" s="114" t="n"/>
      <c r="Q22" s="114" t="n"/>
      <c r="R22" s="114" t="n"/>
      <c r="S22" s="114" t="n"/>
      <c r="T22" s="114" t="n"/>
      <c r="U22" s="114" t="n"/>
      <c r="V22" s="114" t="n"/>
      <c r="W22" s="114" t="n"/>
      <c r="X22" s="114" t="n"/>
      <c r="Y22" s="114" t="n"/>
      <c r="Z22" s="114" t="n"/>
      <c r="AA22" s="114" t="n"/>
      <c r="AB22" s="114" t="n"/>
      <c r="AC22" s="114" t="n"/>
      <c r="AD22" s="114" t="n"/>
      <c r="AE22" s="114" t="n"/>
      <c r="AF22" s="114" t="n"/>
      <c r="AG22" s="114" t="n"/>
      <c r="AH22" s="114" t="n"/>
      <c r="AI22" s="114" t="n"/>
      <c r="AJ22" s="114" t="n"/>
      <c r="AK22" s="114" t="n"/>
    </row>
    <row r="23" ht="30" customHeight="1" s="173" thickBot="1">
      <c r="A23" s="118" t="inlineStr">
        <is>
          <t>Jasa dunia usaha - Rupiah - Total</t>
        </is>
      </c>
      <c r="B23" s="112" t="n"/>
      <c r="C23" s="113" t="n"/>
      <c r="D23" s="113" t="n"/>
      <c r="E23" s="113" t="n"/>
      <c r="F23" s="113" t="n"/>
      <c r="G23" s="113" t="n"/>
      <c r="H23" s="113" t="n"/>
      <c r="I23" s="113" t="n"/>
      <c r="J23" s="113" t="n"/>
      <c r="K23" s="113" t="n"/>
      <c r="L23" s="113" t="n"/>
      <c r="M23" s="113" t="n"/>
      <c r="N23" s="113" t="n"/>
      <c r="O23" s="113" t="n"/>
      <c r="P23" s="113" t="n"/>
      <c r="Q23" s="113" t="n"/>
      <c r="R23" s="113" t="n"/>
      <c r="S23" s="113" t="n"/>
      <c r="T23" s="113" t="n"/>
      <c r="U23" s="113" t="n"/>
      <c r="V23" s="113" t="n"/>
      <c r="W23" s="113" t="n"/>
      <c r="X23" s="113" t="n"/>
      <c r="Y23" s="113" t="n"/>
      <c r="Z23" s="113" t="n"/>
      <c r="AA23" s="113" t="n"/>
      <c r="AB23" s="113" t="n"/>
      <c r="AC23" s="113" t="n"/>
      <c r="AD23" s="113" t="n"/>
      <c r="AE23" s="113" t="n"/>
      <c r="AF23" s="113" t="n"/>
      <c r="AG23" s="113" t="n"/>
      <c r="AH23" s="113" t="n"/>
      <c r="AI23" s="113" t="n"/>
      <c r="AJ23" s="113" t="n"/>
      <c r="AK23" s="113" t="n"/>
    </row>
    <row r="24" hidden="1" ht="18" customHeight="1" s="173" thickBot="1">
      <c r="A24" s="121" t="inlineStr">
        <is>
          <t>Jasa dunia usaha - Rupiah - Lancar</t>
        </is>
      </c>
      <c r="B24" s="112" t="n"/>
      <c r="C24" s="114" t="n"/>
      <c r="D24" s="114" t="n"/>
      <c r="E24" s="114" t="n"/>
      <c r="F24" s="114" t="n"/>
      <c r="G24" s="114" t="n"/>
      <c r="H24" s="114" t="n"/>
      <c r="I24" s="114" t="n"/>
      <c r="J24" s="114" t="n"/>
      <c r="K24" s="114" t="n"/>
      <c r="L24" s="114" t="n"/>
      <c r="M24" s="114" t="n"/>
      <c r="N24" s="114" t="n"/>
      <c r="O24" s="114" t="n"/>
      <c r="P24" s="114" t="n"/>
      <c r="Q24" s="114" t="n"/>
      <c r="R24" s="114" t="n"/>
      <c r="S24" s="114" t="n"/>
      <c r="T24" s="114" t="n"/>
      <c r="U24" s="114" t="n"/>
      <c r="V24" s="114" t="n"/>
      <c r="W24" s="114" t="n"/>
      <c r="X24" s="114" t="n"/>
      <c r="Y24" s="114" t="n"/>
      <c r="Z24" s="114" t="n"/>
      <c r="AA24" s="114" t="n"/>
      <c r="AB24" s="114" t="n"/>
      <c r="AC24" s="114" t="n"/>
      <c r="AD24" s="114" t="n"/>
      <c r="AE24" s="114" t="n"/>
      <c r="AF24" s="114" t="n"/>
      <c r="AG24" s="114" t="n"/>
      <c r="AH24" s="114" t="n"/>
      <c r="AI24" s="114" t="n"/>
      <c r="AJ24" s="114" t="n"/>
      <c r="AK24" s="114" t="n"/>
    </row>
    <row r="25" hidden="1" ht="18" customHeight="1" s="173" thickBot="1">
      <c r="A25" s="121" t="inlineStr">
        <is>
          <t>Jasa dunia usaha - Rupiah - Dalam perhatian khusus</t>
        </is>
      </c>
      <c r="B25" s="112" t="n"/>
      <c r="C25" s="114" t="n"/>
      <c r="D25" s="114" t="n"/>
      <c r="E25" s="114" t="n"/>
      <c r="F25" s="114" t="n"/>
      <c r="G25" s="114" t="n"/>
      <c r="H25" s="114" t="n"/>
      <c r="I25" s="114" t="n"/>
      <c r="J25" s="114" t="n"/>
      <c r="K25" s="114" t="n"/>
      <c r="L25" s="114" t="n"/>
      <c r="M25" s="114" t="n"/>
      <c r="N25" s="114" t="n"/>
      <c r="O25" s="114" t="n"/>
      <c r="P25" s="114" t="n"/>
      <c r="Q25" s="114" t="n"/>
      <c r="R25" s="114" t="n"/>
      <c r="S25" s="114" t="n"/>
      <c r="T25" s="114" t="n"/>
      <c r="U25" s="114" t="n"/>
      <c r="V25" s="114" t="n"/>
      <c r="W25" s="114" t="n"/>
      <c r="X25" s="114" t="n"/>
      <c r="Y25" s="114" t="n"/>
      <c r="Z25" s="114" t="n"/>
      <c r="AA25" s="114" t="n"/>
      <c r="AB25" s="114" t="n"/>
      <c r="AC25" s="114" t="n"/>
      <c r="AD25" s="114" t="n"/>
      <c r="AE25" s="114" t="n"/>
      <c r="AF25" s="114" t="n"/>
      <c r="AG25" s="114" t="n"/>
      <c r="AH25" s="114" t="n"/>
      <c r="AI25" s="114" t="n"/>
      <c r="AJ25" s="114" t="n"/>
      <c r="AK25" s="114" t="n"/>
    </row>
    <row r="26" hidden="1" ht="18" customHeight="1" s="173" thickBot="1">
      <c r="A26" s="121" t="inlineStr">
        <is>
          <t>Jasa dunia usaha - Rupiah - Kurang lancar</t>
        </is>
      </c>
      <c r="B26" s="112" t="n"/>
      <c r="C26" s="114" t="n"/>
      <c r="D26" s="114" t="n"/>
      <c r="E26" s="114" t="n"/>
      <c r="F26" s="114" t="n"/>
      <c r="G26" s="114" t="n"/>
      <c r="H26" s="114" t="n"/>
      <c r="I26" s="114" t="n"/>
      <c r="J26" s="114" t="n"/>
      <c r="K26" s="114" t="n"/>
      <c r="L26" s="114" t="n"/>
      <c r="M26" s="114" t="n"/>
      <c r="N26" s="114" t="n"/>
      <c r="O26" s="114" t="n"/>
      <c r="P26" s="114" t="n"/>
      <c r="Q26" s="114" t="n"/>
      <c r="R26" s="114" t="n"/>
      <c r="S26" s="114" t="n"/>
      <c r="T26" s="114" t="n"/>
      <c r="U26" s="114" t="n"/>
      <c r="V26" s="114" t="n"/>
      <c r="W26" s="114" t="n"/>
      <c r="X26" s="114" t="n"/>
      <c r="Y26" s="114" t="n"/>
      <c r="Z26" s="114" t="n"/>
      <c r="AA26" s="114" t="n"/>
      <c r="AB26" s="114" t="n"/>
      <c r="AC26" s="114" t="n"/>
      <c r="AD26" s="114" t="n"/>
      <c r="AE26" s="114" t="n"/>
      <c r="AF26" s="114" t="n"/>
      <c r="AG26" s="114" t="n"/>
      <c r="AH26" s="114" t="n"/>
      <c r="AI26" s="114" t="n"/>
      <c r="AJ26" s="114" t="n"/>
      <c r="AK26" s="114" t="n"/>
    </row>
    <row r="27" hidden="1" ht="18" customHeight="1" s="173" thickBot="1">
      <c r="A27" s="121" t="inlineStr">
        <is>
          <t>Jasa dunia usaha - Rupiah - Diragukan</t>
        </is>
      </c>
      <c r="B27" s="111" t="n"/>
      <c r="C27" s="114" t="n"/>
      <c r="D27" s="114" t="n"/>
      <c r="E27" s="114" t="n"/>
      <c r="F27" s="114" t="n"/>
      <c r="G27" s="114" t="n"/>
      <c r="H27" s="114" t="n"/>
      <c r="I27" s="114" t="n"/>
      <c r="J27" s="114" t="n"/>
      <c r="K27" s="114" t="n"/>
      <c r="L27" s="114" t="n"/>
      <c r="M27" s="114" t="n"/>
      <c r="N27" s="114" t="n"/>
      <c r="O27" s="114" t="n"/>
      <c r="P27" s="114" t="n"/>
      <c r="Q27" s="114" t="n"/>
      <c r="R27" s="114" t="n"/>
      <c r="S27" s="114" t="n"/>
      <c r="T27" s="114" t="n"/>
      <c r="U27" s="114" t="n"/>
      <c r="V27" s="114" t="n"/>
      <c r="W27" s="114" t="n"/>
      <c r="X27" s="114" t="n"/>
      <c r="Y27" s="114" t="n"/>
      <c r="Z27" s="114" t="n"/>
      <c r="AA27" s="114" t="n"/>
      <c r="AB27" s="114" t="n"/>
      <c r="AC27" s="114" t="n"/>
      <c r="AD27" s="114" t="n"/>
      <c r="AE27" s="114" t="n"/>
      <c r="AF27" s="114" t="n"/>
      <c r="AG27" s="114" t="n"/>
      <c r="AH27" s="114" t="n"/>
      <c r="AI27" s="114" t="n"/>
      <c r="AJ27" s="114" t="n"/>
      <c r="AK27" s="114" t="n"/>
    </row>
    <row r="28" hidden="1" ht="18" customHeight="1" s="173" thickBot="1">
      <c r="A28" s="121" t="inlineStr">
        <is>
          <t>Jasa dunia usaha - Rupiah - Macet</t>
        </is>
      </c>
      <c r="B28" s="111" t="n"/>
      <c r="C28" s="114" t="n"/>
      <c r="D28" s="114" t="n"/>
      <c r="E28" s="114" t="n"/>
      <c r="F28" s="114" t="n"/>
      <c r="G28" s="114" t="n"/>
      <c r="H28" s="114" t="n"/>
      <c r="I28" s="114" t="n"/>
      <c r="J28" s="114" t="n"/>
      <c r="K28" s="114" t="n"/>
      <c r="L28" s="114" t="n"/>
      <c r="M28" s="114" t="n"/>
      <c r="N28" s="114" t="n"/>
      <c r="O28" s="114" t="n"/>
      <c r="P28" s="114" t="n"/>
      <c r="Q28" s="114" t="n"/>
      <c r="R28" s="114" t="n"/>
      <c r="S28" s="114" t="n"/>
      <c r="T28" s="114" t="n"/>
      <c r="U28" s="114" t="n"/>
      <c r="V28" s="114" t="n"/>
      <c r="W28" s="114" t="n"/>
      <c r="X28" s="114" t="n"/>
      <c r="Y28" s="114" t="n"/>
      <c r="Z28" s="114" t="n"/>
      <c r="AA28" s="114" t="n"/>
      <c r="AB28" s="114" t="n"/>
      <c r="AC28" s="114" t="n"/>
      <c r="AD28" s="114" t="n"/>
      <c r="AE28" s="114" t="n"/>
      <c r="AF28" s="114" t="n"/>
      <c r="AG28" s="114" t="n"/>
      <c r="AH28" s="114" t="n"/>
      <c r="AI28" s="114" t="n"/>
      <c r="AJ28" s="114" t="n"/>
      <c r="AK28" s="114" t="n"/>
    </row>
    <row r="29" ht="18" customHeight="1" s="173" thickBot="1">
      <c r="A29" s="118" t="inlineStr">
        <is>
          <t>Konstruksi - Rupiah - Total</t>
        </is>
      </c>
      <c r="B29" s="111" t="n"/>
      <c r="C29" s="113" t="n"/>
      <c r="D29" s="113" t="n"/>
      <c r="E29" s="113" t="n"/>
      <c r="F29" s="113" t="n"/>
      <c r="G29" s="113" t="n"/>
      <c r="H29" s="113" t="n"/>
      <c r="I29" s="113" t="n"/>
      <c r="J29" s="113" t="n"/>
      <c r="K29" s="113" t="n"/>
      <c r="L29" s="113" t="n"/>
      <c r="M29" s="113" t="n"/>
      <c r="N29" s="113" t="n"/>
      <c r="O29" s="113" t="n"/>
      <c r="P29" s="113" t="n"/>
      <c r="Q29" s="113" t="n"/>
      <c r="R29" s="113" t="n"/>
      <c r="S29" s="113" t="n"/>
      <c r="T29" s="113" t="n"/>
      <c r="U29" s="113" t="n"/>
      <c r="V29" s="113" t="n"/>
      <c r="W29" s="113" t="n"/>
      <c r="X29" s="113" t="n"/>
      <c r="Y29" s="113" t="n"/>
      <c r="Z29" s="113" t="n"/>
      <c r="AA29" s="113" t="n"/>
      <c r="AB29" s="113" t="n"/>
      <c r="AC29" s="113" t="n"/>
      <c r="AD29" s="113" t="n"/>
      <c r="AE29" s="113" t="n"/>
      <c r="AF29" s="113" t="n"/>
      <c r="AG29" s="113" t="n"/>
      <c r="AH29" s="113" t="n"/>
      <c r="AI29" s="113" t="n"/>
      <c r="AJ29" s="113" t="n"/>
      <c r="AK29" s="113" t="n"/>
    </row>
    <row r="30" hidden="1" ht="18" customHeight="1" s="173" thickBot="1">
      <c r="A30" s="121" t="inlineStr">
        <is>
          <t>Konstruksi - Rupiah - Lancar</t>
        </is>
      </c>
      <c r="B30" s="112" t="n"/>
      <c r="C30" s="114" t="n"/>
      <c r="D30" s="114" t="n"/>
      <c r="E30" s="114" t="n"/>
      <c r="F30" s="114" t="n"/>
      <c r="G30" s="114" t="n"/>
      <c r="H30" s="114" t="n"/>
      <c r="I30" s="114" t="n"/>
      <c r="J30" s="114" t="n"/>
      <c r="K30" s="114" t="n"/>
      <c r="L30" s="114" t="n"/>
      <c r="M30" s="114" t="n"/>
      <c r="N30" s="114" t="n"/>
      <c r="O30" s="114" t="n"/>
      <c r="P30" s="114" t="n"/>
      <c r="Q30" s="114" t="n"/>
      <c r="R30" s="114" t="n"/>
      <c r="S30" s="114" t="n"/>
      <c r="T30" s="114" t="n"/>
      <c r="U30" s="114" t="n"/>
      <c r="V30" s="114" t="n"/>
      <c r="W30" s="114" t="n"/>
      <c r="X30" s="114" t="n"/>
      <c r="Y30" s="114" t="n"/>
      <c r="Z30" s="114" t="n"/>
      <c r="AA30" s="114" t="n"/>
      <c r="AB30" s="114" t="n"/>
      <c r="AC30" s="114" t="n"/>
      <c r="AD30" s="114" t="n"/>
      <c r="AE30" s="114" t="n"/>
      <c r="AF30" s="114" t="n"/>
      <c r="AG30" s="114" t="n"/>
      <c r="AH30" s="114" t="n"/>
      <c r="AI30" s="114" t="n"/>
      <c r="AJ30" s="114" t="n"/>
      <c r="AK30" s="114" t="n"/>
    </row>
    <row r="31" hidden="1" ht="18" customHeight="1" s="173" thickBot="1">
      <c r="A31" s="121" t="inlineStr">
        <is>
          <t>Konstruksi - Rupiah - Dalam perhatian khusus</t>
        </is>
      </c>
      <c r="B31" s="112" t="n"/>
      <c r="C31" s="114" t="n"/>
      <c r="D31" s="114" t="n"/>
      <c r="E31" s="114" t="n"/>
      <c r="F31" s="114" t="n"/>
      <c r="G31" s="114" t="n"/>
      <c r="H31" s="114" t="n"/>
      <c r="I31" s="114" t="n"/>
      <c r="J31" s="114" t="n"/>
      <c r="K31" s="114" t="n"/>
      <c r="L31" s="114" t="n"/>
      <c r="M31" s="114" t="n"/>
      <c r="N31" s="114" t="n"/>
      <c r="O31" s="114" t="n"/>
      <c r="P31" s="114" t="n"/>
      <c r="Q31" s="114" t="n"/>
      <c r="R31" s="114" t="n"/>
      <c r="S31" s="114" t="n"/>
      <c r="T31" s="114" t="n"/>
      <c r="U31" s="114" t="n"/>
      <c r="V31" s="114" t="n"/>
      <c r="W31" s="114" t="n"/>
      <c r="X31" s="114" t="n"/>
      <c r="Y31" s="114" t="n"/>
      <c r="Z31" s="114" t="n"/>
      <c r="AA31" s="114" t="n"/>
      <c r="AB31" s="114" t="n"/>
      <c r="AC31" s="114" t="n"/>
      <c r="AD31" s="114" t="n"/>
      <c r="AE31" s="114" t="n"/>
      <c r="AF31" s="114" t="n"/>
      <c r="AG31" s="114" t="n"/>
      <c r="AH31" s="114" t="n"/>
      <c r="AI31" s="114" t="n"/>
      <c r="AJ31" s="114" t="n"/>
      <c r="AK31" s="114" t="n"/>
    </row>
    <row r="32" hidden="1" ht="18" customHeight="1" s="173" thickBot="1">
      <c r="A32" s="121" t="inlineStr">
        <is>
          <t>Konstruksi - Rupiah - Kurang lancar</t>
        </is>
      </c>
      <c r="B32" s="112" t="n"/>
      <c r="C32" s="114" t="n"/>
      <c r="D32" s="114" t="n"/>
      <c r="E32" s="114" t="n"/>
      <c r="F32" s="114" t="n"/>
      <c r="G32" s="114" t="n"/>
      <c r="H32" s="114" t="n"/>
      <c r="I32" s="114" t="n"/>
      <c r="J32" s="114" t="n"/>
      <c r="K32" s="114" t="n"/>
      <c r="L32" s="114" t="n"/>
      <c r="M32" s="114" t="n"/>
      <c r="N32" s="114" t="n"/>
      <c r="O32" s="114" t="n"/>
      <c r="P32" s="114" t="n"/>
      <c r="Q32" s="114" t="n"/>
      <c r="R32" s="114" t="n"/>
      <c r="S32" s="114" t="n"/>
      <c r="T32" s="114" t="n"/>
      <c r="U32" s="114" t="n"/>
      <c r="V32" s="114" t="n"/>
      <c r="W32" s="114" t="n"/>
      <c r="X32" s="114" t="n"/>
      <c r="Y32" s="114" t="n"/>
      <c r="Z32" s="114" t="n"/>
      <c r="AA32" s="114" t="n"/>
      <c r="AB32" s="114" t="n"/>
      <c r="AC32" s="114" t="n"/>
      <c r="AD32" s="114" t="n"/>
      <c r="AE32" s="114" t="n"/>
      <c r="AF32" s="114" t="n"/>
      <c r="AG32" s="114" t="n"/>
      <c r="AH32" s="114" t="n"/>
      <c r="AI32" s="114" t="n"/>
      <c r="AJ32" s="114" t="n"/>
      <c r="AK32" s="114" t="n"/>
    </row>
    <row r="33" hidden="1" ht="18" customHeight="1" s="173" thickBot="1">
      <c r="A33" s="121" t="inlineStr">
        <is>
          <t>Konstruksi - Rupiah - Diragukan</t>
        </is>
      </c>
      <c r="B33" s="112" t="n"/>
      <c r="C33" s="114" t="n"/>
      <c r="D33" s="114" t="n"/>
      <c r="E33" s="114" t="n"/>
      <c r="F33" s="114" t="n"/>
      <c r="G33" s="114" t="n"/>
      <c r="H33" s="114" t="n"/>
      <c r="I33" s="114" t="n"/>
      <c r="J33" s="114" t="n"/>
      <c r="K33" s="114" t="n"/>
      <c r="L33" s="114" t="n"/>
      <c r="M33" s="114" t="n"/>
      <c r="N33" s="114" t="n"/>
      <c r="O33" s="114" t="n"/>
      <c r="P33" s="114" t="n"/>
      <c r="Q33" s="114" t="n"/>
      <c r="R33" s="114" t="n"/>
      <c r="S33" s="114" t="n"/>
      <c r="T33" s="114" t="n"/>
      <c r="U33" s="114" t="n"/>
      <c r="V33" s="114" t="n"/>
      <c r="W33" s="114" t="n"/>
      <c r="X33" s="114" t="n"/>
      <c r="Y33" s="114" t="n"/>
      <c r="Z33" s="114" t="n"/>
      <c r="AA33" s="114" t="n"/>
      <c r="AB33" s="114" t="n"/>
      <c r="AC33" s="114" t="n"/>
      <c r="AD33" s="114" t="n"/>
      <c r="AE33" s="114" t="n"/>
      <c r="AF33" s="114" t="n"/>
      <c r="AG33" s="114" t="n"/>
      <c r="AH33" s="114" t="n"/>
      <c r="AI33" s="114" t="n"/>
      <c r="AJ33" s="114" t="n"/>
      <c r="AK33" s="114" t="n"/>
    </row>
    <row r="34" hidden="1" ht="18" customHeight="1" s="173" thickBot="1">
      <c r="A34" s="121" t="inlineStr">
        <is>
          <t>Konstruksi - Rupiah - Macet</t>
        </is>
      </c>
      <c r="B34" s="112" t="n"/>
      <c r="C34" s="114" t="n"/>
      <c r="D34" s="114" t="n"/>
      <c r="E34" s="114" t="n"/>
      <c r="F34" s="114" t="n"/>
      <c r="G34" s="114" t="n"/>
      <c r="H34" s="114" t="n"/>
      <c r="I34" s="114" t="n"/>
      <c r="J34" s="114" t="n"/>
      <c r="K34" s="114" t="n"/>
      <c r="L34" s="114" t="n"/>
      <c r="M34" s="114" t="n"/>
      <c r="N34" s="114" t="n"/>
      <c r="O34" s="114" t="n"/>
      <c r="P34" s="114" t="n"/>
      <c r="Q34" s="114" t="n"/>
      <c r="R34" s="114" t="n"/>
      <c r="S34" s="114" t="n"/>
      <c r="T34" s="114" t="n"/>
      <c r="U34" s="114" t="n"/>
      <c r="V34" s="114" t="n"/>
      <c r="W34" s="114" t="n"/>
      <c r="X34" s="114" t="n"/>
      <c r="Y34" s="114" t="n"/>
      <c r="Z34" s="114" t="n"/>
      <c r="AA34" s="114" t="n"/>
      <c r="AB34" s="114" t="n"/>
      <c r="AC34" s="114" t="n"/>
      <c r="AD34" s="114" t="n"/>
      <c r="AE34" s="114" t="n"/>
      <c r="AF34" s="114" t="n"/>
      <c r="AG34" s="114" t="n"/>
      <c r="AH34" s="114" t="n"/>
      <c r="AI34" s="114" t="n"/>
      <c r="AJ34" s="114" t="n"/>
      <c r="AK34" s="114" t="n"/>
    </row>
    <row r="35" ht="35" customHeight="1" s="173" thickBot="1">
      <c r="A35" s="118" t="inlineStr">
        <is>
          <t>Pengangkutan, pergudangan, dan komunikasi - Rupiah - Total</t>
        </is>
      </c>
      <c r="B35" s="112" t="n"/>
      <c r="C35" s="113" t="n"/>
      <c r="D35" s="113" t="n"/>
      <c r="E35" s="113" t="n"/>
      <c r="F35" s="113" t="n"/>
      <c r="G35" s="113" t="n"/>
      <c r="H35" s="113" t="n"/>
      <c r="I35" s="113" t="n"/>
      <c r="J35" s="113" t="n"/>
      <c r="K35" s="113" t="n"/>
      <c r="L35" s="113" t="n"/>
      <c r="M35" s="113" t="n"/>
      <c r="N35" s="113" t="n"/>
      <c r="O35" s="113" t="n"/>
      <c r="P35" s="113" t="n"/>
      <c r="Q35" s="113" t="n"/>
      <c r="R35" s="113" t="n"/>
      <c r="S35" s="113" t="n"/>
      <c r="T35" s="113" t="n"/>
      <c r="U35" s="113" t="n"/>
      <c r="V35" s="113" t="n"/>
      <c r="W35" s="113" t="n"/>
      <c r="X35" s="113" t="n"/>
      <c r="Y35" s="113" t="n"/>
      <c r="Z35" s="113" t="n"/>
      <c r="AA35" s="113" t="n"/>
      <c r="AB35" s="113" t="n"/>
      <c r="AC35" s="113" t="n"/>
      <c r="AD35" s="113" t="n"/>
      <c r="AE35" s="113" t="n"/>
      <c r="AF35" s="113" t="n"/>
      <c r="AG35" s="113" t="n"/>
      <c r="AH35" s="113" t="n"/>
      <c r="AI35" s="113" t="n"/>
      <c r="AJ35" s="113" t="n"/>
      <c r="AK35" s="113" t="n"/>
    </row>
    <row r="36" hidden="1" ht="35" customHeight="1" s="173" thickBot="1">
      <c r="A36" s="121" t="inlineStr">
        <is>
          <t>Pengangkutan, pergudangan, dan komunikasi - Rupiah - Lancar</t>
        </is>
      </c>
      <c r="B36" s="112" t="n"/>
      <c r="C36" s="114" t="n"/>
      <c r="D36" s="114" t="n"/>
      <c r="E36" s="114" t="n"/>
      <c r="F36" s="114" t="n"/>
      <c r="G36" s="114" t="n"/>
      <c r="H36" s="114" t="n"/>
      <c r="I36" s="114" t="n"/>
      <c r="J36" s="114" t="n"/>
      <c r="K36" s="114" t="n"/>
      <c r="L36" s="114" t="n"/>
      <c r="M36" s="114" t="n"/>
      <c r="N36" s="114" t="n"/>
      <c r="O36" s="114" t="n"/>
      <c r="P36" s="114" t="n"/>
      <c r="Q36" s="114" t="n"/>
      <c r="R36" s="114" t="n"/>
      <c r="S36" s="114" t="n"/>
      <c r="T36" s="114" t="n"/>
      <c r="U36" s="114" t="n"/>
      <c r="V36" s="114" t="n"/>
      <c r="W36" s="114" t="n"/>
      <c r="X36" s="114" t="n"/>
      <c r="Y36" s="114" t="n"/>
      <c r="Z36" s="114" t="n"/>
      <c r="AA36" s="114" t="n"/>
      <c r="AB36" s="114" t="n"/>
      <c r="AC36" s="114" t="n"/>
      <c r="AD36" s="114" t="n"/>
      <c r="AE36" s="114" t="n"/>
      <c r="AF36" s="114" t="n"/>
      <c r="AG36" s="114" t="n"/>
      <c r="AH36" s="114" t="n"/>
      <c r="AI36" s="114" t="n"/>
      <c r="AJ36" s="114" t="n"/>
      <c r="AK36" s="114" t="n"/>
    </row>
    <row r="37" hidden="1" ht="35" customHeight="1" s="173" thickBot="1">
      <c r="A37" s="121" t="inlineStr">
        <is>
          <t>Pengangkutan, pergudangan, dan komunikasi - Rupiah - Dalam perhatian khusus</t>
        </is>
      </c>
      <c r="B37" s="112" t="n"/>
      <c r="C37" s="114" t="n"/>
      <c r="D37" s="114" t="n"/>
      <c r="E37" s="114" t="n"/>
      <c r="F37" s="114" t="n"/>
      <c r="G37" s="114" t="n"/>
      <c r="H37" s="114" t="n"/>
      <c r="I37" s="114" t="n"/>
      <c r="J37" s="114" t="n"/>
      <c r="K37" s="114" t="n"/>
      <c r="L37" s="114" t="n"/>
      <c r="M37" s="114" t="n"/>
      <c r="N37" s="114" t="n"/>
      <c r="O37" s="114" t="n"/>
      <c r="P37" s="114" t="n"/>
      <c r="Q37" s="114" t="n"/>
      <c r="R37" s="114" t="n"/>
      <c r="S37" s="114" t="n"/>
      <c r="T37" s="114" t="n"/>
      <c r="U37" s="114" t="n"/>
      <c r="V37" s="114" t="n"/>
      <c r="W37" s="114" t="n"/>
      <c r="X37" s="114" t="n"/>
      <c r="Y37" s="114" t="n"/>
      <c r="Z37" s="114" t="n"/>
      <c r="AA37" s="114" t="n"/>
      <c r="AB37" s="114" t="n"/>
      <c r="AC37" s="114" t="n"/>
      <c r="AD37" s="114" t="n"/>
      <c r="AE37" s="114" t="n"/>
      <c r="AF37" s="114" t="n"/>
      <c r="AG37" s="114" t="n"/>
      <c r="AH37" s="114" t="n"/>
      <c r="AI37" s="114" t="n"/>
      <c r="AJ37" s="114" t="n"/>
      <c r="AK37" s="114" t="n"/>
    </row>
    <row r="38" hidden="1" ht="35" customHeight="1" s="173" thickBot="1">
      <c r="A38" s="121" t="inlineStr">
        <is>
          <t>Pengangkutan, pergudangan, dan komunikasi - Rupiah - Kurang lancar</t>
        </is>
      </c>
      <c r="B38" s="112" t="n"/>
      <c r="C38" s="114" t="n"/>
      <c r="D38" s="114" t="n"/>
      <c r="E38" s="114" t="n"/>
      <c r="F38" s="114" t="n"/>
      <c r="G38" s="114" t="n"/>
      <c r="H38" s="114" t="n"/>
      <c r="I38" s="114" t="n"/>
      <c r="J38" s="114" t="n"/>
      <c r="K38" s="114" t="n"/>
      <c r="L38" s="114" t="n"/>
      <c r="M38" s="114" t="n"/>
      <c r="N38" s="114" t="n"/>
      <c r="O38" s="114" t="n"/>
      <c r="P38" s="114" t="n"/>
      <c r="Q38" s="114" t="n"/>
      <c r="R38" s="114" t="n"/>
      <c r="S38" s="114" t="n"/>
      <c r="T38" s="114" t="n"/>
      <c r="U38" s="114" t="n"/>
      <c r="V38" s="114" t="n"/>
      <c r="W38" s="114" t="n"/>
      <c r="X38" s="114" t="n"/>
      <c r="Y38" s="114" t="n"/>
      <c r="Z38" s="114" t="n"/>
      <c r="AA38" s="114" t="n"/>
      <c r="AB38" s="114" t="n"/>
      <c r="AC38" s="114" t="n"/>
      <c r="AD38" s="114" t="n"/>
      <c r="AE38" s="114" t="n"/>
      <c r="AF38" s="114" t="n"/>
      <c r="AG38" s="114" t="n"/>
      <c r="AH38" s="114" t="n"/>
      <c r="AI38" s="114" t="n"/>
      <c r="AJ38" s="114" t="n"/>
      <c r="AK38" s="114" t="n"/>
    </row>
    <row r="39" hidden="1" ht="35" customHeight="1" s="173" thickBot="1">
      <c r="A39" s="121" t="inlineStr">
        <is>
          <t>Pengangkutan, pergudangan, dan komunikasi - Rupiah - Diragukan</t>
        </is>
      </c>
      <c r="B39" s="112" t="n"/>
      <c r="C39" s="114" t="n"/>
      <c r="D39" s="114" t="n"/>
      <c r="E39" s="114" t="n"/>
      <c r="F39" s="114" t="n"/>
      <c r="G39" s="114" t="n"/>
      <c r="H39" s="114" t="n"/>
      <c r="I39" s="114" t="n"/>
      <c r="J39" s="114" t="n"/>
      <c r="K39" s="114" t="n"/>
      <c r="L39" s="114" t="n"/>
      <c r="M39" s="114" t="n"/>
      <c r="N39" s="114" t="n"/>
      <c r="O39" s="114" t="n"/>
      <c r="P39" s="114" t="n"/>
      <c r="Q39" s="114" t="n"/>
      <c r="R39" s="114" t="n"/>
      <c r="S39" s="114" t="n"/>
      <c r="T39" s="114" t="n"/>
      <c r="U39" s="114" t="n"/>
      <c r="V39" s="114" t="n"/>
      <c r="W39" s="114" t="n"/>
      <c r="X39" s="114" t="n"/>
      <c r="Y39" s="114" t="n"/>
      <c r="Z39" s="114" t="n"/>
      <c r="AA39" s="114" t="n"/>
      <c r="AB39" s="114" t="n"/>
      <c r="AC39" s="114" t="n"/>
      <c r="AD39" s="114" t="n"/>
      <c r="AE39" s="114" t="n"/>
      <c r="AF39" s="114" t="n"/>
      <c r="AG39" s="114" t="n"/>
      <c r="AH39" s="114" t="n"/>
      <c r="AI39" s="114" t="n"/>
      <c r="AJ39" s="114" t="n"/>
      <c r="AK39" s="114" t="n"/>
    </row>
    <row r="40" hidden="1" ht="35" customHeight="1" s="173" thickBot="1">
      <c r="A40" s="121" t="inlineStr">
        <is>
          <t>Pengangkutan, pergudangan, dan komunikasi - Rupiah - Macet</t>
        </is>
      </c>
      <c r="B40" s="112" t="n"/>
      <c r="C40" s="114" t="n"/>
      <c r="D40" s="114" t="n"/>
      <c r="E40" s="114" t="n"/>
      <c r="F40" s="114" t="n"/>
      <c r="G40" s="114" t="n"/>
      <c r="H40" s="114" t="n"/>
      <c r="I40" s="114" t="n"/>
      <c r="J40" s="114" t="n"/>
      <c r="K40" s="114" t="n"/>
      <c r="L40" s="114" t="n"/>
      <c r="M40" s="114" t="n"/>
      <c r="N40" s="114" t="n"/>
      <c r="O40" s="114" t="n"/>
      <c r="P40" s="114" t="n"/>
      <c r="Q40" s="114" t="n"/>
      <c r="R40" s="114" t="n"/>
      <c r="S40" s="114" t="n"/>
      <c r="T40" s="114" t="n"/>
      <c r="U40" s="114" t="n"/>
      <c r="V40" s="114" t="n"/>
      <c r="W40" s="114" t="n"/>
      <c r="X40" s="114" t="n"/>
      <c r="Y40" s="114" t="n"/>
      <c r="Z40" s="114" t="n"/>
      <c r="AA40" s="114" t="n"/>
      <c r="AB40" s="114" t="n"/>
      <c r="AC40" s="114" t="n"/>
      <c r="AD40" s="114" t="n"/>
      <c r="AE40" s="114" t="n"/>
      <c r="AF40" s="114" t="n"/>
      <c r="AG40" s="114" t="n"/>
      <c r="AH40" s="114" t="n"/>
      <c r="AI40" s="114" t="n"/>
      <c r="AJ40" s="114" t="n"/>
      <c r="AK40" s="114" t="n"/>
    </row>
    <row r="41" ht="18" customHeight="1" s="173" thickBot="1">
      <c r="A41" s="118" t="inlineStr">
        <is>
          <t>Listrik, gas dan air - Rupiah - Total</t>
        </is>
      </c>
      <c r="B41" s="112" t="n"/>
      <c r="C41" s="113" t="n"/>
      <c r="D41" s="113" t="n"/>
      <c r="E41" s="113" t="n"/>
      <c r="F41" s="113" t="n"/>
      <c r="G41" s="113" t="n"/>
      <c r="H41" s="113" t="n"/>
      <c r="I41" s="113" t="n"/>
      <c r="J41" s="113" t="n"/>
      <c r="K41" s="113" t="n"/>
      <c r="L41" s="113" t="n"/>
      <c r="M41" s="113" t="n"/>
      <c r="N41" s="113" t="n"/>
      <c r="O41" s="113" t="n"/>
      <c r="P41" s="113" t="n"/>
      <c r="Q41" s="113" t="n"/>
      <c r="R41" s="113" t="n"/>
      <c r="S41" s="113" t="n"/>
      <c r="T41" s="113" t="n"/>
      <c r="U41" s="113" t="n"/>
      <c r="V41" s="113" t="n"/>
      <c r="W41" s="113" t="n"/>
      <c r="X41" s="113" t="n"/>
      <c r="Y41" s="113" t="n"/>
      <c r="Z41" s="113" t="n"/>
      <c r="AA41" s="113" t="n"/>
      <c r="AB41" s="113" t="n"/>
      <c r="AC41" s="113" t="n"/>
      <c r="AD41" s="113" t="n"/>
      <c r="AE41" s="113" t="n"/>
      <c r="AF41" s="113" t="n"/>
      <c r="AG41" s="113" t="n"/>
      <c r="AH41" s="113" t="n"/>
      <c r="AI41" s="113" t="n"/>
      <c r="AJ41" s="113" t="n"/>
      <c r="AK41" s="113" t="n"/>
    </row>
    <row r="42" hidden="1" ht="18" customHeight="1" s="173" thickBot="1">
      <c r="A42" s="121" t="inlineStr">
        <is>
          <t>Listrik, gas dan air - Rupiah - Lancar</t>
        </is>
      </c>
      <c r="B42" s="112" t="n"/>
      <c r="C42" s="114" t="n"/>
      <c r="D42" s="114" t="n"/>
      <c r="E42" s="114" t="n"/>
      <c r="F42" s="114" t="n"/>
      <c r="G42" s="114" t="n"/>
      <c r="H42" s="114" t="n"/>
      <c r="I42" s="114" t="n"/>
      <c r="J42" s="114" t="n"/>
      <c r="K42" s="114" t="n"/>
      <c r="L42" s="114" t="n"/>
      <c r="M42" s="114" t="n"/>
      <c r="N42" s="114" t="n"/>
      <c r="O42" s="114" t="n"/>
      <c r="P42" s="114" t="n"/>
      <c r="Q42" s="114" t="n"/>
      <c r="R42" s="114" t="n"/>
      <c r="S42" s="114" t="n"/>
      <c r="T42" s="114" t="n"/>
      <c r="U42" s="114" t="n"/>
      <c r="V42" s="114" t="n"/>
      <c r="W42" s="114" t="n"/>
      <c r="X42" s="114" t="n"/>
      <c r="Y42" s="114" t="n"/>
      <c r="Z42" s="114" t="n"/>
      <c r="AA42" s="114" t="n"/>
      <c r="AB42" s="114" t="n"/>
      <c r="AC42" s="114" t="n"/>
      <c r="AD42" s="114" t="n"/>
      <c r="AE42" s="114" t="n"/>
      <c r="AF42" s="114" t="n"/>
      <c r="AG42" s="114" t="n"/>
      <c r="AH42" s="114" t="n"/>
      <c r="AI42" s="114" t="n"/>
      <c r="AJ42" s="114" t="n"/>
      <c r="AK42" s="114" t="n"/>
    </row>
    <row r="43" hidden="1" ht="18" customHeight="1" s="173" thickBot="1">
      <c r="A43" s="121" t="inlineStr">
        <is>
          <t>Listrik, gas dan air - Rupiah - Dalam perhatian khusus</t>
        </is>
      </c>
      <c r="B43" s="112" t="n"/>
      <c r="C43" s="114" t="n"/>
      <c r="D43" s="114" t="n"/>
      <c r="E43" s="114" t="n"/>
      <c r="F43" s="114" t="n"/>
      <c r="G43" s="114" t="n"/>
      <c r="H43" s="114" t="n"/>
      <c r="I43" s="114" t="n"/>
      <c r="J43" s="114" t="n"/>
      <c r="K43" s="114" t="n"/>
      <c r="L43" s="114" t="n"/>
      <c r="M43" s="114" t="n"/>
      <c r="N43" s="114" t="n"/>
      <c r="O43" s="114" t="n"/>
      <c r="P43" s="114" t="n"/>
      <c r="Q43" s="114" t="n"/>
      <c r="R43" s="114" t="n"/>
      <c r="S43" s="114" t="n"/>
      <c r="T43" s="114" t="n"/>
      <c r="U43" s="114" t="n"/>
      <c r="V43" s="114" t="n"/>
      <c r="W43" s="114" t="n"/>
      <c r="X43" s="114" t="n"/>
      <c r="Y43" s="114" t="n"/>
      <c r="Z43" s="114" t="n"/>
      <c r="AA43" s="114" t="n"/>
      <c r="AB43" s="114" t="n"/>
      <c r="AC43" s="114" t="n"/>
      <c r="AD43" s="114" t="n"/>
      <c r="AE43" s="114" t="n"/>
      <c r="AF43" s="114" t="n"/>
      <c r="AG43" s="114" t="n"/>
      <c r="AH43" s="114" t="n"/>
      <c r="AI43" s="114" t="n"/>
      <c r="AJ43" s="114" t="n"/>
      <c r="AK43" s="114" t="n"/>
    </row>
    <row r="44" hidden="1" ht="18" customHeight="1" s="173" thickBot="1">
      <c r="A44" s="121" t="inlineStr">
        <is>
          <t>Listrik, gas dan air - Rupiah - Kurang lancar</t>
        </is>
      </c>
      <c r="B44" s="112" t="n"/>
      <c r="C44" s="114" t="n"/>
      <c r="D44" s="114" t="n"/>
      <c r="E44" s="114" t="n"/>
      <c r="F44" s="114" t="n"/>
      <c r="G44" s="114" t="n"/>
      <c r="H44" s="114" t="n"/>
      <c r="I44" s="114" t="n"/>
      <c r="J44" s="114" t="n"/>
      <c r="K44" s="114" t="n"/>
      <c r="L44" s="114" t="n"/>
      <c r="M44" s="114" t="n"/>
      <c r="N44" s="114" t="n"/>
      <c r="O44" s="114" t="n"/>
      <c r="P44" s="114" t="n"/>
      <c r="Q44" s="114" t="n"/>
      <c r="R44" s="114" t="n"/>
      <c r="S44" s="114" t="n"/>
      <c r="T44" s="114" t="n"/>
      <c r="U44" s="114" t="n"/>
      <c r="V44" s="114" t="n"/>
      <c r="W44" s="114" t="n"/>
      <c r="X44" s="114" t="n"/>
      <c r="Y44" s="114" t="n"/>
      <c r="Z44" s="114" t="n"/>
      <c r="AA44" s="114" t="n"/>
      <c r="AB44" s="114" t="n"/>
      <c r="AC44" s="114" t="n"/>
      <c r="AD44" s="114" t="n"/>
      <c r="AE44" s="114" t="n"/>
      <c r="AF44" s="114" t="n"/>
      <c r="AG44" s="114" t="n"/>
      <c r="AH44" s="114" t="n"/>
      <c r="AI44" s="114" t="n"/>
      <c r="AJ44" s="114" t="n"/>
      <c r="AK44" s="114" t="n"/>
    </row>
    <row r="45" hidden="1" ht="18" customHeight="1" s="173" thickBot="1">
      <c r="A45" s="121" t="inlineStr">
        <is>
          <t>Listrik, gas dan air - Rupiah - Diragukan</t>
        </is>
      </c>
      <c r="B45" s="112" t="n"/>
      <c r="C45" s="114" t="n"/>
      <c r="D45" s="114" t="n"/>
      <c r="E45" s="114" t="n"/>
      <c r="F45" s="114" t="n"/>
      <c r="G45" s="114" t="n"/>
      <c r="H45" s="114" t="n"/>
      <c r="I45" s="114" t="n"/>
      <c r="J45" s="114" t="n"/>
      <c r="K45" s="114" t="n"/>
      <c r="L45" s="114" t="n"/>
      <c r="M45" s="114" t="n"/>
      <c r="N45" s="114" t="n"/>
      <c r="O45" s="114" t="n"/>
      <c r="P45" s="114" t="n"/>
      <c r="Q45" s="114" t="n"/>
      <c r="R45" s="114" t="n"/>
      <c r="S45" s="114" t="n"/>
      <c r="T45" s="114" t="n"/>
      <c r="U45" s="114" t="n"/>
      <c r="V45" s="114" t="n"/>
      <c r="W45" s="114" t="n"/>
      <c r="X45" s="114" t="n"/>
      <c r="Y45" s="114" t="n"/>
      <c r="Z45" s="114" t="n"/>
      <c r="AA45" s="114" t="n"/>
      <c r="AB45" s="114" t="n"/>
      <c r="AC45" s="114" t="n"/>
      <c r="AD45" s="114" t="n"/>
      <c r="AE45" s="114" t="n"/>
      <c r="AF45" s="114" t="n"/>
      <c r="AG45" s="114" t="n"/>
      <c r="AH45" s="114" t="n"/>
      <c r="AI45" s="114" t="n"/>
      <c r="AJ45" s="114" t="n"/>
      <c r="AK45" s="114" t="n"/>
    </row>
    <row r="46" hidden="1" ht="18" customHeight="1" s="173" thickBot="1">
      <c r="A46" s="121" t="inlineStr">
        <is>
          <t>Listrik, gas dan air - Rupiah - Macet</t>
        </is>
      </c>
      <c r="B46" s="112" t="n"/>
      <c r="C46" s="114" t="n"/>
      <c r="D46" s="114" t="n"/>
      <c r="E46" s="114" t="n"/>
      <c r="F46" s="114" t="n"/>
      <c r="G46" s="114" t="n"/>
      <c r="H46" s="114" t="n"/>
      <c r="I46" s="114" t="n"/>
      <c r="J46" s="114" t="n"/>
      <c r="K46" s="114" t="n"/>
      <c r="L46" s="114" t="n"/>
      <c r="M46" s="114" t="n"/>
      <c r="N46" s="114" t="n"/>
      <c r="O46" s="114" t="n"/>
      <c r="P46" s="114" t="n"/>
      <c r="Q46" s="114" t="n"/>
      <c r="R46" s="114" t="n"/>
      <c r="S46" s="114" t="n"/>
      <c r="T46" s="114" t="n"/>
      <c r="U46" s="114" t="n"/>
      <c r="V46" s="114" t="n"/>
      <c r="W46" s="114" t="n"/>
      <c r="X46" s="114" t="n"/>
      <c r="Y46" s="114" t="n"/>
      <c r="Z46" s="114" t="n"/>
      <c r="AA46" s="114" t="n"/>
      <c r="AB46" s="114" t="n"/>
      <c r="AC46" s="114" t="n"/>
      <c r="AD46" s="114" t="n"/>
      <c r="AE46" s="114" t="n"/>
      <c r="AF46" s="114" t="n"/>
      <c r="AG46" s="114" t="n"/>
      <c r="AH46" s="114" t="n"/>
      <c r="AI46" s="114" t="n"/>
      <c r="AJ46" s="114" t="n"/>
      <c r="AK46" s="114" t="n"/>
    </row>
    <row r="47" ht="18" customHeight="1" s="173" thickBot="1">
      <c r="A47" s="118" t="inlineStr">
        <is>
          <t>Jasa sosial - Rupiah - Total</t>
        </is>
      </c>
      <c r="B47" s="112" t="n"/>
      <c r="C47" s="113" t="n"/>
      <c r="D47" s="113" t="n"/>
      <c r="E47" s="113" t="n"/>
      <c r="F47" s="113" t="n"/>
      <c r="G47" s="113" t="n"/>
      <c r="H47" s="113" t="n"/>
      <c r="I47" s="113" t="n"/>
      <c r="J47" s="113" t="n"/>
      <c r="K47" s="113" t="n"/>
      <c r="L47" s="113" t="n"/>
      <c r="M47" s="113" t="n"/>
      <c r="N47" s="113" t="n"/>
      <c r="O47" s="113" t="n"/>
      <c r="P47" s="113" t="n"/>
      <c r="Q47" s="113" t="n"/>
      <c r="R47" s="113" t="n"/>
      <c r="S47" s="113" t="n"/>
      <c r="T47" s="113" t="n"/>
      <c r="U47" s="113" t="n"/>
      <c r="V47" s="113" t="n"/>
      <c r="W47" s="113" t="n"/>
      <c r="X47" s="113" t="n"/>
      <c r="Y47" s="113" t="n"/>
      <c r="Z47" s="113" t="n"/>
      <c r="AA47" s="113" t="n"/>
      <c r="AB47" s="113" t="n"/>
      <c r="AC47" s="113" t="n"/>
      <c r="AD47" s="113" t="n"/>
      <c r="AE47" s="113" t="n"/>
      <c r="AF47" s="113" t="n"/>
      <c r="AG47" s="113" t="n"/>
      <c r="AH47" s="113" t="n"/>
      <c r="AI47" s="113" t="n"/>
      <c r="AJ47" s="113" t="n"/>
      <c r="AK47" s="113" t="n"/>
    </row>
    <row r="48" hidden="1" ht="18" customHeight="1" s="173" thickBot="1">
      <c r="A48" s="121" t="inlineStr">
        <is>
          <t>Jasa sosial - Rupiah - Lancar</t>
        </is>
      </c>
      <c r="B48" s="112" t="n"/>
      <c r="C48" s="114" t="n"/>
      <c r="D48" s="114" t="n"/>
      <c r="E48" s="114" t="n"/>
      <c r="F48" s="114" t="n"/>
      <c r="G48" s="114" t="n"/>
      <c r="H48" s="114" t="n"/>
      <c r="I48" s="114" t="n"/>
      <c r="J48" s="114" t="n"/>
      <c r="K48" s="114" t="n"/>
      <c r="L48" s="114" t="n"/>
      <c r="M48" s="114" t="n"/>
      <c r="N48" s="114" t="n"/>
      <c r="O48" s="114" t="n"/>
      <c r="P48" s="114" t="n"/>
      <c r="Q48" s="114" t="n"/>
      <c r="R48" s="114" t="n"/>
      <c r="S48" s="114" t="n"/>
      <c r="T48" s="114" t="n"/>
      <c r="U48" s="114" t="n"/>
      <c r="V48" s="114" t="n"/>
      <c r="W48" s="114" t="n"/>
      <c r="X48" s="114" t="n"/>
      <c r="Y48" s="114" t="n"/>
      <c r="Z48" s="114" t="n"/>
      <c r="AA48" s="114" t="n"/>
      <c r="AB48" s="114" t="n"/>
      <c r="AC48" s="114" t="n"/>
      <c r="AD48" s="114" t="n"/>
      <c r="AE48" s="114" t="n"/>
      <c r="AF48" s="114" t="n"/>
      <c r="AG48" s="114" t="n"/>
      <c r="AH48" s="114" t="n"/>
      <c r="AI48" s="114" t="n"/>
      <c r="AJ48" s="114" t="n"/>
      <c r="AK48" s="114" t="n"/>
    </row>
    <row r="49" hidden="1" ht="18" customHeight="1" s="173" thickBot="1">
      <c r="A49" s="121" t="inlineStr">
        <is>
          <t>Jasa sosial - Rupiah - Dalam perhatian khusus</t>
        </is>
      </c>
      <c r="B49" s="112" t="n"/>
      <c r="C49" s="114" t="n"/>
      <c r="D49" s="114" t="n"/>
      <c r="E49" s="114" t="n"/>
      <c r="F49" s="114" t="n"/>
      <c r="G49" s="114" t="n"/>
      <c r="H49" s="114" t="n"/>
      <c r="I49" s="114" t="n"/>
      <c r="J49" s="114" t="n"/>
      <c r="K49" s="114" t="n"/>
      <c r="L49" s="114" t="n"/>
      <c r="M49" s="114" t="n"/>
      <c r="N49" s="114" t="n"/>
      <c r="O49" s="114" t="n"/>
      <c r="P49" s="114" t="n"/>
      <c r="Q49" s="114" t="n"/>
      <c r="R49" s="114" t="n"/>
      <c r="S49" s="114" t="n"/>
      <c r="T49" s="114" t="n"/>
      <c r="U49" s="114" t="n"/>
      <c r="V49" s="114" t="n"/>
      <c r="W49" s="114" t="n"/>
      <c r="X49" s="114" t="n"/>
      <c r="Y49" s="114" t="n"/>
      <c r="Z49" s="114" t="n"/>
      <c r="AA49" s="114" t="n"/>
      <c r="AB49" s="114" t="n"/>
      <c r="AC49" s="114" t="n"/>
      <c r="AD49" s="114" t="n"/>
      <c r="AE49" s="114" t="n"/>
      <c r="AF49" s="114" t="n"/>
      <c r="AG49" s="114" t="n"/>
      <c r="AH49" s="114" t="n"/>
      <c r="AI49" s="114" t="n"/>
      <c r="AJ49" s="114" t="n"/>
      <c r="AK49" s="114" t="n"/>
    </row>
    <row r="50" hidden="1" ht="18" customHeight="1" s="173" thickBot="1">
      <c r="A50" s="121" t="inlineStr">
        <is>
          <t>Jasa sosial - Rupiah - Kurang lancar</t>
        </is>
      </c>
      <c r="B50" s="112" t="n"/>
      <c r="C50" s="114" t="n"/>
      <c r="D50" s="114" t="n"/>
      <c r="E50" s="114" t="n"/>
      <c r="F50" s="114" t="n"/>
      <c r="G50" s="114" t="n"/>
      <c r="H50" s="114" t="n"/>
      <c r="I50" s="114" t="n"/>
      <c r="J50" s="114" t="n"/>
      <c r="K50" s="114" t="n"/>
      <c r="L50" s="114" t="n"/>
      <c r="M50" s="114" t="n"/>
      <c r="N50" s="114" t="n"/>
      <c r="O50" s="114" t="n"/>
      <c r="P50" s="114" t="n"/>
      <c r="Q50" s="114" t="n"/>
      <c r="R50" s="114" t="n"/>
      <c r="S50" s="114" t="n"/>
      <c r="T50" s="114" t="n"/>
      <c r="U50" s="114" t="n"/>
      <c r="V50" s="114" t="n"/>
      <c r="W50" s="114" t="n"/>
      <c r="X50" s="114" t="n"/>
      <c r="Y50" s="114" t="n"/>
      <c r="Z50" s="114" t="n"/>
      <c r="AA50" s="114" t="n"/>
      <c r="AB50" s="114" t="n"/>
      <c r="AC50" s="114" t="n"/>
      <c r="AD50" s="114" t="n"/>
      <c r="AE50" s="114" t="n"/>
      <c r="AF50" s="114" t="n"/>
      <c r="AG50" s="114" t="n"/>
      <c r="AH50" s="114" t="n"/>
      <c r="AI50" s="114" t="n"/>
      <c r="AJ50" s="114" t="n"/>
      <c r="AK50" s="114" t="n"/>
    </row>
    <row r="51" hidden="1" ht="18" customHeight="1" s="173" thickBot="1">
      <c r="A51" s="121" t="inlineStr">
        <is>
          <t>Jasa sosial - Rupiah - Diragukan</t>
        </is>
      </c>
      <c r="B51" s="112" t="n"/>
      <c r="C51" s="114" t="n"/>
      <c r="D51" s="114" t="n"/>
      <c r="E51" s="114" t="n"/>
      <c r="F51" s="114" t="n"/>
      <c r="G51" s="114" t="n"/>
      <c r="H51" s="114" t="n"/>
      <c r="I51" s="114" t="n"/>
      <c r="J51" s="114" t="n"/>
      <c r="K51" s="114" t="n"/>
      <c r="L51" s="114" t="n"/>
      <c r="M51" s="114" t="n"/>
      <c r="N51" s="114" t="n"/>
      <c r="O51" s="114" t="n"/>
      <c r="P51" s="114" t="n"/>
      <c r="Q51" s="114" t="n"/>
      <c r="R51" s="114" t="n"/>
      <c r="S51" s="114" t="n"/>
      <c r="T51" s="114" t="n"/>
      <c r="U51" s="114" t="n"/>
      <c r="V51" s="114" t="n"/>
      <c r="W51" s="114" t="n"/>
      <c r="X51" s="114" t="n"/>
      <c r="Y51" s="114" t="n"/>
      <c r="Z51" s="114" t="n"/>
      <c r="AA51" s="114" t="n"/>
      <c r="AB51" s="114" t="n"/>
      <c r="AC51" s="114" t="n"/>
      <c r="AD51" s="114" t="n"/>
      <c r="AE51" s="114" t="n"/>
      <c r="AF51" s="114" t="n"/>
      <c r="AG51" s="114" t="n"/>
      <c r="AH51" s="114" t="n"/>
      <c r="AI51" s="114" t="n"/>
      <c r="AJ51" s="114" t="n"/>
      <c r="AK51" s="114" t="n"/>
    </row>
    <row r="52" hidden="1" ht="18" customHeight="1" s="173" thickBot="1">
      <c r="A52" s="121" t="inlineStr">
        <is>
          <t>Jasa sosial - Rupiah - Macet</t>
        </is>
      </c>
      <c r="B52" s="111" t="n"/>
      <c r="C52" s="114" t="n"/>
      <c r="D52" s="114" t="n"/>
      <c r="E52" s="114" t="n"/>
      <c r="F52" s="114" t="n"/>
      <c r="G52" s="114" t="n"/>
      <c r="H52" s="114" t="n"/>
      <c r="I52" s="114" t="n"/>
      <c r="J52" s="114" t="n"/>
      <c r="K52" s="114" t="n"/>
      <c r="L52" s="114" t="n"/>
      <c r="M52" s="114" t="n"/>
      <c r="N52" s="114" t="n"/>
      <c r="O52" s="114" t="n"/>
      <c r="P52" s="114" t="n"/>
      <c r="Q52" s="114" t="n"/>
      <c r="R52" s="114" t="n"/>
      <c r="S52" s="114" t="n"/>
      <c r="T52" s="114" t="n"/>
      <c r="U52" s="114" t="n"/>
      <c r="V52" s="114" t="n"/>
      <c r="W52" s="114" t="n"/>
      <c r="X52" s="114" t="n"/>
      <c r="Y52" s="114" t="n"/>
      <c r="Z52" s="114" t="n"/>
      <c r="AA52" s="114" t="n"/>
      <c r="AB52" s="114" t="n"/>
      <c r="AC52" s="114" t="n"/>
      <c r="AD52" s="114" t="n"/>
      <c r="AE52" s="114" t="n"/>
      <c r="AF52" s="114" t="n"/>
      <c r="AG52" s="114" t="n"/>
      <c r="AH52" s="114" t="n"/>
      <c r="AI52" s="114" t="n"/>
      <c r="AJ52" s="114" t="n"/>
      <c r="AK52" s="114" t="n"/>
    </row>
    <row r="53" ht="18" customHeight="1" s="173" thickBot="1">
      <c r="A53" s="118" t="inlineStr">
        <is>
          <t>Pertambangan - Rupiah - Total</t>
        </is>
      </c>
      <c r="B53" s="112" t="n"/>
      <c r="C53" s="113" t="n"/>
      <c r="D53" s="113" t="n"/>
      <c r="E53" s="113" t="n"/>
      <c r="F53" s="113" t="n"/>
      <c r="G53" s="113" t="n"/>
      <c r="H53" s="113" t="n"/>
      <c r="I53" s="113" t="n"/>
      <c r="J53" s="113" t="n"/>
      <c r="K53" s="113" t="n"/>
      <c r="L53" s="113" t="n"/>
      <c r="M53" s="113" t="n"/>
      <c r="N53" s="113" t="n"/>
      <c r="O53" s="113" t="n"/>
      <c r="P53" s="113" t="n"/>
      <c r="Q53" s="113" t="n"/>
      <c r="R53" s="113" t="n"/>
      <c r="S53" s="113" t="n"/>
      <c r="T53" s="113" t="n"/>
      <c r="U53" s="113" t="n"/>
      <c r="V53" s="113" t="n"/>
      <c r="W53" s="113" t="n"/>
      <c r="X53" s="113" t="n"/>
      <c r="Y53" s="113" t="n"/>
      <c r="Z53" s="113" t="n"/>
      <c r="AA53" s="113" t="n"/>
      <c r="AB53" s="113" t="n"/>
      <c r="AC53" s="113" t="n"/>
      <c r="AD53" s="113" t="n"/>
      <c r="AE53" s="113" t="n"/>
      <c r="AF53" s="113" t="n"/>
      <c r="AG53" s="113" t="n"/>
      <c r="AH53" s="113" t="n"/>
      <c r="AI53" s="113" t="n"/>
      <c r="AJ53" s="113" t="n"/>
      <c r="AK53" s="113" t="n"/>
    </row>
    <row r="54" hidden="1" ht="18" customHeight="1" s="173" thickBot="1">
      <c r="A54" s="121" t="inlineStr">
        <is>
          <t>Pertambangan - Rupiah - Lancar</t>
        </is>
      </c>
      <c r="B54" s="112" t="n"/>
      <c r="C54" s="114" t="n"/>
      <c r="D54" s="114" t="n"/>
      <c r="E54" s="114" t="n"/>
      <c r="F54" s="114" t="n"/>
      <c r="G54" s="114" t="n"/>
      <c r="H54" s="114" t="n"/>
      <c r="I54" s="114" t="n"/>
      <c r="J54" s="114" t="n"/>
      <c r="K54" s="114" t="n"/>
      <c r="L54" s="114" t="n"/>
      <c r="M54" s="114" t="n"/>
      <c r="N54" s="114" t="n"/>
      <c r="O54" s="114" t="n"/>
      <c r="P54" s="114" t="n"/>
      <c r="Q54" s="114" t="n"/>
      <c r="R54" s="114" t="n"/>
      <c r="S54" s="114" t="n"/>
      <c r="T54" s="114" t="n"/>
      <c r="U54" s="114" t="n"/>
      <c r="V54" s="114" t="n"/>
      <c r="W54" s="114" t="n"/>
      <c r="X54" s="114" t="n"/>
      <c r="Y54" s="114" t="n"/>
      <c r="Z54" s="114" t="n"/>
      <c r="AA54" s="114" t="n"/>
      <c r="AB54" s="114" t="n"/>
      <c r="AC54" s="114" t="n"/>
      <c r="AD54" s="114" t="n"/>
      <c r="AE54" s="114" t="n"/>
      <c r="AF54" s="114" t="n"/>
      <c r="AG54" s="114" t="n"/>
      <c r="AH54" s="114" t="n"/>
      <c r="AI54" s="114" t="n"/>
      <c r="AJ54" s="114" t="n"/>
      <c r="AK54" s="114" t="n"/>
    </row>
    <row r="55" hidden="1" ht="18" customHeight="1" s="173" thickBot="1">
      <c r="A55" s="121" t="inlineStr">
        <is>
          <t>Pertambangan - Rupiah - Dalam perhatian khusus</t>
        </is>
      </c>
      <c r="B55" s="112" t="n"/>
      <c r="C55" s="114" t="n"/>
      <c r="D55" s="114" t="n"/>
      <c r="E55" s="114" t="n"/>
      <c r="F55" s="114" t="n"/>
      <c r="G55" s="114" t="n"/>
      <c r="H55" s="114" t="n"/>
      <c r="I55" s="114" t="n"/>
      <c r="J55" s="114" t="n"/>
      <c r="K55" s="114" t="n"/>
      <c r="L55" s="114" t="n"/>
      <c r="M55" s="114" t="n"/>
      <c r="N55" s="114" t="n"/>
      <c r="O55" s="114" t="n"/>
      <c r="P55" s="114" t="n"/>
      <c r="Q55" s="114" t="n"/>
      <c r="R55" s="114" t="n"/>
      <c r="S55" s="114" t="n"/>
      <c r="T55" s="114" t="n"/>
      <c r="U55" s="114" t="n"/>
      <c r="V55" s="114" t="n"/>
      <c r="W55" s="114" t="n"/>
      <c r="X55" s="114" t="n"/>
      <c r="Y55" s="114" t="n"/>
      <c r="Z55" s="114" t="n"/>
      <c r="AA55" s="114" t="n"/>
      <c r="AB55" s="114" t="n"/>
      <c r="AC55" s="114" t="n"/>
      <c r="AD55" s="114" t="n"/>
      <c r="AE55" s="114" t="n"/>
      <c r="AF55" s="114" t="n"/>
      <c r="AG55" s="114" t="n"/>
      <c r="AH55" s="114" t="n"/>
      <c r="AI55" s="114" t="n"/>
      <c r="AJ55" s="114" t="n"/>
      <c r="AK55" s="114" t="n"/>
    </row>
    <row r="56" hidden="1" ht="18" customHeight="1" s="173" thickBot="1">
      <c r="A56" s="121" t="inlineStr">
        <is>
          <t>Pertambangan - Rupiah - Kurang lancar</t>
        </is>
      </c>
      <c r="B56" s="112" t="n"/>
      <c r="C56" s="114" t="n"/>
      <c r="D56" s="114" t="n"/>
      <c r="E56" s="114" t="n"/>
      <c r="F56" s="114" t="n"/>
      <c r="G56" s="114" t="n"/>
      <c r="H56" s="114" t="n"/>
      <c r="I56" s="114" t="n"/>
      <c r="J56" s="114" t="n"/>
      <c r="K56" s="114" t="n"/>
      <c r="L56" s="114" t="n"/>
      <c r="M56" s="114" t="n"/>
      <c r="N56" s="114" t="n"/>
      <c r="O56" s="114" t="n"/>
      <c r="P56" s="114" t="n"/>
      <c r="Q56" s="114" t="n"/>
      <c r="R56" s="114" t="n"/>
      <c r="S56" s="114" t="n"/>
      <c r="T56" s="114" t="n"/>
      <c r="U56" s="114" t="n"/>
      <c r="V56" s="114" t="n"/>
      <c r="W56" s="114" t="n"/>
      <c r="X56" s="114" t="n"/>
      <c r="Y56" s="114" t="n"/>
      <c r="Z56" s="114" t="n"/>
      <c r="AA56" s="114" t="n"/>
      <c r="AB56" s="114" t="n"/>
      <c r="AC56" s="114" t="n"/>
      <c r="AD56" s="114" t="n"/>
      <c r="AE56" s="114" t="n"/>
      <c r="AF56" s="114" t="n"/>
      <c r="AG56" s="114" t="n"/>
      <c r="AH56" s="114" t="n"/>
      <c r="AI56" s="114" t="n"/>
      <c r="AJ56" s="114" t="n"/>
      <c r="AK56" s="114" t="n"/>
    </row>
    <row r="57" hidden="1" ht="18" customHeight="1" s="173" thickBot="1">
      <c r="A57" s="121" t="inlineStr">
        <is>
          <t>Pertambangan - Rupiah - Diragukan</t>
        </is>
      </c>
      <c r="B57" s="112" t="n"/>
      <c r="C57" s="114" t="n"/>
      <c r="D57" s="114" t="n"/>
      <c r="E57" s="114" t="n"/>
      <c r="F57" s="114" t="n"/>
      <c r="G57" s="114" t="n"/>
      <c r="H57" s="114" t="n"/>
      <c r="I57" s="114" t="n"/>
      <c r="J57" s="114" t="n"/>
      <c r="K57" s="114" t="n"/>
      <c r="L57" s="114" t="n"/>
      <c r="M57" s="114" t="n"/>
      <c r="N57" s="114" t="n"/>
      <c r="O57" s="114" t="n"/>
      <c r="P57" s="114" t="n"/>
      <c r="Q57" s="114" t="n"/>
      <c r="R57" s="114" t="n"/>
      <c r="S57" s="114" t="n"/>
      <c r="T57" s="114" t="n"/>
      <c r="U57" s="114" t="n"/>
      <c r="V57" s="114" t="n"/>
      <c r="W57" s="114" t="n"/>
      <c r="X57" s="114" t="n"/>
      <c r="Y57" s="114" t="n"/>
      <c r="Z57" s="114" t="n"/>
      <c r="AA57" s="114" t="n"/>
      <c r="AB57" s="114" t="n"/>
      <c r="AC57" s="114" t="n"/>
      <c r="AD57" s="114" t="n"/>
      <c r="AE57" s="114" t="n"/>
      <c r="AF57" s="114" t="n"/>
      <c r="AG57" s="114" t="n"/>
      <c r="AH57" s="114" t="n"/>
      <c r="AI57" s="114" t="n"/>
      <c r="AJ57" s="114" t="n"/>
      <c r="AK57" s="114" t="n"/>
    </row>
    <row r="58" hidden="1" ht="18" customHeight="1" s="173" thickBot="1">
      <c r="A58" s="121" t="inlineStr">
        <is>
          <t>Pertambangan - Rupiah - Macet</t>
        </is>
      </c>
      <c r="B58" s="111" t="n"/>
      <c r="C58" s="114" t="n"/>
      <c r="D58" s="114" t="n"/>
      <c r="E58" s="114" t="n"/>
      <c r="F58" s="114" t="n"/>
      <c r="G58" s="114" t="n"/>
      <c r="H58" s="114" t="n"/>
      <c r="I58" s="114" t="n"/>
      <c r="J58" s="114" t="n"/>
      <c r="K58" s="114" t="n"/>
      <c r="L58" s="114" t="n"/>
      <c r="M58" s="114" t="n"/>
      <c r="N58" s="114" t="n"/>
      <c r="O58" s="114" t="n"/>
      <c r="P58" s="114" t="n"/>
      <c r="Q58" s="114" t="n"/>
      <c r="R58" s="114" t="n"/>
      <c r="S58" s="114" t="n"/>
      <c r="T58" s="114" t="n"/>
      <c r="U58" s="114" t="n"/>
      <c r="V58" s="114" t="n"/>
      <c r="W58" s="114" t="n"/>
      <c r="X58" s="114" t="n"/>
      <c r="Y58" s="114" t="n"/>
      <c r="Z58" s="114" t="n"/>
      <c r="AA58" s="114" t="n"/>
      <c r="AB58" s="114" t="n"/>
      <c r="AC58" s="114" t="n"/>
      <c r="AD58" s="114" t="n"/>
      <c r="AE58" s="114" t="n"/>
      <c r="AF58" s="114" t="n"/>
      <c r="AG58" s="114" t="n"/>
      <c r="AH58" s="114" t="n"/>
      <c r="AI58" s="114" t="n"/>
      <c r="AJ58" s="114" t="n"/>
      <c r="AK58" s="114" t="n"/>
    </row>
    <row r="59" ht="18" customHeight="1" s="173" thickBot="1">
      <c r="A59" s="118" t="inlineStr">
        <is>
          <t>Properti - Rupiah - Total</t>
        </is>
      </c>
      <c r="B59" s="112" t="n"/>
      <c r="C59" s="113" t="n"/>
      <c r="D59" s="113" t="n"/>
      <c r="E59" s="113" t="n"/>
      <c r="F59" s="113" t="n"/>
      <c r="G59" s="113" t="n"/>
      <c r="H59" s="113" t="n"/>
      <c r="I59" s="113" t="n"/>
      <c r="J59" s="113" t="n"/>
      <c r="K59" s="113" t="n"/>
      <c r="L59" s="113" t="n"/>
      <c r="M59" s="113" t="n"/>
      <c r="N59" s="113" t="n"/>
      <c r="O59" s="113" t="n"/>
      <c r="P59" s="113" t="n"/>
      <c r="Q59" s="113" t="n"/>
      <c r="R59" s="113" t="n"/>
      <c r="S59" s="113" t="n"/>
      <c r="T59" s="113" t="n"/>
      <c r="U59" s="113" t="n"/>
      <c r="V59" s="113" t="n"/>
      <c r="W59" s="113" t="n"/>
      <c r="X59" s="113" t="n"/>
      <c r="Y59" s="113" t="n"/>
      <c r="Z59" s="113" t="n"/>
      <c r="AA59" s="113" t="n"/>
      <c r="AB59" s="113" t="n"/>
      <c r="AC59" s="113" t="n"/>
      <c r="AD59" s="113" t="n"/>
      <c r="AE59" s="113" t="n"/>
      <c r="AF59" s="113" t="n"/>
      <c r="AG59" s="113" t="n"/>
      <c r="AH59" s="113" t="n"/>
      <c r="AI59" s="113" t="n"/>
      <c r="AJ59" s="113" t="n"/>
      <c r="AK59" s="113" t="n"/>
    </row>
    <row r="60" hidden="1" ht="18" customHeight="1" s="173" thickBot="1">
      <c r="A60" s="121" t="inlineStr">
        <is>
          <t>Properti - Rupiah - Lancar</t>
        </is>
      </c>
      <c r="B60" s="112" t="n"/>
      <c r="C60" s="114" t="n"/>
      <c r="D60" s="114" t="n"/>
      <c r="E60" s="114" t="n"/>
      <c r="F60" s="114" t="n"/>
      <c r="G60" s="114" t="n"/>
      <c r="H60" s="114" t="n"/>
      <c r="I60" s="114" t="n"/>
      <c r="J60" s="114" t="n"/>
      <c r="K60" s="114" t="n"/>
      <c r="L60" s="114" t="n"/>
      <c r="M60" s="114" t="n"/>
      <c r="N60" s="114" t="n"/>
      <c r="O60" s="114" t="n"/>
      <c r="P60" s="114" t="n"/>
      <c r="Q60" s="114" t="n"/>
      <c r="R60" s="114" t="n"/>
      <c r="S60" s="114" t="n"/>
      <c r="T60" s="114" t="n"/>
      <c r="U60" s="114" t="n"/>
      <c r="V60" s="114" t="n"/>
      <c r="W60" s="114" t="n"/>
      <c r="X60" s="114" t="n"/>
      <c r="Y60" s="114" t="n"/>
      <c r="Z60" s="114" t="n"/>
      <c r="AA60" s="114" t="n"/>
      <c r="AB60" s="114" t="n"/>
      <c r="AC60" s="114" t="n"/>
      <c r="AD60" s="114" t="n"/>
      <c r="AE60" s="114" t="n"/>
      <c r="AF60" s="114" t="n"/>
      <c r="AG60" s="114" t="n"/>
      <c r="AH60" s="114" t="n"/>
      <c r="AI60" s="114" t="n"/>
      <c r="AJ60" s="114" t="n"/>
      <c r="AK60" s="114" t="n"/>
    </row>
    <row r="61" hidden="1" ht="18" customHeight="1" s="173" thickBot="1">
      <c r="A61" s="121" t="inlineStr">
        <is>
          <t>Properti - Rupiah - Dalam perhatian khusus</t>
        </is>
      </c>
      <c r="B61" s="112" t="n"/>
      <c r="C61" s="114" t="n"/>
      <c r="D61" s="114" t="n"/>
      <c r="E61" s="114" t="n"/>
      <c r="F61" s="114" t="n"/>
      <c r="G61" s="114" t="n"/>
      <c r="H61" s="114" t="n"/>
      <c r="I61" s="114" t="n"/>
      <c r="J61" s="114" t="n"/>
      <c r="K61" s="114" t="n"/>
      <c r="L61" s="114" t="n"/>
      <c r="M61" s="114" t="n"/>
      <c r="N61" s="114" t="n"/>
      <c r="O61" s="114" t="n"/>
      <c r="P61" s="114" t="n"/>
      <c r="Q61" s="114" t="n"/>
      <c r="R61" s="114" t="n"/>
      <c r="S61" s="114" t="n"/>
      <c r="T61" s="114" t="n"/>
      <c r="U61" s="114" t="n"/>
      <c r="V61" s="114" t="n"/>
      <c r="W61" s="114" t="n"/>
      <c r="X61" s="114" t="n"/>
      <c r="Y61" s="114" t="n"/>
      <c r="Z61" s="114" t="n"/>
      <c r="AA61" s="114" t="n"/>
      <c r="AB61" s="114" t="n"/>
      <c r="AC61" s="114" t="n"/>
      <c r="AD61" s="114" t="n"/>
      <c r="AE61" s="114" t="n"/>
      <c r="AF61" s="114" t="n"/>
      <c r="AG61" s="114" t="n"/>
      <c r="AH61" s="114" t="n"/>
      <c r="AI61" s="114" t="n"/>
      <c r="AJ61" s="114" t="n"/>
      <c r="AK61" s="114" t="n"/>
    </row>
    <row r="62" hidden="1" ht="18" customHeight="1" s="173" thickBot="1">
      <c r="A62" s="121" t="inlineStr">
        <is>
          <t>Properti - Rupiah - Kurang lancar</t>
        </is>
      </c>
      <c r="B62" s="112" t="n"/>
      <c r="C62" s="114" t="n"/>
      <c r="D62" s="114" t="n"/>
      <c r="E62" s="114" t="n"/>
      <c r="F62" s="114" t="n"/>
      <c r="G62" s="114" t="n"/>
      <c r="H62" s="114" t="n"/>
      <c r="I62" s="114" t="n"/>
      <c r="J62" s="114" t="n"/>
      <c r="K62" s="114" t="n"/>
      <c r="L62" s="114" t="n"/>
      <c r="M62" s="114" t="n"/>
      <c r="N62" s="114" t="n"/>
      <c r="O62" s="114" t="n"/>
      <c r="P62" s="114" t="n"/>
      <c r="Q62" s="114" t="n"/>
      <c r="R62" s="114" t="n"/>
      <c r="S62" s="114" t="n"/>
      <c r="T62" s="114" t="n"/>
      <c r="U62" s="114" t="n"/>
      <c r="V62" s="114" t="n"/>
      <c r="W62" s="114" t="n"/>
      <c r="X62" s="114" t="n"/>
      <c r="Y62" s="114" t="n"/>
      <c r="Z62" s="114" t="n"/>
      <c r="AA62" s="114" t="n"/>
      <c r="AB62" s="114" t="n"/>
      <c r="AC62" s="114" t="n"/>
      <c r="AD62" s="114" t="n"/>
      <c r="AE62" s="114" t="n"/>
      <c r="AF62" s="114" t="n"/>
      <c r="AG62" s="114" t="n"/>
      <c r="AH62" s="114" t="n"/>
      <c r="AI62" s="114" t="n"/>
      <c r="AJ62" s="114" t="n"/>
      <c r="AK62" s="114" t="n"/>
    </row>
    <row r="63" hidden="1" ht="18" customHeight="1" s="173" thickBot="1">
      <c r="A63" s="121" t="inlineStr">
        <is>
          <t>Properti - Rupiah - Diragukan</t>
        </is>
      </c>
      <c r="B63" s="112" t="n"/>
      <c r="C63" s="114" t="n"/>
      <c r="D63" s="114" t="n"/>
      <c r="E63" s="114" t="n"/>
      <c r="F63" s="114" t="n"/>
      <c r="G63" s="114" t="n"/>
      <c r="H63" s="114" t="n"/>
      <c r="I63" s="114" t="n"/>
      <c r="J63" s="114" t="n"/>
      <c r="K63" s="114" t="n"/>
      <c r="L63" s="114" t="n"/>
      <c r="M63" s="114" t="n"/>
      <c r="N63" s="114" t="n"/>
      <c r="O63" s="114" t="n"/>
      <c r="P63" s="114" t="n"/>
      <c r="Q63" s="114" t="n"/>
      <c r="R63" s="114" t="n"/>
      <c r="S63" s="114" t="n"/>
      <c r="T63" s="114" t="n"/>
      <c r="U63" s="114" t="n"/>
      <c r="V63" s="114" t="n"/>
      <c r="W63" s="114" t="n"/>
      <c r="X63" s="114" t="n"/>
      <c r="Y63" s="114" t="n"/>
      <c r="Z63" s="114" t="n"/>
      <c r="AA63" s="114" t="n"/>
      <c r="AB63" s="114" t="n"/>
      <c r="AC63" s="114" t="n"/>
      <c r="AD63" s="114" t="n"/>
      <c r="AE63" s="114" t="n"/>
      <c r="AF63" s="114" t="n"/>
      <c r="AG63" s="114" t="n"/>
      <c r="AH63" s="114" t="n"/>
      <c r="AI63" s="114" t="n"/>
      <c r="AJ63" s="114" t="n"/>
      <c r="AK63" s="114" t="n"/>
    </row>
    <row r="64" hidden="1" ht="18" customHeight="1" s="173" thickBot="1">
      <c r="A64" s="121" t="inlineStr">
        <is>
          <t>Properti - Rupiah - Macet</t>
        </is>
      </c>
      <c r="B64" s="111" t="n"/>
      <c r="C64" s="114" t="n"/>
      <c r="D64" s="114" t="n"/>
      <c r="E64" s="114" t="n"/>
      <c r="F64" s="114" t="n"/>
      <c r="G64" s="114" t="n"/>
      <c r="H64" s="114" t="n"/>
      <c r="I64" s="114" t="n"/>
      <c r="J64" s="114" t="n"/>
      <c r="K64" s="114" t="n"/>
      <c r="L64" s="114" t="n"/>
      <c r="M64" s="114" t="n"/>
      <c r="N64" s="114" t="n"/>
      <c r="O64" s="114" t="n"/>
      <c r="P64" s="114" t="n"/>
      <c r="Q64" s="114" t="n"/>
      <c r="R64" s="114" t="n"/>
      <c r="S64" s="114" t="n"/>
      <c r="T64" s="114" t="n"/>
      <c r="U64" s="114" t="n"/>
      <c r="V64" s="114" t="n"/>
      <c r="W64" s="114" t="n"/>
      <c r="X64" s="114" t="n"/>
      <c r="Y64" s="114" t="n"/>
      <c r="Z64" s="114" t="n"/>
      <c r="AA64" s="114" t="n"/>
      <c r="AB64" s="114" t="n"/>
      <c r="AC64" s="114" t="n"/>
      <c r="AD64" s="114" t="n"/>
      <c r="AE64" s="114" t="n"/>
      <c r="AF64" s="114" t="n"/>
      <c r="AG64" s="114" t="n"/>
      <c r="AH64" s="114" t="n"/>
      <c r="AI64" s="114" t="n"/>
      <c r="AJ64" s="114" t="n"/>
      <c r="AK64" s="114" t="n"/>
    </row>
    <row r="65" ht="18" customHeight="1" s="173" thickBot="1">
      <c r="A65" s="118" t="inlineStr">
        <is>
          <t>Lain-lain - Rupiah - Total</t>
        </is>
      </c>
      <c r="B65" s="112" t="n"/>
      <c r="C65" s="113" t="n"/>
      <c r="D65" s="113" t="n"/>
      <c r="E65" s="113" t="n"/>
      <c r="F65" s="113" t="n"/>
      <c r="G65" s="113" t="n"/>
      <c r="H65" s="113" t="n"/>
      <c r="I65" s="113" t="n"/>
      <c r="J65" s="113" t="n"/>
      <c r="K65" s="113" t="n"/>
      <c r="L65" s="113" t="n"/>
      <c r="M65" s="113" t="n"/>
      <c r="N65" s="113" t="n"/>
      <c r="O65" s="113" t="n"/>
      <c r="P65" s="113" t="n"/>
      <c r="Q65" s="113" t="n"/>
      <c r="R65" s="113" t="n"/>
      <c r="S65" s="113" t="n"/>
      <c r="T65" s="113" t="n"/>
      <c r="U65" s="113" t="n"/>
      <c r="V65" s="113" t="n"/>
      <c r="W65" s="113" t="n"/>
      <c r="X65" s="113" t="n"/>
      <c r="Y65" s="113" t="n"/>
      <c r="Z65" s="113" t="n"/>
      <c r="AA65" s="113" t="n"/>
      <c r="AB65" s="113" t="n"/>
      <c r="AC65" s="113" t="n"/>
      <c r="AD65" s="113" t="n"/>
      <c r="AE65" s="113" t="n"/>
      <c r="AF65" s="113" t="n"/>
      <c r="AG65" s="113" t="n"/>
      <c r="AH65" s="113" t="n"/>
      <c r="AI65" s="113" t="n"/>
      <c r="AJ65" s="113" t="n"/>
      <c r="AK65" s="113" t="n"/>
    </row>
    <row r="66" hidden="1" ht="18" customHeight="1" s="173" thickBot="1">
      <c r="A66" s="121" t="inlineStr">
        <is>
          <t>Lain-lain - Rupiah - Lancar</t>
        </is>
      </c>
      <c r="B66" s="112" t="n"/>
      <c r="C66" s="114" t="n"/>
      <c r="D66" s="114" t="n"/>
      <c r="E66" s="114" t="n"/>
      <c r="F66" s="114" t="n"/>
      <c r="G66" s="114" t="n"/>
      <c r="H66" s="114" t="n"/>
      <c r="I66" s="114" t="n"/>
      <c r="J66" s="114" t="n"/>
      <c r="K66" s="114" t="n"/>
      <c r="L66" s="114" t="n"/>
      <c r="M66" s="114" t="n"/>
      <c r="N66" s="114" t="n"/>
      <c r="O66" s="114" t="n"/>
      <c r="P66" s="114" t="n"/>
      <c r="Q66" s="114" t="n"/>
      <c r="R66" s="114" t="n"/>
      <c r="S66" s="114" t="n"/>
      <c r="T66" s="114" t="n"/>
      <c r="U66" s="114" t="n"/>
      <c r="V66" s="114" t="n"/>
      <c r="W66" s="114" t="n"/>
      <c r="X66" s="114" t="n"/>
      <c r="Y66" s="114" t="n"/>
      <c r="Z66" s="114" t="n"/>
      <c r="AA66" s="114" t="n"/>
      <c r="AB66" s="114" t="n"/>
      <c r="AC66" s="114" t="n"/>
      <c r="AD66" s="114" t="n"/>
      <c r="AE66" s="114" t="n"/>
      <c r="AF66" s="114" t="n"/>
      <c r="AG66" s="114" t="n"/>
      <c r="AH66" s="114" t="n"/>
      <c r="AI66" s="114" t="n"/>
      <c r="AJ66" s="114" t="n"/>
      <c r="AK66" s="114" t="n"/>
    </row>
    <row r="67" hidden="1" ht="18" customHeight="1" s="173" thickBot="1">
      <c r="A67" s="121" t="inlineStr">
        <is>
          <t>Lain-lain - Rupiah - Dalam perhatian khusus</t>
        </is>
      </c>
      <c r="B67" s="112" t="n"/>
      <c r="C67" s="114" t="n"/>
      <c r="D67" s="114" t="n"/>
      <c r="E67" s="114" t="n"/>
      <c r="F67" s="114" t="n"/>
      <c r="G67" s="114" t="n"/>
      <c r="H67" s="114" t="n"/>
      <c r="I67" s="114" t="n"/>
      <c r="J67" s="114" t="n"/>
      <c r="K67" s="114" t="n"/>
      <c r="L67" s="114" t="n"/>
      <c r="M67" s="114" t="n"/>
      <c r="N67" s="114" t="n"/>
      <c r="O67" s="114" t="n"/>
      <c r="P67" s="114" t="n"/>
      <c r="Q67" s="114" t="n"/>
      <c r="R67" s="114" t="n"/>
      <c r="S67" s="114" t="n"/>
      <c r="T67" s="114" t="n"/>
      <c r="U67" s="114" t="n"/>
      <c r="V67" s="114" t="n"/>
      <c r="W67" s="114" t="n"/>
      <c r="X67" s="114" t="n"/>
      <c r="Y67" s="114" t="n"/>
      <c r="Z67" s="114" t="n"/>
      <c r="AA67" s="114" t="n"/>
      <c r="AB67" s="114" t="n"/>
      <c r="AC67" s="114" t="n"/>
      <c r="AD67" s="114" t="n"/>
      <c r="AE67" s="114" t="n"/>
      <c r="AF67" s="114" t="n"/>
      <c r="AG67" s="114" t="n"/>
      <c r="AH67" s="114" t="n"/>
      <c r="AI67" s="114" t="n"/>
      <c r="AJ67" s="114" t="n"/>
      <c r="AK67" s="114" t="n"/>
    </row>
    <row r="68" hidden="1" ht="18" customHeight="1" s="173" thickBot="1">
      <c r="A68" s="121" t="inlineStr">
        <is>
          <t>Lain-lain - Rupiah - Kurang lancar</t>
        </is>
      </c>
      <c r="B68" s="112" t="n"/>
      <c r="C68" s="114" t="n"/>
      <c r="D68" s="114" t="n"/>
      <c r="E68" s="114" t="n"/>
      <c r="F68" s="114" t="n"/>
      <c r="G68" s="114" t="n"/>
      <c r="H68" s="114" t="n"/>
      <c r="I68" s="114" t="n"/>
      <c r="J68" s="114" t="n"/>
      <c r="K68" s="114" t="n"/>
      <c r="L68" s="114" t="n"/>
      <c r="M68" s="114" t="n"/>
      <c r="N68" s="114" t="n"/>
      <c r="O68" s="114" t="n"/>
      <c r="P68" s="114" t="n"/>
      <c r="Q68" s="114" t="n"/>
      <c r="R68" s="114" t="n"/>
      <c r="S68" s="114" t="n"/>
      <c r="T68" s="114" t="n"/>
      <c r="U68" s="114" t="n"/>
      <c r="V68" s="114" t="n"/>
      <c r="W68" s="114" t="n"/>
      <c r="X68" s="114" t="n"/>
      <c r="Y68" s="114" t="n"/>
      <c r="Z68" s="114" t="n"/>
      <c r="AA68" s="114" t="n"/>
      <c r="AB68" s="114" t="n"/>
      <c r="AC68" s="114" t="n"/>
      <c r="AD68" s="114" t="n"/>
      <c r="AE68" s="114" t="n"/>
      <c r="AF68" s="114" t="n"/>
      <c r="AG68" s="114" t="n"/>
      <c r="AH68" s="114" t="n"/>
      <c r="AI68" s="114" t="n"/>
      <c r="AJ68" s="114" t="n"/>
      <c r="AK68" s="114" t="n"/>
    </row>
    <row r="69" hidden="1" ht="18" customHeight="1" s="173" thickBot="1">
      <c r="A69" s="121" t="inlineStr">
        <is>
          <t>Lain-lain - Rupiah - Diragukan</t>
        </is>
      </c>
      <c r="B69" s="112" t="n"/>
      <c r="C69" s="114" t="n"/>
      <c r="D69" s="114" t="n"/>
      <c r="E69" s="114" t="n"/>
      <c r="F69" s="114" t="n"/>
      <c r="G69" s="114" t="n"/>
      <c r="H69" s="114" t="n"/>
      <c r="I69" s="114" t="n"/>
      <c r="J69" s="114" t="n"/>
      <c r="K69" s="114" t="n"/>
      <c r="L69" s="114" t="n"/>
      <c r="M69" s="114" t="n"/>
      <c r="N69" s="114" t="n"/>
      <c r="O69" s="114" t="n"/>
      <c r="P69" s="114" t="n"/>
      <c r="Q69" s="114" t="n"/>
      <c r="R69" s="114" t="n"/>
      <c r="S69" s="114" t="n"/>
      <c r="T69" s="114" t="n"/>
      <c r="U69" s="114" t="n"/>
      <c r="V69" s="114" t="n"/>
      <c r="W69" s="114" t="n"/>
      <c r="X69" s="114" t="n"/>
      <c r="Y69" s="114" t="n"/>
      <c r="Z69" s="114" t="n"/>
      <c r="AA69" s="114" t="n"/>
      <c r="AB69" s="114" t="n"/>
      <c r="AC69" s="114" t="n"/>
      <c r="AD69" s="114" t="n"/>
      <c r="AE69" s="114" t="n"/>
      <c r="AF69" s="114" t="n"/>
      <c r="AG69" s="114" t="n"/>
      <c r="AH69" s="114" t="n"/>
      <c r="AI69" s="114" t="n"/>
      <c r="AJ69" s="114" t="n"/>
      <c r="AK69" s="114" t="n"/>
    </row>
    <row r="70" hidden="1" ht="18" customHeight="1" s="173" thickBot="1">
      <c r="A70" s="121" t="inlineStr">
        <is>
          <t>Lain-lain - Rupiah - Macet</t>
        </is>
      </c>
      <c r="B70" s="111" t="n"/>
      <c r="C70" s="114" t="n"/>
      <c r="D70" s="114" t="n"/>
      <c r="E70" s="114" t="n"/>
      <c r="F70" s="114" t="n"/>
      <c r="G70" s="114" t="n"/>
      <c r="H70" s="114" t="n"/>
      <c r="I70" s="114" t="n"/>
      <c r="J70" s="114" t="n"/>
      <c r="K70" s="114" t="n"/>
      <c r="L70" s="114" t="n"/>
      <c r="M70" s="114" t="n"/>
      <c r="N70" s="114" t="n"/>
      <c r="O70" s="114" t="n"/>
      <c r="P70" s="114" t="n"/>
      <c r="Q70" s="114" t="n"/>
      <c r="R70" s="114" t="n"/>
      <c r="S70" s="114" t="n"/>
      <c r="T70" s="114" t="n"/>
      <c r="U70" s="114" t="n"/>
      <c r="V70" s="114" t="n"/>
      <c r="W70" s="114" t="n"/>
      <c r="X70" s="114" t="n"/>
      <c r="Y70" s="114" t="n"/>
      <c r="Z70" s="114" t="n"/>
      <c r="AA70" s="114" t="n"/>
      <c r="AB70" s="114" t="n"/>
      <c r="AC70" s="114" t="n"/>
      <c r="AD70" s="114" t="n"/>
      <c r="AE70" s="114" t="n"/>
      <c r="AF70" s="114" t="n"/>
      <c r="AG70" s="114" t="n"/>
      <c r="AH70" s="114" t="n"/>
      <c r="AI70" s="114" t="n"/>
      <c r="AJ70" s="114" t="n"/>
      <c r="AK70" s="114" t="n"/>
    </row>
    <row r="71" ht="18" customHeight="1" s="173" thickBot="1">
      <c r="A71" s="118" t="inlineStr">
        <is>
          <t>Subtotal - Rupiah</t>
        </is>
      </c>
      <c r="B71" s="111" t="n"/>
      <c r="C71" s="113" t="n"/>
      <c r="D71" s="113" t="n"/>
      <c r="E71" s="113" t="n"/>
      <c r="F71" s="113" t="n"/>
      <c r="G71" s="113" t="n"/>
      <c r="H71" s="113" t="n"/>
      <c r="I71" s="113" t="n"/>
      <c r="J71" s="113" t="n"/>
      <c r="K71" s="113" t="n"/>
      <c r="L71" s="113" t="n"/>
      <c r="M71" s="113" t="n"/>
      <c r="N71" s="113" t="n"/>
      <c r="O71" s="113" t="n"/>
      <c r="P71" s="113" t="n"/>
      <c r="Q71" s="113" t="n"/>
      <c r="R71" s="113" t="n"/>
      <c r="S71" s="113" t="n"/>
      <c r="T71" s="113" t="n"/>
      <c r="U71" s="113" t="n"/>
      <c r="V71" s="113" t="n"/>
      <c r="W71" s="113" t="n"/>
      <c r="X71" s="113" t="n"/>
      <c r="Y71" s="113" t="n"/>
      <c r="Z71" s="113" t="n"/>
      <c r="AA71" s="113" t="n"/>
      <c r="AB71" s="113" t="n"/>
      <c r="AC71" s="113" t="n"/>
      <c r="AD71" s="113" t="n"/>
      <c r="AE71" s="113" t="n"/>
      <c r="AF71" s="113" t="n"/>
      <c r="AG71" s="113" t="n"/>
      <c r="AH71" s="113" t="n"/>
      <c r="AI71" s="113" t="n"/>
      <c r="AJ71" s="113" t="n"/>
      <c r="AK71" s="113" t="n"/>
    </row>
    <row r="72" hidden="1" ht="18" customHeight="1" s="173" thickBot="1">
      <c r="A72" s="121" t="inlineStr">
        <is>
          <t>Subtotal - Rupiah - Lancar</t>
        </is>
      </c>
      <c r="B72" s="111" t="n"/>
      <c r="C72" s="114" t="n"/>
      <c r="D72" s="114" t="n"/>
      <c r="E72" s="114" t="n"/>
      <c r="F72" s="114" t="n"/>
      <c r="G72" s="114" t="n"/>
      <c r="H72" s="114" t="n"/>
      <c r="I72" s="114" t="n"/>
      <c r="J72" s="114" t="n"/>
      <c r="K72" s="114" t="n"/>
      <c r="L72" s="114" t="n"/>
      <c r="M72" s="114" t="n"/>
      <c r="N72" s="114" t="n"/>
      <c r="O72" s="114" t="n"/>
      <c r="P72" s="114" t="n"/>
      <c r="Q72" s="114" t="n"/>
      <c r="R72" s="114" t="n"/>
      <c r="S72" s="114" t="n"/>
      <c r="T72" s="114" t="n"/>
      <c r="U72" s="114" t="n"/>
      <c r="V72" s="114" t="n"/>
      <c r="W72" s="114" t="n"/>
      <c r="X72" s="114" t="n"/>
      <c r="Y72" s="114" t="n"/>
      <c r="Z72" s="114" t="n"/>
      <c r="AA72" s="114" t="n"/>
      <c r="AB72" s="114" t="n"/>
      <c r="AC72" s="114" t="n"/>
      <c r="AD72" s="114" t="n"/>
      <c r="AE72" s="114" t="n"/>
      <c r="AF72" s="114" t="n"/>
      <c r="AG72" s="114" t="n"/>
      <c r="AH72" s="114" t="n"/>
      <c r="AI72" s="114" t="n"/>
      <c r="AJ72" s="114" t="n"/>
      <c r="AK72" s="114" t="n"/>
    </row>
    <row r="73" hidden="1" ht="18" customHeight="1" s="173" thickBot="1">
      <c r="A73" s="121" t="inlineStr">
        <is>
          <t>Subtotal - Rupiah - Dalam perhatian khusus</t>
        </is>
      </c>
      <c r="B73" s="111" t="n"/>
      <c r="C73" s="114" t="n"/>
      <c r="D73" s="114" t="n"/>
      <c r="E73" s="114" t="n"/>
      <c r="F73" s="114" t="n"/>
      <c r="G73" s="114" t="n"/>
      <c r="H73" s="114" t="n"/>
      <c r="I73" s="114" t="n"/>
      <c r="J73" s="114" t="n"/>
      <c r="K73" s="114" t="n"/>
      <c r="L73" s="114" t="n"/>
      <c r="M73" s="114" t="n"/>
      <c r="N73" s="114" t="n"/>
      <c r="O73" s="114" t="n"/>
      <c r="P73" s="114" t="n"/>
      <c r="Q73" s="114" t="n"/>
      <c r="R73" s="114" t="n"/>
      <c r="S73" s="114" t="n"/>
      <c r="T73" s="114" t="n"/>
      <c r="U73" s="114" t="n"/>
      <c r="V73" s="114" t="n"/>
      <c r="W73" s="114" t="n"/>
      <c r="X73" s="114" t="n"/>
      <c r="Y73" s="114" t="n"/>
      <c r="Z73" s="114" t="n"/>
      <c r="AA73" s="114" t="n"/>
      <c r="AB73" s="114" t="n"/>
      <c r="AC73" s="114" t="n"/>
      <c r="AD73" s="114" t="n"/>
      <c r="AE73" s="114" t="n"/>
      <c r="AF73" s="114" t="n"/>
      <c r="AG73" s="114" t="n"/>
      <c r="AH73" s="114" t="n"/>
      <c r="AI73" s="114" t="n"/>
      <c r="AJ73" s="114" t="n"/>
      <c r="AK73" s="114" t="n"/>
    </row>
    <row r="74" hidden="1" ht="18" customHeight="1" s="173" thickBot="1">
      <c r="A74" s="121" t="inlineStr">
        <is>
          <t>Subtotal - Rupiah - Kurang lancar</t>
        </is>
      </c>
      <c r="B74" s="111" t="n"/>
      <c r="C74" s="114" t="n"/>
      <c r="D74" s="114" t="n"/>
      <c r="E74" s="114" t="n"/>
      <c r="F74" s="114" t="n"/>
      <c r="G74" s="114" t="n"/>
      <c r="H74" s="114" t="n"/>
      <c r="I74" s="114" t="n"/>
      <c r="J74" s="114" t="n"/>
      <c r="K74" s="114" t="n"/>
      <c r="L74" s="114" t="n"/>
      <c r="M74" s="114" t="n"/>
      <c r="N74" s="114" t="n"/>
      <c r="O74" s="114" t="n"/>
      <c r="P74" s="114" t="n"/>
      <c r="Q74" s="114" t="n"/>
      <c r="R74" s="114" t="n"/>
      <c r="S74" s="114" t="n"/>
      <c r="T74" s="114" t="n"/>
      <c r="U74" s="114" t="n"/>
      <c r="V74" s="114" t="n"/>
      <c r="W74" s="114" t="n"/>
      <c r="X74" s="114" t="n"/>
      <c r="Y74" s="114" t="n"/>
      <c r="Z74" s="114" t="n"/>
      <c r="AA74" s="114" t="n"/>
      <c r="AB74" s="114" t="n"/>
      <c r="AC74" s="114" t="n"/>
      <c r="AD74" s="114" t="n"/>
      <c r="AE74" s="114" t="n"/>
      <c r="AF74" s="114" t="n"/>
      <c r="AG74" s="114" t="n"/>
      <c r="AH74" s="114" t="n"/>
      <c r="AI74" s="114" t="n"/>
      <c r="AJ74" s="114" t="n"/>
      <c r="AK74" s="114" t="n"/>
    </row>
    <row r="75" hidden="1" ht="18" customHeight="1" s="173" thickBot="1">
      <c r="A75" s="121" t="inlineStr">
        <is>
          <t>Subtotal - Rupiah - Diragukan</t>
        </is>
      </c>
      <c r="B75" s="111" t="n"/>
      <c r="C75" s="114" t="n"/>
      <c r="D75" s="114" t="n"/>
      <c r="E75" s="114" t="n"/>
      <c r="F75" s="114" t="n"/>
      <c r="G75" s="114" t="n"/>
      <c r="H75" s="114" t="n"/>
      <c r="I75" s="114" t="n"/>
      <c r="J75" s="114" t="n"/>
      <c r="K75" s="114" t="n"/>
      <c r="L75" s="114" t="n"/>
      <c r="M75" s="114" t="n"/>
      <c r="N75" s="114" t="n"/>
      <c r="O75" s="114" t="n"/>
      <c r="P75" s="114" t="n"/>
      <c r="Q75" s="114" t="n"/>
      <c r="R75" s="114" t="n"/>
      <c r="S75" s="114" t="n"/>
      <c r="T75" s="114" t="n"/>
      <c r="U75" s="114" t="n"/>
      <c r="V75" s="114" t="n"/>
      <c r="W75" s="114" t="n"/>
      <c r="X75" s="114" t="n"/>
      <c r="Y75" s="114" t="n"/>
      <c r="Z75" s="114" t="n"/>
      <c r="AA75" s="114" t="n"/>
      <c r="AB75" s="114" t="n"/>
      <c r="AC75" s="114" t="n"/>
      <c r="AD75" s="114" t="n"/>
      <c r="AE75" s="114" t="n"/>
      <c r="AF75" s="114" t="n"/>
      <c r="AG75" s="114" t="n"/>
      <c r="AH75" s="114" t="n"/>
      <c r="AI75" s="114" t="n"/>
      <c r="AJ75" s="114" t="n"/>
      <c r="AK75" s="114" t="n"/>
    </row>
    <row r="76" hidden="1" ht="18" customHeight="1" s="173" thickBot="1">
      <c r="A76" s="121" t="inlineStr">
        <is>
          <t>Subtotal - Rupiah - Macet</t>
        </is>
      </c>
      <c r="B76" s="111" t="n"/>
      <c r="C76" s="114" t="n"/>
      <c r="D76" s="114" t="n"/>
      <c r="E76" s="114" t="n"/>
      <c r="F76" s="114" t="n"/>
      <c r="G76" s="114" t="n"/>
      <c r="H76" s="114" t="n"/>
      <c r="I76" s="114" t="n"/>
      <c r="J76" s="114" t="n"/>
      <c r="K76" s="114" t="n"/>
      <c r="L76" s="114" t="n"/>
      <c r="M76" s="114" t="n"/>
      <c r="N76" s="114" t="n"/>
      <c r="O76" s="114" t="n"/>
      <c r="P76" s="114" t="n"/>
      <c r="Q76" s="114" t="n"/>
      <c r="R76" s="114" t="n"/>
      <c r="S76" s="114" t="n"/>
      <c r="T76" s="114" t="n"/>
      <c r="U76" s="114" t="n"/>
      <c r="V76" s="114" t="n"/>
      <c r="W76" s="114" t="n"/>
      <c r="X76" s="114" t="n"/>
      <c r="Y76" s="114" t="n"/>
      <c r="Z76" s="114" t="n"/>
      <c r="AA76" s="114" t="n"/>
      <c r="AB76" s="114" t="n"/>
      <c r="AC76" s="114" t="n"/>
      <c r="AD76" s="114" t="n"/>
      <c r="AE76" s="114" t="n"/>
      <c r="AF76" s="114" t="n"/>
      <c r="AG76" s="114" t="n"/>
      <c r="AH76" s="114" t="n"/>
      <c r="AI76" s="114" t="n"/>
      <c r="AJ76" s="114" t="n"/>
      <c r="AK76" s="114" t="n"/>
    </row>
    <row r="77" ht="19" customHeight="1" s="173" thickBot="1">
      <c r="A77" s="111" t="inlineStr">
        <is>
          <t>Mata uang asing</t>
        </is>
      </c>
      <c r="B77" s="112" t="n"/>
      <c r="C77" s="103" t="n"/>
      <c r="D77" s="103" t="n"/>
      <c r="E77" s="103" t="n"/>
      <c r="F77" s="103" t="n"/>
      <c r="G77" s="103" t="n"/>
      <c r="H77" s="103" t="n"/>
      <c r="I77" s="103" t="n"/>
      <c r="J77" s="103" t="n"/>
      <c r="K77" s="103" t="n"/>
      <c r="L77" s="103" t="n"/>
      <c r="M77" s="103" t="n"/>
      <c r="N77" s="103" t="n"/>
      <c r="O77" s="103" t="n"/>
      <c r="P77" s="103" t="n"/>
      <c r="Q77" s="103" t="n"/>
      <c r="R77" s="103" t="n"/>
      <c r="S77" s="103" t="n"/>
      <c r="T77" s="103" t="n"/>
      <c r="U77" s="103" t="n"/>
      <c r="V77" s="103" t="n"/>
      <c r="W77" s="103" t="n"/>
      <c r="X77" s="103" t="n"/>
      <c r="Y77" s="103" t="n"/>
      <c r="Z77" s="103" t="n"/>
      <c r="AA77" s="103" t="n"/>
      <c r="AB77" s="103" t="n"/>
      <c r="AC77" s="103" t="n"/>
      <c r="AD77" s="103" t="n"/>
      <c r="AE77" s="103" t="n"/>
      <c r="AF77" s="103" t="n"/>
      <c r="AG77" s="103" t="n"/>
      <c r="AH77" s="103" t="n"/>
      <c r="AI77" s="103" t="n"/>
      <c r="AJ77" s="103" t="n"/>
      <c r="AK77" s="103" t="n"/>
    </row>
    <row r="78" ht="18" customHeight="1" s="173" thickBot="1">
      <c r="A78" s="118" t="inlineStr">
        <is>
          <t>Perindustrian - Mata uang asing - Total</t>
        </is>
      </c>
      <c r="B78" s="111" t="n"/>
      <c r="C78" s="113" t="n"/>
      <c r="D78" s="113" t="n"/>
      <c r="E78" s="113" t="n"/>
      <c r="F78" s="113" t="n"/>
      <c r="G78" s="113" t="n"/>
      <c r="H78" s="113" t="n"/>
      <c r="I78" s="113" t="n"/>
      <c r="J78" s="113" t="n"/>
      <c r="K78" s="113" t="n"/>
      <c r="L78" s="113" t="n"/>
      <c r="M78" s="113" t="n"/>
      <c r="N78" s="113" t="n"/>
      <c r="O78" s="113" t="n"/>
      <c r="P78" s="113" t="n"/>
      <c r="Q78" s="113" t="n"/>
      <c r="R78" s="113" t="n"/>
      <c r="S78" s="113" t="n"/>
      <c r="T78" s="113" t="n"/>
      <c r="U78" s="113" t="n"/>
      <c r="V78" s="113" t="n"/>
      <c r="W78" s="113" t="n"/>
      <c r="X78" s="113" t="n"/>
      <c r="Y78" s="113" t="n"/>
      <c r="Z78" s="113" t="n"/>
      <c r="AA78" s="113" t="n"/>
      <c r="AB78" s="113" t="n"/>
      <c r="AC78" s="113" t="n"/>
      <c r="AD78" s="113" t="n"/>
      <c r="AE78" s="113" t="n"/>
      <c r="AF78" s="113" t="n"/>
      <c r="AG78" s="113" t="n"/>
      <c r="AH78" s="113" t="n"/>
      <c r="AI78" s="113" t="n"/>
      <c r="AJ78" s="113" t="n"/>
      <c r="AK78" s="113" t="n"/>
    </row>
    <row r="79" hidden="1" ht="18" customHeight="1" s="173" thickBot="1">
      <c r="A79" s="121" t="inlineStr">
        <is>
          <t>Perindustrian - Mata uang asing - Lancar</t>
        </is>
      </c>
      <c r="B79" s="111" t="n"/>
      <c r="C79" s="114" t="n"/>
      <c r="D79" s="114" t="n"/>
      <c r="E79" s="114" t="n"/>
      <c r="F79" s="114" t="n"/>
      <c r="G79" s="114" t="n"/>
      <c r="H79" s="114" t="n"/>
      <c r="I79" s="114" t="n"/>
      <c r="J79" s="114" t="n"/>
      <c r="K79" s="114" t="n"/>
      <c r="L79" s="114" t="n"/>
      <c r="M79" s="114" t="n"/>
      <c r="N79" s="114" t="n"/>
      <c r="O79" s="114" t="n"/>
      <c r="P79" s="114" t="n"/>
      <c r="Q79" s="114" t="n"/>
      <c r="R79" s="114" t="n"/>
      <c r="S79" s="114" t="n"/>
      <c r="T79" s="114" t="n"/>
      <c r="U79" s="114" t="n"/>
      <c r="V79" s="114" t="n"/>
      <c r="W79" s="114" t="n"/>
      <c r="X79" s="114" t="n"/>
      <c r="Y79" s="114" t="n"/>
      <c r="Z79" s="114" t="n"/>
      <c r="AA79" s="114" t="n"/>
      <c r="AB79" s="114" t="n"/>
      <c r="AC79" s="114" t="n"/>
      <c r="AD79" s="114" t="n"/>
      <c r="AE79" s="114" t="n"/>
      <c r="AF79" s="114" t="n"/>
      <c r="AG79" s="114" t="n"/>
      <c r="AH79" s="114" t="n"/>
      <c r="AI79" s="114" t="n"/>
      <c r="AJ79" s="114" t="n"/>
      <c r="AK79" s="114" t="n"/>
    </row>
    <row r="80" hidden="1" ht="18" customHeight="1" s="173" thickBot="1">
      <c r="A80" s="121" t="inlineStr">
        <is>
          <t>Perindustrian - Mata uang asing - Dalam perhatian khusus</t>
        </is>
      </c>
      <c r="B80" s="111" t="n"/>
      <c r="C80" s="114" t="n"/>
      <c r="D80" s="114" t="n"/>
      <c r="E80" s="114" t="n"/>
      <c r="F80" s="114" t="n"/>
      <c r="G80" s="114" t="n"/>
      <c r="H80" s="114" t="n"/>
      <c r="I80" s="114" t="n"/>
      <c r="J80" s="114" t="n"/>
      <c r="K80" s="114" t="n"/>
      <c r="L80" s="114" t="n"/>
      <c r="M80" s="114" t="n"/>
      <c r="N80" s="114" t="n"/>
      <c r="O80" s="114" t="n"/>
      <c r="P80" s="114" t="n"/>
      <c r="Q80" s="114" t="n"/>
      <c r="R80" s="114" t="n"/>
      <c r="S80" s="114" t="n"/>
      <c r="T80" s="114" t="n"/>
      <c r="U80" s="114" t="n"/>
      <c r="V80" s="114" t="n"/>
      <c r="W80" s="114" t="n"/>
      <c r="X80" s="114" t="n"/>
      <c r="Y80" s="114" t="n"/>
      <c r="Z80" s="114" t="n"/>
      <c r="AA80" s="114" t="n"/>
      <c r="AB80" s="114" t="n"/>
      <c r="AC80" s="114" t="n"/>
      <c r="AD80" s="114" t="n"/>
      <c r="AE80" s="114" t="n"/>
      <c r="AF80" s="114" t="n"/>
      <c r="AG80" s="114" t="n"/>
      <c r="AH80" s="114" t="n"/>
      <c r="AI80" s="114" t="n"/>
      <c r="AJ80" s="114" t="n"/>
      <c r="AK80" s="114" t="n"/>
    </row>
    <row r="81" hidden="1" ht="18" customHeight="1" s="173" thickBot="1">
      <c r="A81" s="121" t="inlineStr">
        <is>
          <t>Perindustrian - Mata uang asing - Kurang lancar</t>
        </is>
      </c>
      <c r="B81" s="111" t="n"/>
      <c r="C81" s="114" t="n"/>
      <c r="D81" s="114" t="n"/>
      <c r="E81" s="114" t="n"/>
      <c r="F81" s="114" t="n"/>
      <c r="G81" s="114" t="n"/>
      <c r="H81" s="114" t="n"/>
      <c r="I81" s="114" t="n"/>
      <c r="J81" s="114" t="n"/>
      <c r="K81" s="114" t="n"/>
      <c r="L81" s="114" t="n"/>
      <c r="M81" s="114" t="n"/>
      <c r="N81" s="114" t="n"/>
      <c r="O81" s="114" t="n"/>
      <c r="P81" s="114" t="n"/>
      <c r="Q81" s="114" t="n"/>
      <c r="R81" s="114" t="n"/>
      <c r="S81" s="114" t="n"/>
      <c r="T81" s="114" t="n"/>
      <c r="U81" s="114" t="n"/>
      <c r="V81" s="114" t="n"/>
      <c r="W81" s="114" t="n"/>
      <c r="X81" s="114" t="n"/>
      <c r="Y81" s="114" t="n"/>
      <c r="Z81" s="114" t="n"/>
      <c r="AA81" s="114" t="n"/>
      <c r="AB81" s="114" t="n"/>
      <c r="AC81" s="114" t="n"/>
      <c r="AD81" s="114" t="n"/>
      <c r="AE81" s="114" t="n"/>
      <c r="AF81" s="114" t="n"/>
      <c r="AG81" s="114" t="n"/>
      <c r="AH81" s="114" t="n"/>
      <c r="AI81" s="114" t="n"/>
      <c r="AJ81" s="114" t="n"/>
      <c r="AK81" s="114" t="n"/>
    </row>
    <row r="82" hidden="1" ht="18" customHeight="1" s="173" thickBot="1">
      <c r="A82" s="121" t="inlineStr">
        <is>
          <t>Perindustrian - Mata uang asing - Diragukan</t>
        </is>
      </c>
      <c r="B82" s="111" t="n"/>
      <c r="C82" s="114" t="n"/>
      <c r="D82" s="114" t="n"/>
      <c r="E82" s="114" t="n"/>
      <c r="F82" s="114" t="n"/>
      <c r="G82" s="114" t="n"/>
      <c r="H82" s="114" t="n"/>
      <c r="I82" s="114" t="n"/>
      <c r="J82" s="114" t="n"/>
      <c r="K82" s="114" t="n"/>
      <c r="L82" s="114" t="n"/>
      <c r="M82" s="114" t="n"/>
      <c r="N82" s="114" t="n"/>
      <c r="O82" s="114" t="n"/>
      <c r="P82" s="114" t="n"/>
      <c r="Q82" s="114" t="n"/>
      <c r="R82" s="114" t="n"/>
      <c r="S82" s="114" t="n"/>
      <c r="T82" s="114" t="n"/>
      <c r="U82" s="114" t="n"/>
      <c r="V82" s="114" t="n"/>
      <c r="W82" s="114" t="n"/>
      <c r="X82" s="114" t="n"/>
      <c r="Y82" s="114" t="n"/>
      <c r="Z82" s="114" t="n"/>
      <c r="AA82" s="114" t="n"/>
      <c r="AB82" s="114" t="n"/>
      <c r="AC82" s="114" t="n"/>
      <c r="AD82" s="114" t="n"/>
      <c r="AE82" s="114" t="n"/>
      <c r="AF82" s="114" t="n"/>
      <c r="AG82" s="114" t="n"/>
      <c r="AH82" s="114" t="n"/>
      <c r="AI82" s="114" t="n"/>
      <c r="AJ82" s="114" t="n"/>
      <c r="AK82" s="114" t="n"/>
    </row>
    <row r="83" hidden="1" ht="18" customHeight="1" s="173" thickBot="1">
      <c r="A83" s="121" t="inlineStr">
        <is>
          <t>Perindustrian - Mata uang asing - Macet</t>
        </is>
      </c>
      <c r="B83" s="111" t="n"/>
      <c r="C83" s="114" t="n"/>
      <c r="D83" s="114" t="n"/>
      <c r="E83" s="114" t="n"/>
      <c r="F83" s="114" t="n"/>
      <c r="G83" s="114" t="n"/>
      <c r="H83" s="114" t="n"/>
      <c r="I83" s="114" t="n"/>
      <c r="J83" s="114" t="n"/>
      <c r="K83" s="114" t="n"/>
      <c r="L83" s="114" t="n"/>
      <c r="M83" s="114" t="n"/>
      <c r="N83" s="114" t="n"/>
      <c r="O83" s="114" t="n"/>
      <c r="P83" s="114" t="n"/>
      <c r="Q83" s="114" t="n"/>
      <c r="R83" s="114" t="n"/>
      <c r="S83" s="114" t="n"/>
      <c r="T83" s="114" t="n"/>
      <c r="U83" s="114" t="n"/>
      <c r="V83" s="114" t="n"/>
      <c r="W83" s="114" t="n"/>
      <c r="X83" s="114" t="n"/>
      <c r="Y83" s="114" t="n"/>
      <c r="Z83" s="114" t="n"/>
      <c r="AA83" s="114" t="n"/>
      <c r="AB83" s="114" t="n"/>
      <c r="AC83" s="114" t="n"/>
      <c r="AD83" s="114" t="n"/>
      <c r="AE83" s="114" t="n"/>
      <c r="AF83" s="114" t="n"/>
      <c r="AG83" s="114" t="n"/>
      <c r="AH83" s="114" t="n"/>
      <c r="AI83" s="114" t="n"/>
      <c r="AJ83" s="114" t="n"/>
      <c r="AK83" s="114" t="n"/>
    </row>
    <row r="84" ht="18" customHeight="1" s="173" thickBot="1">
      <c r="A84" s="118" t="inlineStr">
        <is>
          <t>Perdagangan, restoran dan hotel - Mata uang asing - Total</t>
        </is>
      </c>
      <c r="B84" s="111" t="n"/>
      <c r="C84" s="113" t="n"/>
      <c r="D84" s="113" t="n"/>
      <c r="E84" s="113" t="n"/>
      <c r="F84" s="113" t="n"/>
      <c r="G84" s="113" t="n"/>
      <c r="H84" s="113" t="n"/>
      <c r="I84" s="113" t="n"/>
      <c r="J84" s="113" t="n"/>
      <c r="K84" s="113" t="n"/>
      <c r="L84" s="113" t="n"/>
      <c r="M84" s="113" t="n"/>
      <c r="N84" s="113" t="n"/>
      <c r="O84" s="113" t="n"/>
      <c r="P84" s="113" t="n"/>
      <c r="Q84" s="113" t="n"/>
      <c r="R84" s="113" t="n"/>
      <c r="S84" s="113" t="n"/>
      <c r="T84" s="113" t="n"/>
      <c r="U84" s="113" t="n"/>
      <c r="V84" s="113" t="n"/>
      <c r="W84" s="113" t="n"/>
      <c r="X84" s="113" t="n"/>
      <c r="Y84" s="113" t="n"/>
      <c r="Z84" s="113" t="n"/>
      <c r="AA84" s="113" t="n"/>
      <c r="AB84" s="113" t="n"/>
      <c r="AC84" s="113" t="n"/>
      <c r="AD84" s="113" t="n"/>
      <c r="AE84" s="113" t="n"/>
      <c r="AF84" s="113" t="n"/>
      <c r="AG84" s="113" t="n"/>
      <c r="AH84" s="113" t="n"/>
      <c r="AI84" s="113" t="n"/>
      <c r="AJ84" s="113" t="n"/>
      <c r="AK84" s="113" t="n"/>
    </row>
    <row r="85" hidden="1" ht="18" customHeight="1" s="173" thickBot="1">
      <c r="A85" s="121" t="inlineStr">
        <is>
          <t>Perdagangan, restoran dan hotel - Mata uang asing - Lancar</t>
        </is>
      </c>
      <c r="B85" s="111" t="n"/>
      <c r="C85" s="114" t="n"/>
      <c r="D85" s="114" t="n"/>
      <c r="E85" s="114" t="n"/>
      <c r="F85" s="114" t="n"/>
      <c r="G85" s="114" t="n"/>
      <c r="H85" s="114" t="n"/>
      <c r="I85" s="114" t="n"/>
      <c r="J85" s="114" t="n"/>
      <c r="K85" s="114" t="n"/>
      <c r="L85" s="114" t="n"/>
      <c r="M85" s="114" t="n"/>
      <c r="N85" s="114" t="n"/>
      <c r="O85" s="114" t="n"/>
      <c r="P85" s="114" t="n"/>
      <c r="Q85" s="114" t="n"/>
      <c r="R85" s="114" t="n"/>
      <c r="S85" s="114" t="n"/>
      <c r="T85" s="114" t="n"/>
      <c r="U85" s="114" t="n"/>
      <c r="V85" s="114" t="n"/>
      <c r="W85" s="114" t="n"/>
      <c r="X85" s="114" t="n"/>
      <c r="Y85" s="114" t="n"/>
      <c r="Z85" s="114" t="n"/>
      <c r="AA85" s="114" t="n"/>
      <c r="AB85" s="114" t="n"/>
      <c r="AC85" s="114" t="n"/>
      <c r="AD85" s="114" t="n"/>
      <c r="AE85" s="114" t="n"/>
      <c r="AF85" s="114" t="n"/>
      <c r="AG85" s="114" t="n"/>
      <c r="AH85" s="114" t="n"/>
      <c r="AI85" s="114" t="n"/>
      <c r="AJ85" s="114" t="n"/>
      <c r="AK85" s="114" t="n"/>
    </row>
    <row r="86" hidden="1" ht="18" customHeight="1" s="173" thickBot="1">
      <c r="A86" s="121" t="inlineStr">
        <is>
          <t>Perdagangan, restoran dan hotel - Mata uang asing - Dalam perhatian khusus</t>
        </is>
      </c>
      <c r="B86" s="111" t="n"/>
      <c r="C86" s="114" t="n"/>
      <c r="D86" s="114" t="n"/>
      <c r="E86" s="114" t="n"/>
      <c r="F86" s="114" t="n"/>
      <c r="G86" s="114" t="n"/>
      <c r="H86" s="114" t="n"/>
      <c r="I86" s="114" t="n"/>
      <c r="J86" s="114" t="n"/>
      <c r="K86" s="114" t="n"/>
      <c r="L86" s="114" t="n"/>
      <c r="M86" s="114" t="n"/>
      <c r="N86" s="114" t="n"/>
      <c r="O86" s="114" t="n"/>
      <c r="P86" s="114" t="n"/>
      <c r="Q86" s="114" t="n"/>
      <c r="R86" s="114" t="n"/>
      <c r="S86" s="114" t="n"/>
      <c r="T86" s="114" t="n"/>
      <c r="U86" s="114" t="n"/>
      <c r="V86" s="114" t="n"/>
      <c r="W86" s="114" t="n"/>
      <c r="X86" s="114" t="n"/>
      <c r="Y86" s="114" t="n"/>
      <c r="Z86" s="114" t="n"/>
      <c r="AA86" s="114" t="n"/>
      <c r="AB86" s="114" t="n"/>
      <c r="AC86" s="114" t="n"/>
      <c r="AD86" s="114" t="n"/>
      <c r="AE86" s="114" t="n"/>
      <c r="AF86" s="114" t="n"/>
      <c r="AG86" s="114" t="n"/>
      <c r="AH86" s="114" t="n"/>
      <c r="AI86" s="114" t="n"/>
      <c r="AJ86" s="114" t="n"/>
      <c r="AK86" s="114" t="n"/>
    </row>
    <row r="87" hidden="1" ht="18" customHeight="1" s="173" thickBot="1">
      <c r="A87" s="121" t="inlineStr">
        <is>
          <t>Perdagangan, restoran dan hotel - Mata uang asing - Kurang lancar</t>
        </is>
      </c>
      <c r="B87" s="111" t="n"/>
      <c r="C87" s="114" t="n"/>
      <c r="D87" s="114" t="n"/>
      <c r="E87" s="114" t="n"/>
      <c r="F87" s="114" t="n"/>
      <c r="G87" s="114" t="n"/>
      <c r="H87" s="114" t="n"/>
      <c r="I87" s="114" t="n"/>
      <c r="J87" s="114" t="n"/>
      <c r="K87" s="114" t="n"/>
      <c r="L87" s="114" t="n"/>
      <c r="M87" s="114" t="n"/>
      <c r="N87" s="114" t="n"/>
      <c r="O87" s="114" t="n"/>
      <c r="P87" s="114" t="n"/>
      <c r="Q87" s="114" t="n"/>
      <c r="R87" s="114" t="n"/>
      <c r="S87" s="114" t="n"/>
      <c r="T87" s="114" t="n"/>
      <c r="U87" s="114" t="n"/>
      <c r="V87" s="114" t="n"/>
      <c r="W87" s="114" t="n"/>
      <c r="X87" s="114" t="n"/>
      <c r="Y87" s="114" t="n"/>
      <c r="Z87" s="114" t="n"/>
      <c r="AA87" s="114" t="n"/>
      <c r="AB87" s="114" t="n"/>
      <c r="AC87" s="114" t="n"/>
      <c r="AD87" s="114" t="n"/>
      <c r="AE87" s="114" t="n"/>
      <c r="AF87" s="114" t="n"/>
      <c r="AG87" s="114" t="n"/>
      <c r="AH87" s="114" t="n"/>
      <c r="AI87" s="114" t="n"/>
      <c r="AJ87" s="114" t="n"/>
      <c r="AK87" s="114" t="n"/>
    </row>
    <row r="88" hidden="1" ht="18" customHeight="1" s="173" thickBot="1">
      <c r="A88" s="121" t="inlineStr">
        <is>
          <t>Perdagangan, restoran dan hotel - Mata uang asing - Diragukan</t>
        </is>
      </c>
      <c r="B88" s="111" t="n"/>
      <c r="C88" s="114" t="n"/>
      <c r="D88" s="114" t="n"/>
      <c r="E88" s="114" t="n"/>
      <c r="F88" s="114" t="n"/>
      <c r="G88" s="114" t="n"/>
      <c r="H88" s="114" t="n"/>
      <c r="I88" s="114" t="n"/>
      <c r="J88" s="114" t="n"/>
      <c r="K88" s="114" t="n"/>
      <c r="L88" s="114" t="n"/>
      <c r="M88" s="114" t="n"/>
      <c r="N88" s="114" t="n"/>
      <c r="O88" s="114" t="n"/>
      <c r="P88" s="114" t="n"/>
      <c r="Q88" s="114" t="n"/>
      <c r="R88" s="114" t="n"/>
      <c r="S88" s="114" t="n"/>
      <c r="T88" s="114" t="n"/>
      <c r="U88" s="114" t="n"/>
      <c r="V88" s="114" t="n"/>
      <c r="W88" s="114" t="n"/>
      <c r="X88" s="114" t="n"/>
      <c r="Y88" s="114" t="n"/>
      <c r="Z88" s="114" t="n"/>
      <c r="AA88" s="114" t="n"/>
      <c r="AB88" s="114" t="n"/>
      <c r="AC88" s="114" t="n"/>
      <c r="AD88" s="114" t="n"/>
      <c r="AE88" s="114" t="n"/>
      <c r="AF88" s="114" t="n"/>
      <c r="AG88" s="114" t="n"/>
      <c r="AH88" s="114" t="n"/>
      <c r="AI88" s="114" t="n"/>
      <c r="AJ88" s="114" t="n"/>
      <c r="AK88" s="114" t="n"/>
    </row>
    <row r="89" hidden="1" ht="18" customHeight="1" s="173" thickBot="1">
      <c r="A89" s="121" t="inlineStr">
        <is>
          <t>Perdagangan, restoran dan hotel - Mata uang asing - Macet</t>
        </is>
      </c>
      <c r="B89" s="111" t="n"/>
      <c r="C89" s="114" t="n"/>
      <c r="D89" s="114" t="n"/>
      <c r="E89" s="114" t="n"/>
      <c r="F89" s="114" t="n"/>
      <c r="G89" s="114" t="n"/>
      <c r="H89" s="114" t="n"/>
      <c r="I89" s="114" t="n"/>
      <c r="J89" s="114" t="n"/>
      <c r="K89" s="114" t="n"/>
      <c r="L89" s="114" t="n"/>
      <c r="M89" s="114" t="n"/>
      <c r="N89" s="114" t="n"/>
      <c r="O89" s="114" t="n"/>
      <c r="P89" s="114" t="n"/>
      <c r="Q89" s="114" t="n"/>
      <c r="R89" s="114" t="n"/>
      <c r="S89" s="114" t="n"/>
      <c r="T89" s="114" t="n"/>
      <c r="U89" s="114" t="n"/>
      <c r="V89" s="114" t="n"/>
      <c r="W89" s="114" t="n"/>
      <c r="X89" s="114" t="n"/>
      <c r="Y89" s="114" t="n"/>
      <c r="Z89" s="114" t="n"/>
      <c r="AA89" s="114" t="n"/>
      <c r="AB89" s="114" t="n"/>
      <c r="AC89" s="114" t="n"/>
      <c r="AD89" s="114" t="n"/>
      <c r="AE89" s="114" t="n"/>
      <c r="AF89" s="114" t="n"/>
      <c r="AG89" s="114" t="n"/>
      <c r="AH89" s="114" t="n"/>
      <c r="AI89" s="114" t="n"/>
      <c r="AJ89" s="114" t="n"/>
      <c r="AK89" s="114" t="n"/>
    </row>
    <row r="90" ht="18" customHeight="1" s="173" thickBot="1">
      <c r="A90" s="118" t="inlineStr">
        <is>
          <t>Pertanian - Mata uang asing - Total</t>
        </is>
      </c>
      <c r="B90" s="111" t="n"/>
      <c r="C90" s="113" t="n"/>
      <c r="D90" s="113" t="n"/>
      <c r="E90" s="113" t="n"/>
      <c r="F90" s="113" t="n"/>
      <c r="G90" s="113" t="n"/>
      <c r="H90" s="113" t="n"/>
      <c r="I90" s="113" t="n"/>
      <c r="J90" s="113" t="n"/>
      <c r="K90" s="113" t="n"/>
      <c r="L90" s="113" t="n"/>
      <c r="M90" s="113" t="n"/>
      <c r="N90" s="113" t="n"/>
      <c r="O90" s="113" t="n"/>
      <c r="P90" s="113" t="n"/>
      <c r="Q90" s="113" t="n"/>
      <c r="R90" s="113" t="n"/>
      <c r="S90" s="113" t="n"/>
      <c r="T90" s="113" t="n"/>
      <c r="U90" s="113" t="n"/>
      <c r="V90" s="113" t="n"/>
      <c r="W90" s="113" t="n"/>
      <c r="X90" s="113" t="n"/>
      <c r="Y90" s="113" t="n"/>
      <c r="Z90" s="113" t="n"/>
      <c r="AA90" s="113" t="n"/>
      <c r="AB90" s="113" t="n"/>
      <c r="AC90" s="113" t="n"/>
      <c r="AD90" s="113" t="n"/>
      <c r="AE90" s="113" t="n"/>
      <c r="AF90" s="113" t="n"/>
      <c r="AG90" s="113" t="n"/>
      <c r="AH90" s="113" t="n"/>
      <c r="AI90" s="113" t="n"/>
      <c r="AJ90" s="113" t="n"/>
      <c r="AK90" s="113" t="n"/>
    </row>
    <row r="91" hidden="1" ht="18" customHeight="1" s="173" thickBot="1">
      <c r="A91" s="121" t="inlineStr">
        <is>
          <t>Pertanian - Mata uang asing - Lancar</t>
        </is>
      </c>
      <c r="B91" s="111" t="n"/>
      <c r="C91" s="114" t="n"/>
      <c r="D91" s="114" t="n"/>
      <c r="E91" s="114" t="n"/>
      <c r="F91" s="114" t="n"/>
      <c r="G91" s="114" t="n"/>
      <c r="H91" s="114" t="n"/>
      <c r="I91" s="114" t="n"/>
      <c r="J91" s="114" t="n"/>
      <c r="K91" s="114" t="n"/>
      <c r="L91" s="114" t="n"/>
      <c r="M91" s="114" t="n"/>
      <c r="N91" s="114" t="n"/>
      <c r="O91" s="114" t="n"/>
      <c r="P91" s="114" t="n"/>
      <c r="Q91" s="114" t="n"/>
      <c r="R91" s="114" t="n"/>
      <c r="S91" s="114" t="n"/>
      <c r="T91" s="114" t="n"/>
      <c r="U91" s="114" t="n"/>
      <c r="V91" s="114" t="n"/>
      <c r="W91" s="114" t="n"/>
      <c r="X91" s="114" t="n"/>
      <c r="Y91" s="114" t="n"/>
      <c r="Z91" s="114" t="n"/>
      <c r="AA91" s="114" t="n"/>
      <c r="AB91" s="114" t="n"/>
      <c r="AC91" s="114" t="n"/>
      <c r="AD91" s="114" t="n"/>
      <c r="AE91" s="114" t="n"/>
      <c r="AF91" s="114" t="n"/>
      <c r="AG91" s="114" t="n"/>
      <c r="AH91" s="114" t="n"/>
      <c r="AI91" s="114" t="n"/>
      <c r="AJ91" s="114" t="n"/>
      <c r="AK91" s="114" t="n"/>
    </row>
    <row r="92" hidden="1" ht="18" customHeight="1" s="173" thickBot="1">
      <c r="A92" s="121" t="inlineStr">
        <is>
          <t>Pertanian - Mata uang asing - Dalam perhatian khusus</t>
        </is>
      </c>
      <c r="B92" s="111" t="n"/>
      <c r="C92" s="114" t="n"/>
      <c r="D92" s="114" t="n"/>
      <c r="E92" s="114" t="n"/>
      <c r="F92" s="114" t="n"/>
      <c r="G92" s="114" t="n"/>
      <c r="H92" s="114" t="n"/>
      <c r="I92" s="114" t="n"/>
      <c r="J92" s="114" t="n"/>
      <c r="K92" s="114" t="n"/>
      <c r="L92" s="114" t="n"/>
      <c r="M92" s="114" t="n"/>
      <c r="N92" s="114" t="n"/>
      <c r="O92" s="114" t="n"/>
      <c r="P92" s="114" t="n"/>
      <c r="Q92" s="114" t="n"/>
      <c r="R92" s="114" t="n"/>
      <c r="S92" s="114" t="n"/>
      <c r="T92" s="114" t="n"/>
      <c r="U92" s="114" t="n"/>
      <c r="V92" s="114" t="n"/>
      <c r="W92" s="114" t="n"/>
      <c r="X92" s="114" t="n"/>
      <c r="Y92" s="114" t="n"/>
      <c r="Z92" s="114" t="n"/>
      <c r="AA92" s="114" t="n"/>
      <c r="AB92" s="114" t="n"/>
      <c r="AC92" s="114" t="n"/>
      <c r="AD92" s="114" t="n"/>
      <c r="AE92" s="114" t="n"/>
      <c r="AF92" s="114" t="n"/>
      <c r="AG92" s="114" t="n"/>
      <c r="AH92" s="114" t="n"/>
      <c r="AI92" s="114" t="n"/>
      <c r="AJ92" s="114" t="n"/>
      <c r="AK92" s="114" t="n"/>
    </row>
    <row r="93" hidden="1" ht="18" customHeight="1" s="173" thickBot="1">
      <c r="A93" s="121" t="inlineStr">
        <is>
          <t>Pertanian - Mata uang asing - Kurang lancar</t>
        </is>
      </c>
      <c r="B93" s="111" t="n"/>
      <c r="C93" s="114" t="n"/>
      <c r="D93" s="114" t="n"/>
      <c r="E93" s="114" t="n"/>
      <c r="F93" s="114" t="n"/>
      <c r="G93" s="114" t="n"/>
      <c r="H93" s="114" t="n"/>
      <c r="I93" s="114" t="n"/>
      <c r="J93" s="114" t="n"/>
      <c r="K93" s="114" t="n"/>
      <c r="L93" s="114" t="n"/>
      <c r="M93" s="114" t="n"/>
      <c r="N93" s="114" t="n"/>
      <c r="O93" s="114" t="n"/>
      <c r="P93" s="114" t="n"/>
      <c r="Q93" s="114" t="n"/>
      <c r="R93" s="114" t="n"/>
      <c r="S93" s="114" t="n"/>
      <c r="T93" s="114" t="n"/>
      <c r="U93" s="114" t="n"/>
      <c r="V93" s="114" t="n"/>
      <c r="W93" s="114" t="n"/>
      <c r="X93" s="114" t="n"/>
      <c r="Y93" s="114" t="n"/>
      <c r="Z93" s="114" t="n"/>
      <c r="AA93" s="114" t="n"/>
      <c r="AB93" s="114" t="n"/>
      <c r="AC93" s="114" t="n"/>
      <c r="AD93" s="114" t="n"/>
      <c r="AE93" s="114" t="n"/>
      <c r="AF93" s="114" t="n"/>
      <c r="AG93" s="114" t="n"/>
      <c r="AH93" s="114" t="n"/>
      <c r="AI93" s="114" t="n"/>
      <c r="AJ93" s="114" t="n"/>
      <c r="AK93" s="114" t="n"/>
    </row>
    <row r="94" hidden="1" ht="18" customHeight="1" s="173" thickBot="1">
      <c r="A94" s="121" t="inlineStr">
        <is>
          <t>Pertanian - Mata uang asing - Diragukan</t>
        </is>
      </c>
      <c r="B94" s="111" t="n"/>
      <c r="C94" s="114" t="n"/>
      <c r="D94" s="114" t="n"/>
      <c r="E94" s="114" t="n"/>
      <c r="F94" s="114" t="n"/>
      <c r="G94" s="114" t="n"/>
      <c r="H94" s="114" t="n"/>
      <c r="I94" s="114" t="n"/>
      <c r="J94" s="114" t="n"/>
      <c r="K94" s="114" t="n"/>
      <c r="L94" s="114" t="n"/>
      <c r="M94" s="114" t="n"/>
      <c r="N94" s="114" t="n"/>
      <c r="O94" s="114" t="n"/>
      <c r="P94" s="114" t="n"/>
      <c r="Q94" s="114" t="n"/>
      <c r="R94" s="114" t="n"/>
      <c r="S94" s="114" t="n"/>
      <c r="T94" s="114" t="n"/>
      <c r="U94" s="114" t="n"/>
      <c r="V94" s="114" t="n"/>
      <c r="W94" s="114" t="n"/>
      <c r="X94" s="114" t="n"/>
      <c r="Y94" s="114" t="n"/>
      <c r="Z94" s="114" t="n"/>
      <c r="AA94" s="114" t="n"/>
      <c r="AB94" s="114" t="n"/>
      <c r="AC94" s="114" t="n"/>
      <c r="AD94" s="114" t="n"/>
      <c r="AE94" s="114" t="n"/>
      <c r="AF94" s="114" t="n"/>
      <c r="AG94" s="114" t="n"/>
      <c r="AH94" s="114" t="n"/>
      <c r="AI94" s="114" t="n"/>
      <c r="AJ94" s="114" t="n"/>
      <c r="AK94" s="114" t="n"/>
    </row>
    <row r="95" hidden="1" ht="18" customHeight="1" s="173" thickBot="1">
      <c r="A95" s="121" t="inlineStr">
        <is>
          <t>Pertanian - Mata uang asing - Macet</t>
        </is>
      </c>
      <c r="B95" s="111" t="n"/>
      <c r="C95" s="114" t="n"/>
      <c r="D95" s="114" t="n"/>
      <c r="E95" s="114" t="n"/>
      <c r="F95" s="114" t="n"/>
      <c r="G95" s="114" t="n"/>
      <c r="H95" s="114" t="n"/>
      <c r="I95" s="114" t="n"/>
      <c r="J95" s="114" t="n"/>
      <c r="K95" s="114" t="n"/>
      <c r="L95" s="114" t="n"/>
      <c r="M95" s="114" t="n"/>
      <c r="N95" s="114" t="n"/>
      <c r="O95" s="114" t="n"/>
      <c r="P95" s="114" t="n"/>
      <c r="Q95" s="114" t="n"/>
      <c r="R95" s="114" t="n"/>
      <c r="S95" s="114" t="n"/>
      <c r="T95" s="114" t="n"/>
      <c r="U95" s="114" t="n"/>
      <c r="V95" s="114" t="n"/>
      <c r="W95" s="114" t="n"/>
      <c r="X95" s="114" t="n"/>
      <c r="Y95" s="114" t="n"/>
      <c r="Z95" s="114" t="n"/>
      <c r="AA95" s="114" t="n"/>
      <c r="AB95" s="114" t="n"/>
      <c r="AC95" s="114" t="n"/>
      <c r="AD95" s="114" t="n"/>
      <c r="AE95" s="114" t="n"/>
      <c r="AF95" s="114" t="n"/>
      <c r="AG95" s="114" t="n"/>
      <c r="AH95" s="114" t="n"/>
      <c r="AI95" s="114" t="n"/>
      <c r="AJ95" s="114" t="n"/>
      <c r="AK95" s="114" t="n"/>
    </row>
    <row r="96" ht="18" customHeight="1" s="173" thickBot="1">
      <c r="A96" s="118" t="inlineStr">
        <is>
          <t>Jasa dunia usaha - Mata uang asing - Total</t>
        </is>
      </c>
      <c r="B96" s="111" t="n"/>
      <c r="C96" s="113" t="n"/>
      <c r="D96" s="113" t="n"/>
      <c r="E96" s="113" t="n"/>
      <c r="F96" s="113" t="n"/>
      <c r="G96" s="113" t="n"/>
      <c r="H96" s="113" t="n"/>
      <c r="I96" s="113" t="n"/>
      <c r="J96" s="113" t="n"/>
      <c r="K96" s="113" t="n"/>
      <c r="L96" s="113" t="n"/>
      <c r="M96" s="113" t="n"/>
      <c r="N96" s="113" t="n"/>
      <c r="O96" s="113" t="n"/>
      <c r="P96" s="113" t="n"/>
      <c r="Q96" s="113" t="n"/>
      <c r="R96" s="113" t="n"/>
      <c r="S96" s="113" t="n"/>
      <c r="T96" s="113" t="n"/>
      <c r="U96" s="113" t="n"/>
      <c r="V96" s="113" t="n"/>
      <c r="W96" s="113" t="n"/>
      <c r="X96" s="113" t="n"/>
      <c r="Y96" s="113" t="n"/>
      <c r="Z96" s="113" t="n"/>
      <c r="AA96" s="113" t="n"/>
      <c r="AB96" s="113" t="n"/>
      <c r="AC96" s="113" t="n"/>
      <c r="AD96" s="113" t="n"/>
      <c r="AE96" s="113" t="n"/>
      <c r="AF96" s="113" t="n"/>
      <c r="AG96" s="113" t="n"/>
      <c r="AH96" s="113" t="n"/>
      <c r="AI96" s="113" t="n"/>
      <c r="AJ96" s="113" t="n"/>
      <c r="AK96" s="113" t="n"/>
    </row>
    <row r="97" hidden="1" ht="18" customHeight="1" s="173" thickBot="1">
      <c r="A97" s="121" t="inlineStr">
        <is>
          <t>Jasa dunia usaha - Mata uang asing - Lancar</t>
        </is>
      </c>
      <c r="B97" s="111" t="n"/>
      <c r="C97" s="114" t="n"/>
      <c r="D97" s="114" t="n"/>
      <c r="E97" s="114" t="n"/>
      <c r="F97" s="114" t="n"/>
      <c r="G97" s="114" t="n"/>
      <c r="H97" s="114" t="n"/>
      <c r="I97" s="114" t="n"/>
      <c r="J97" s="114" t="n"/>
      <c r="K97" s="114" t="n"/>
      <c r="L97" s="114" t="n"/>
      <c r="M97" s="114" t="n"/>
      <c r="N97" s="114" t="n"/>
      <c r="O97" s="114" t="n"/>
      <c r="P97" s="114" t="n"/>
      <c r="Q97" s="114" t="n"/>
      <c r="R97" s="114" t="n"/>
      <c r="S97" s="114" t="n"/>
      <c r="T97" s="114" t="n"/>
      <c r="U97" s="114" t="n"/>
      <c r="V97" s="114" t="n"/>
      <c r="W97" s="114" t="n"/>
      <c r="X97" s="114" t="n"/>
      <c r="Y97" s="114" t="n"/>
      <c r="Z97" s="114" t="n"/>
      <c r="AA97" s="114" t="n"/>
      <c r="AB97" s="114" t="n"/>
      <c r="AC97" s="114" t="n"/>
      <c r="AD97" s="114" t="n"/>
      <c r="AE97" s="114" t="n"/>
      <c r="AF97" s="114" t="n"/>
      <c r="AG97" s="114" t="n"/>
      <c r="AH97" s="114" t="n"/>
      <c r="AI97" s="114" t="n"/>
      <c r="AJ97" s="114" t="n"/>
      <c r="AK97" s="114" t="n"/>
    </row>
    <row r="98" hidden="1" ht="18" customHeight="1" s="173" thickBot="1">
      <c r="A98" s="121" t="inlineStr">
        <is>
          <t>Jasa dunia usaha - Mata uang asing - Dalam perhatian khusus</t>
        </is>
      </c>
      <c r="B98" s="111" t="n"/>
      <c r="C98" s="114" t="n"/>
      <c r="D98" s="114" t="n"/>
      <c r="E98" s="114" t="n"/>
      <c r="F98" s="114" t="n"/>
      <c r="G98" s="114" t="n"/>
      <c r="H98" s="114" t="n"/>
      <c r="I98" s="114" t="n"/>
      <c r="J98" s="114" t="n"/>
      <c r="K98" s="114" t="n"/>
      <c r="L98" s="114" t="n"/>
      <c r="M98" s="114" t="n"/>
      <c r="N98" s="114" t="n"/>
      <c r="O98" s="114" t="n"/>
      <c r="P98" s="114" t="n"/>
      <c r="Q98" s="114" t="n"/>
      <c r="R98" s="114" t="n"/>
      <c r="S98" s="114" t="n"/>
      <c r="T98" s="114" t="n"/>
      <c r="U98" s="114" t="n"/>
      <c r="V98" s="114" t="n"/>
      <c r="W98" s="114" t="n"/>
      <c r="X98" s="114" t="n"/>
      <c r="Y98" s="114" t="n"/>
      <c r="Z98" s="114" t="n"/>
      <c r="AA98" s="114" t="n"/>
      <c r="AB98" s="114" t="n"/>
      <c r="AC98" s="114" t="n"/>
      <c r="AD98" s="114" t="n"/>
      <c r="AE98" s="114" t="n"/>
      <c r="AF98" s="114" t="n"/>
      <c r="AG98" s="114" t="n"/>
      <c r="AH98" s="114" t="n"/>
      <c r="AI98" s="114" t="n"/>
      <c r="AJ98" s="114" t="n"/>
      <c r="AK98" s="114" t="n"/>
    </row>
    <row r="99" hidden="1" ht="18" customHeight="1" s="173" thickBot="1">
      <c r="A99" s="121" t="inlineStr">
        <is>
          <t>Jasa dunia usaha - Mata uang asing - Kurang lancar</t>
        </is>
      </c>
      <c r="B99" s="111" t="n"/>
      <c r="C99" s="114" t="n"/>
      <c r="D99" s="114" t="n"/>
      <c r="E99" s="114" t="n"/>
      <c r="F99" s="114" t="n"/>
      <c r="G99" s="114" t="n"/>
      <c r="H99" s="114" t="n"/>
      <c r="I99" s="114" t="n"/>
      <c r="J99" s="114" t="n"/>
      <c r="K99" s="114" t="n"/>
      <c r="L99" s="114" t="n"/>
      <c r="M99" s="114" t="n"/>
      <c r="N99" s="114" t="n"/>
      <c r="O99" s="114" t="n"/>
      <c r="P99" s="114" t="n"/>
      <c r="Q99" s="114" t="n"/>
      <c r="R99" s="114" t="n"/>
      <c r="S99" s="114" t="n"/>
      <c r="T99" s="114" t="n"/>
      <c r="U99" s="114" t="n"/>
      <c r="V99" s="114" t="n"/>
      <c r="W99" s="114" t="n"/>
      <c r="X99" s="114" t="n"/>
      <c r="Y99" s="114" t="n"/>
      <c r="Z99" s="114" t="n"/>
      <c r="AA99" s="114" t="n"/>
      <c r="AB99" s="114" t="n"/>
      <c r="AC99" s="114" t="n"/>
      <c r="AD99" s="114" t="n"/>
      <c r="AE99" s="114" t="n"/>
      <c r="AF99" s="114" t="n"/>
      <c r="AG99" s="114" t="n"/>
      <c r="AH99" s="114" t="n"/>
      <c r="AI99" s="114" t="n"/>
      <c r="AJ99" s="114" t="n"/>
      <c r="AK99" s="114" t="n"/>
    </row>
    <row r="100" hidden="1" ht="18" customHeight="1" s="173" thickBot="1">
      <c r="A100" s="121" t="inlineStr">
        <is>
          <t>Jasa dunia usaha - Mata uang asing - Diragukan</t>
        </is>
      </c>
      <c r="B100" s="111" t="n"/>
      <c r="C100" s="114" t="n"/>
      <c r="D100" s="114" t="n"/>
      <c r="E100" s="114" t="n"/>
      <c r="F100" s="114" t="n"/>
      <c r="G100" s="114" t="n"/>
      <c r="H100" s="114" t="n"/>
      <c r="I100" s="114" t="n"/>
      <c r="J100" s="114" t="n"/>
      <c r="K100" s="114" t="n"/>
      <c r="L100" s="114" t="n"/>
      <c r="M100" s="114" t="n"/>
      <c r="N100" s="114" t="n"/>
      <c r="O100" s="114" t="n"/>
      <c r="P100" s="114" t="n"/>
      <c r="Q100" s="114" t="n"/>
      <c r="R100" s="114" t="n"/>
      <c r="S100" s="114" t="n"/>
      <c r="T100" s="114" t="n"/>
      <c r="U100" s="114" t="n"/>
      <c r="V100" s="114" t="n"/>
      <c r="W100" s="114" t="n"/>
      <c r="X100" s="114" t="n"/>
      <c r="Y100" s="114" t="n"/>
      <c r="Z100" s="114" t="n"/>
      <c r="AA100" s="114" t="n"/>
      <c r="AB100" s="114" t="n"/>
      <c r="AC100" s="114" t="n"/>
      <c r="AD100" s="114" t="n"/>
      <c r="AE100" s="114" t="n"/>
      <c r="AF100" s="114" t="n"/>
      <c r="AG100" s="114" t="n"/>
      <c r="AH100" s="114" t="n"/>
      <c r="AI100" s="114" t="n"/>
      <c r="AJ100" s="114" t="n"/>
      <c r="AK100" s="114" t="n"/>
    </row>
    <row r="101" hidden="1" ht="18" customHeight="1" s="173" thickBot="1">
      <c r="A101" s="121" t="inlineStr">
        <is>
          <t>Jasa dunia usaha - Mata uang asing - Macet</t>
        </is>
      </c>
      <c r="B101" s="111" t="n"/>
      <c r="C101" s="114" t="n"/>
      <c r="D101" s="114" t="n"/>
      <c r="E101" s="114" t="n"/>
      <c r="F101" s="114" t="n"/>
      <c r="G101" s="114" t="n"/>
      <c r="H101" s="114" t="n"/>
      <c r="I101" s="114" t="n"/>
      <c r="J101" s="114" t="n"/>
      <c r="K101" s="114" t="n"/>
      <c r="L101" s="114" t="n"/>
      <c r="M101" s="114" t="n"/>
      <c r="N101" s="114" t="n"/>
      <c r="O101" s="114" t="n"/>
      <c r="P101" s="114" t="n"/>
      <c r="Q101" s="114" t="n"/>
      <c r="R101" s="114" t="n"/>
      <c r="S101" s="114" t="n"/>
      <c r="T101" s="114" t="n"/>
      <c r="U101" s="114" t="n"/>
      <c r="V101" s="114" t="n"/>
      <c r="W101" s="114" t="n"/>
      <c r="X101" s="114" t="n"/>
      <c r="Y101" s="114" t="n"/>
      <c r="Z101" s="114" t="n"/>
      <c r="AA101" s="114" t="n"/>
      <c r="AB101" s="114" t="n"/>
      <c r="AC101" s="114" t="n"/>
      <c r="AD101" s="114" t="n"/>
      <c r="AE101" s="114" t="n"/>
      <c r="AF101" s="114" t="n"/>
      <c r="AG101" s="114" t="n"/>
      <c r="AH101" s="114" t="n"/>
      <c r="AI101" s="114" t="n"/>
      <c r="AJ101" s="114" t="n"/>
      <c r="AK101" s="114" t="n"/>
    </row>
    <row r="102" ht="18" customHeight="1" s="173" thickBot="1">
      <c r="A102" s="118" t="inlineStr">
        <is>
          <t>Konstruksi - Mata uang asing - Total</t>
        </is>
      </c>
      <c r="B102" s="111" t="n"/>
      <c r="C102" s="113" t="n"/>
      <c r="D102" s="113" t="n"/>
      <c r="E102" s="113" t="n"/>
      <c r="F102" s="113" t="n"/>
      <c r="G102" s="113" t="n"/>
      <c r="H102" s="113" t="n"/>
      <c r="I102" s="113" t="n"/>
      <c r="J102" s="113" t="n"/>
      <c r="K102" s="113" t="n"/>
      <c r="L102" s="113" t="n"/>
      <c r="M102" s="113" t="n"/>
      <c r="N102" s="113" t="n"/>
      <c r="O102" s="113" t="n"/>
      <c r="P102" s="113" t="n"/>
      <c r="Q102" s="113" t="n"/>
      <c r="R102" s="113" t="n"/>
      <c r="S102" s="113" t="n"/>
      <c r="T102" s="113" t="n"/>
      <c r="U102" s="113" t="n"/>
      <c r="V102" s="113" t="n"/>
      <c r="W102" s="113" t="n"/>
      <c r="X102" s="113" t="n"/>
      <c r="Y102" s="113" t="n"/>
      <c r="Z102" s="113" t="n"/>
      <c r="AA102" s="113" t="n"/>
      <c r="AB102" s="113" t="n"/>
      <c r="AC102" s="113" t="n"/>
      <c r="AD102" s="113" t="n"/>
      <c r="AE102" s="113" t="n"/>
      <c r="AF102" s="113" t="n"/>
      <c r="AG102" s="113" t="n"/>
      <c r="AH102" s="113" t="n"/>
      <c r="AI102" s="113" t="n"/>
      <c r="AJ102" s="113" t="n"/>
      <c r="AK102" s="113" t="n"/>
    </row>
    <row r="103" hidden="1" ht="18" customHeight="1" s="173" thickBot="1">
      <c r="A103" s="121" t="inlineStr">
        <is>
          <t>Konstruksi - Mata uang asing - Lancar</t>
        </is>
      </c>
      <c r="B103" s="111" t="n"/>
      <c r="C103" s="114" t="n"/>
      <c r="D103" s="114" t="n"/>
      <c r="E103" s="114" t="n"/>
      <c r="F103" s="114" t="n"/>
      <c r="G103" s="114" t="n"/>
      <c r="H103" s="114" t="n"/>
      <c r="I103" s="114" t="n"/>
      <c r="J103" s="114" t="n"/>
      <c r="K103" s="114" t="n"/>
      <c r="L103" s="114" t="n"/>
      <c r="M103" s="114" t="n"/>
      <c r="N103" s="114" t="n"/>
      <c r="O103" s="114" t="n"/>
      <c r="P103" s="114" t="n"/>
      <c r="Q103" s="114" t="n"/>
      <c r="R103" s="114" t="n"/>
      <c r="S103" s="114" t="n"/>
      <c r="T103" s="114" t="n"/>
      <c r="U103" s="114" t="n"/>
      <c r="V103" s="114" t="n"/>
      <c r="W103" s="114" t="n"/>
      <c r="X103" s="114" t="n"/>
      <c r="Y103" s="114" t="n"/>
      <c r="Z103" s="114" t="n"/>
      <c r="AA103" s="114" t="n"/>
      <c r="AB103" s="114" t="n"/>
      <c r="AC103" s="114" t="n"/>
      <c r="AD103" s="114" t="n"/>
      <c r="AE103" s="114" t="n"/>
      <c r="AF103" s="114" t="n"/>
      <c r="AG103" s="114" t="n"/>
      <c r="AH103" s="114" t="n"/>
      <c r="AI103" s="114" t="n"/>
      <c r="AJ103" s="114" t="n"/>
      <c r="AK103" s="114" t="n"/>
    </row>
    <row r="104" hidden="1" ht="18" customHeight="1" s="173" thickBot="1">
      <c r="A104" s="121" t="inlineStr">
        <is>
          <t>Konstruksi - Mata uang asing - Dalam perhatian khusus</t>
        </is>
      </c>
      <c r="B104" s="111" t="n"/>
      <c r="C104" s="114" t="n"/>
      <c r="D104" s="114" t="n"/>
      <c r="E104" s="114" t="n"/>
      <c r="F104" s="114" t="n"/>
      <c r="G104" s="114" t="n"/>
      <c r="H104" s="114" t="n"/>
      <c r="I104" s="114" t="n"/>
      <c r="J104" s="114" t="n"/>
      <c r="K104" s="114" t="n"/>
      <c r="L104" s="114" t="n"/>
      <c r="M104" s="114" t="n"/>
      <c r="N104" s="114" t="n"/>
      <c r="O104" s="114" t="n"/>
      <c r="P104" s="114" t="n"/>
      <c r="Q104" s="114" t="n"/>
      <c r="R104" s="114" t="n"/>
      <c r="S104" s="114" t="n"/>
      <c r="T104" s="114" t="n"/>
      <c r="U104" s="114" t="n"/>
      <c r="V104" s="114" t="n"/>
      <c r="W104" s="114" t="n"/>
      <c r="X104" s="114" t="n"/>
      <c r="Y104" s="114" t="n"/>
      <c r="Z104" s="114" t="n"/>
      <c r="AA104" s="114" t="n"/>
      <c r="AB104" s="114" t="n"/>
      <c r="AC104" s="114" t="n"/>
      <c r="AD104" s="114" t="n"/>
      <c r="AE104" s="114" t="n"/>
      <c r="AF104" s="114" t="n"/>
      <c r="AG104" s="114" t="n"/>
      <c r="AH104" s="114" t="n"/>
      <c r="AI104" s="114" t="n"/>
      <c r="AJ104" s="114" t="n"/>
      <c r="AK104" s="114" t="n"/>
    </row>
    <row r="105" hidden="1" ht="18" customHeight="1" s="173" thickBot="1">
      <c r="A105" s="121" t="inlineStr">
        <is>
          <t>Konstruksi - Mata uang asing - Kurang lancar</t>
        </is>
      </c>
      <c r="B105" s="111" t="n"/>
      <c r="C105" s="114" t="n"/>
      <c r="D105" s="114" t="n"/>
      <c r="E105" s="114" t="n"/>
      <c r="F105" s="114" t="n"/>
      <c r="G105" s="114" t="n"/>
      <c r="H105" s="114" t="n"/>
      <c r="I105" s="114" t="n"/>
      <c r="J105" s="114" t="n"/>
      <c r="K105" s="114" t="n"/>
      <c r="L105" s="114" t="n"/>
      <c r="M105" s="114" t="n"/>
      <c r="N105" s="114" t="n"/>
      <c r="O105" s="114" t="n"/>
      <c r="P105" s="114" t="n"/>
      <c r="Q105" s="114" t="n"/>
      <c r="R105" s="114" t="n"/>
      <c r="S105" s="114" t="n"/>
      <c r="T105" s="114" t="n"/>
      <c r="U105" s="114" t="n"/>
      <c r="V105" s="114" t="n"/>
      <c r="W105" s="114" t="n"/>
      <c r="X105" s="114" t="n"/>
      <c r="Y105" s="114" t="n"/>
      <c r="Z105" s="114" t="n"/>
      <c r="AA105" s="114" t="n"/>
      <c r="AB105" s="114" t="n"/>
      <c r="AC105" s="114" t="n"/>
      <c r="AD105" s="114" t="n"/>
      <c r="AE105" s="114" t="n"/>
      <c r="AF105" s="114" t="n"/>
      <c r="AG105" s="114" t="n"/>
      <c r="AH105" s="114" t="n"/>
      <c r="AI105" s="114" t="n"/>
      <c r="AJ105" s="114" t="n"/>
      <c r="AK105" s="114" t="n"/>
    </row>
    <row r="106" hidden="1" ht="18" customHeight="1" s="173" thickBot="1">
      <c r="A106" s="121" t="inlineStr">
        <is>
          <t>Konstruksi - Mata uang asing - Diragukan</t>
        </is>
      </c>
      <c r="B106" s="111" t="n"/>
      <c r="C106" s="114" t="n"/>
      <c r="D106" s="114" t="n"/>
      <c r="E106" s="114" t="n"/>
      <c r="F106" s="114" t="n"/>
      <c r="G106" s="114" t="n"/>
      <c r="H106" s="114" t="n"/>
      <c r="I106" s="114" t="n"/>
      <c r="J106" s="114" t="n"/>
      <c r="K106" s="114" t="n"/>
      <c r="L106" s="114" t="n"/>
      <c r="M106" s="114" t="n"/>
      <c r="N106" s="114" t="n"/>
      <c r="O106" s="114" t="n"/>
      <c r="P106" s="114" t="n"/>
      <c r="Q106" s="114" t="n"/>
      <c r="R106" s="114" t="n"/>
      <c r="S106" s="114" t="n"/>
      <c r="T106" s="114" t="n"/>
      <c r="U106" s="114" t="n"/>
      <c r="V106" s="114" t="n"/>
      <c r="W106" s="114" t="n"/>
      <c r="X106" s="114" t="n"/>
      <c r="Y106" s="114" t="n"/>
      <c r="Z106" s="114" t="n"/>
      <c r="AA106" s="114" t="n"/>
      <c r="AB106" s="114" t="n"/>
      <c r="AC106" s="114" t="n"/>
      <c r="AD106" s="114" t="n"/>
      <c r="AE106" s="114" t="n"/>
      <c r="AF106" s="114" t="n"/>
      <c r="AG106" s="114" t="n"/>
      <c r="AH106" s="114" t="n"/>
      <c r="AI106" s="114" t="n"/>
      <c r="AJ106" s="114" t="n"/>
      <c r="AK106" s="114" t="n"/>
    </row>
    <row r="107" hidden="1" ht="18" customHeight="1" s="173" thickBot="1">
      <c r="A107" s="121" t="inlineStr">
        <is>
          <t>Konstruksi - Mata uang asing - Macet</t>
        </is>
      </c>
      <c r="B107" s="111" t="n"/>
      <c r="C107" s="114" t="n"/>
      <c r="D107" s="114" t="n"/>
      <c r="E107" s="114" t="n"/>
      <c r="F107" s="114" t="n"/>
      <c r="G107" s="114" t="n"/>
      <c r="H107" s="114" t="n"/>
      <c r="I107" s="114" t="n"/>
      <c r="J107" s="114" t="n"/>
      <c r="K107" s="114" t="n"/>
      <c r="L107" s="114" t="n"/>
      <c r="M107" s="114" t="n"/>
      <c r="N107" s="114" t="n"/>
      <c r="O107" s="114" t="n"/>
      <c r="P107" s="114" t="n"/>
      <c r="Q107" s="114" t="n"/>
      <c r="R107" s="114" t="n"/>
      <c r="S107" s="114" t="n"/>
      <c r="T107" s="114" t="n"/>
      <c r="U107" s="114" t="n"/>
      <c r="V107" s="114" t="n"/>
      <c r="W107" s="114" t="n"/>
      <c r="X107" s="114" t="n"/>
      <c r="Y107" s="114" t="n"/>
      <c r="Z107" s="114" t="n"/>
      <c r="AA107" s="114" t="n"/>
      <c r="AB107" s="114" t="n"/>
      <c r="AC107" s="114" t="n"/>
      <c r="AD107" s="114" t="n"/>
      <c r="AE107" s="114" t="n"/>
      <c r="AF107" s="114" t="n"/>
      <c r="AG107" s="114" t="n"/>
      <c r="AH107" s="114" t="n"/>
      <c r="AI107" s="114" t="n"/>
      <c r="AJ107" s="114" t="n"/>
      <c r="AK107" s="114" t="n"/>
    </row>
    <row r="108" ht="18" customHeight="1" s="173" thickBot="1">
      <c r="A108" s="118" t="inlineStr">
        <is>
          <t>Pengangkutan, pergudangan, dan komunikasi - Mata uang asing - Total</t>
        </is>
      </c>
      <c r="B108" s="111" t="n"/>
      <c r="C108" s="113" t="n"/>
      <c r="D108" s="113" t="n"/>
      <c r="E108" s="113" t="n"/>
      <c r="F108" s="113" t="n"/>
      <c r="G108" s="113" t="n"/>
      <c r="H108" s="113" t="n"/>
      <c r="I108" s="113" t="n"/>
      <c r="J108" s="113" t="n"/>
      <c r="K108" s="113" t="n"/>
      <c r="L108" s="113" t="n"/>
      <c r="M108" s="113" t="n"/>
      <c r="N108" s="113" t="n"/>
      <c r="O108" s="113" t="n"/>
      <c r="P108" s="113" t="n"/>
      <c r="Q108" s="113" t="n"/>
      <c r="R108" s="113" t="n"/>
      <c r="S108" s="113" t="n"/>
      <c r="T108" s="113" t="n"/>
      <c r="U108" s="113" t="n"/>
      <c r="V108" s="113" t="n"/>
      <c r="W108" s="113" t="n"/>
      <c r="X108" s="113" t="n"/>
      <c r="Y108" s="113" t="n"/>
      <c r="Z108" s="113" t="n"/>
      <c r="AA108" s="113" t="n"/>
      <c r="AB108" s="113" t="n"/>
      <c r="AC108" s="113" t="n"/>
      <c r="AD108" s="113" t="n"/>
      <c r="AE108" s="113" t="n"/>
      <c r="AF108" s="113" t="n"/>
      <c r="AG108" s="113" t="n"/>
      <c r="AH108" s="113" t="n"/>
      <c r="AI108" s="113" t="n"/>
      <c r="AJ108" s="113" t="n"/>
      <c r="AK108" s="113" t="n"/>
    </row>
    <row r="109" hidden="1" ht="18" customHeight="1" s="173" thickBot="1">
      <c r="A109" s="121" t="inlineStr">
        <is>
          <t>Pengangkutan, pergudangan, dan komunikasi - Mata uang asing - Lancar</t>
        </is>
      </c>
      <c r="B109" s="111" t="n"/>
      <c r="C109" s="114" t="n"/>
      <c r="D109" s="114" t="n"/>
      <c r="E109" s="114" t="n"/>
      <c r="F109" s="114" t="n"/>
      <c r="G109" s="114" t="n"/>
      <c r="H109" s="114" t="n"/>
      <c r="I109" s="114" t="n"/>
      <c r="J109" s="114" t="n"/>
      <c r="K109" s="114" t="n"/>
      <c r="L109" s="114" t="n"/>
      <c r="M109" s="114" t="n"/>
      <c r="N109" s="114" t="n"/>
      <c r="O109" s="114" t="n"/>
      <c r="P109" s="114" t="n"/>
      <c r="Q109" s="114" t="n"/>
      <c r="R109" s="114" t="n"/>
      <c r="S109" s="114" t="n"/>
      <c r="T109" s="114" t="n"/>
      <c r="U109" s="114" t="n"/>
      <c r="V109" s="114" t="n"/>
      <c r="W109" s="114" t="n"/>
      <c r="X109" s="114" t="n"/>
      <c r="Y109" s="114" t="n"/>
      <c r="Z109" s="114" t="n"/>
      <c r="AA109" s="114" t="n"/>
      <c r="AB109" s="114" t="n"/>
      <c r="AC109" s="114" t="n"/>
      <c r="AD109" s="114" t="n"/>
      <c r="AE109" s="114" t="n"/>
      <c r="AF109" s="114" t="n"/>
      <c r="AG109" s="114" t="n"/>
      <c r="AH109" s="114" t="n"/>
      <c r="AI109" s="114" t="n"/>
      <c r="AJ109" s="114" t="n"/>
      <c r="AK109" s="114" t="n"/>
    </row>
    <row r="110" hidden="1" ht="18" customHeight="1" s="173" thickBot="1">
      <c r="A110" s="121" t="inlineStr">
        <is>
          <t>Pengangkutan, pergudangan, dan komunikasi - Mata uang asing - Dalam perhatian khusus</t>
        </is>
      </c>
      <c r="B110" s="111" t="n"/>
      <c r="C110" s="114" t="n"/>
      <c r="D110" s="114" t="n"/>
      <c r="E110" s="114" t="n"/>
      <c r="F110" s="114" t="n"/>
      <c r="G110" s="114" t="n"/>
      <c r="H110" s="114" t="n"/>
      <c r="I110" s="114" t="n"/>
      <c r="J110" s="114" t="n"/>
      <c r="K110" s="114" t="n"/>
      <c r="L110" s="114" t="n"/>
      <c r="M110" s="114" t="n"/>
      <c r="N110" s="114" t="n"/>
      <c r="O110" s="114" t="n"/>
      <c r="P110" s="114" t="n"/>
      <c r="Q110" s="114" t="n"/>
      <c r="R110" s="114" t="n"/>
      <c r="S110" s="114" t="n"/>
      <c r="T110" s="114" t="n"/>
      <c r="U110" s="114" t="n"/>
      <c r="V110" s="114" t="n"/>
      <c r="W110" s="114" t="n"/>
      <c r="X110" s="114" t="n"/>
      <c r="Y110" s="114" t="n"/>
      <c r="Z110" s="114" t="n"/>
      <c r="AA110" s="114" t="n"/>
      <c r="AB110" s="114" t="n"/>
      <c r="AC110" s="114" t="n"/>
      <c r="AD110" s="114" t="n"/>
      <c r="AE110" s="114" t="n"/>
      <c r="AF110" s="114" t="n"/>
      <c r="AG110" s="114" t="n"/>
      <c r="AH110" s="114" t="n"/>
      <c r="AI110" s="114" t="n"/>
      <c r="AJ110" s="114" t="n"/>
      <c r="AK110" s="114" t="n"/>
    </row>
    <row r="111" hidden="1" ht="18" customHeight="1" s="173" thickBot="1">
      <c r="A111" s="121" t="inlineStr">
        <is>
          <t>Pengangkutan, pergudangan, dan komunikasi - Mata uang asing - Kurang lancar</t>
        </is>
      </c>
      <c r="B111" s="111" t="n"/>
      <c r="C111" s="114" t="n"/>
      <c r="D111" s="114" t="n"/>
      <c r="E111" s="114" t="n"/>
      <c r="F111" s="114" t="n"/>
      <c r="G111" s="114" t="n"/>
      <c r="H111" s="114" t="n"/>
      <c r="I111" s="114" t="n"/>
      <c r="J111" s="114" t="n"/>
      <c r="K111" s="114" t="n"/>
      <c r="L111" s="114" t="n"/>
      <c r="M111" s="114" t="n"/>
      <c r="N111" s="114" t="n"/>
      <c r="O111" s="114" t="n"/>
      <c r="P111" s="114" t="n"/>
      <c r="Q111" s="114" t="n"/>
      <c r="R111" s="114" t="n"/>
      <c r="S111" s="114" t="n"/>
      <c r="T111" s="114" t="n"/>
      <c r="U111" s="114" t="n"/>
      <c r="V111" s="114" t="n"/>
      <c r="W111" s="114" t="n"/>
      <c r="X111" s="114" t="n"/>
      <c r="Y111" s="114" t="n"/>
      <c r="Z111" s="114" t="n"/>
      <c r="AA111" s="114" t="n"/>
      <c r="AB111" s="114" t="n"/>
      <c r="AC111" s="114" t="n"/>
      <c r="AD111" s="114" t="n"/>
      <c r="AE111" s="114" t="n"/>
      <c r="AF111" s="114" t="n"/>
      <c r="AG111" s="114" t="n"/>
      <c r="AH111" s="114" t="n"/>
      <c r="AI111" s="114" t="n"/>
      <c r="AJ111" s="114" t="n"/>
      <c r="AK111" s="114" t="n"/>
    </row>
    <row r="112" hidden="1" ht="18" customHeight="1" s="173" thickBot="1">
      <c r="A112" s="121" t="inlineStr">
        <is>
          <t>Pengangkutan, pergudangan, dan komunikasi - Mata uang asing - Diragukan</t>
        </is>
      </c>
      <c r="B112" s="111" t="n"/>
      <c r="C112" s="114" t="n"/>
      <c r="D112" s="114" t="n"/>
      <c r="E112" s="114" t="n"/>
      <c r="F112" s="114" t="n"/>
      <c r="G112" s="114" t="n"/>
      <c r="H112" s="114" t="n"/>
      <c r="I112" s="114" t="n"/>
      <c r="J112" s="114" t="n"/>
      <c r="K112" s="114" t="n"/>
      <c r="L112" s="114" t="n"/>
      <c r="M112" s="114" t="n"/>
      <c r="N112" s="114" t="n"/>
      <c r="O112" s="114" t="n"/>
      <c r="P112" s="114" t="n"/>
      <c r="Q112" s="114" t="n"/>
      <c r="R112" s="114" t="n"/>
      <c r="S112" s="114" t="n"/>
      <c r="T112" s="114" t="n"/>
      <c r="U112" s="114" t="n"/>
      <c r="V112" s="114" t="n"/>
      <c r="W112" s="114" t="n"/>
      <c r="X112" s="114" t="n"/>
      <c r="Y112" s="114" t="n"/>
      <c r="Z112" s="114" t="n"/>
      <c r="AA112" s="114" t="n"/>
      <c r="AB112" s="114" t="n"/>
      <c r="AC112" s="114" t="n"/>
      <c r="AD112" s="114" t="n"/>
      <c r="AE112" s="114" t="n"/>
      <c r="AF112" s="114" t="n"/>
      <c r="AG112" s="114" t="n"/>
      <c r="AH112" s="114" t="n"/>
      <c r="AI112" s="114" t="n"/>
      <c r="AJ112" s="114" t="n"/>
      <c r="AK112" s="114" t="n"/>
    </row>
    <row r="113" hidden="1" ht="18" customHeight="1" s="173" thickBot="1">
      <c r="A113" s="121" t="inlineStr">
        <is>
          <t>Pengangkutan, pergudangan, dan komunikasi - Mata uang asing - Macet</t>
        </is>
      </c>
      <c r="B113" s="111" t="n"/>
      <c r="C113" s="114" t="n"/>
      <c r="D113" s="114" t="n"/>
      <c r="E113" s="114" t="n"/>
      <c r="F113" s="114" t="n"/>
      <c r="G113" s="114" t="n"/>
      <c r="H113" s="114" t="n"/>
      <c r="I113" s="114" t="n"/>
      <c r="J113" s="114" t="n"/>
      <c r="K113" s="114" t="n"/>
      <c r="L113" s="114" t="n"/>
      <c r="M113" s="114" t="n"/>
      <c r="N113" s="114" t="n"/>
      <c r="O113" s="114" t="n"/>
      <c r="P113" s="114" t="n"/>
      <c r="Q113" s="114" t="n"/>
      <c r="R113" s="114" t="n"/>
      <c r="S113" s="114" t="n"/>
      <c r="T113" s="114" t="n"/>
      <c r="U113" s="114" t="n"/>
      <c r="V113" s="114" t="n"/>
      <c r="W113" s="114" t="n"/>
      <c r="X113" s="114" t="n"/>
      <c r="Y113" s="114" t="n"/>
      <c r="Z113" s="114" t="n"/>
      <c r="AA113" s="114" t="n"/>
      <c r="AB113" s="114" t="n"/>
      <c r="AC113" s="114" t="n"/>
      <c r="AD113" s="114" t="n"/>
      <c r="AE113" s="114" t="n"/>
      <c r="AF113" s="114" t="n"/>
      <c r="AG113" s="114" t="n"/>
      <c r="AH113" s="114" t="n"/>
      <c r="AI113" s="114" t="n"/>
      <c r="AJ113" s="114" t="n"/>
      <c r="AK113" s="114" t="n"/>
    </row>
    <row r="114" ht="18" customHeight="1" s="173" thickBot="1">
      <c r="A114" s="118" t="inlineStr">
        <is>
          <t>Listrik, gas dan air - Mata uang asing - Total</t>
        </is>
      </c>
      <c r="B114" s="111" t="n"/>
      <c r="C114" s="113" t="n"/>
      <c r="D114" s="113" t="n"/>
      <c r="E114" s="113" t="n"/>
      <c r="F114" s="113" t="n"/>
      <c r="G114" s="113" t="n"/>
      <c r="H114" s="113" t="n"/>
      <c r="I114" s="113" t="n"/>
      <c r="J114" s="113" t="n"/>
      <c r="K114" s="113" t="n"/>
      <c r="L114" s="113" t="n"/>
      <c r="M114" s="113" t="n"/>
      <c r="N114" s="113" t="n"/>
      <c r="O114" s="113" t="n"/>
      <c r="P114" s="113" t="n"/>
      <c r="Q114" s="113" t="n"/>
      <c r="R114" s="113" t="n"/>
      <c r="S114" s="113" t="n"/>
      <c r="T114" s="113" t="n"/>
      <c r="U114" s="113" t="n"/>
      <c r="V114" s="113" t="n"/>
      <c r="W114" s="113" t="n"/>
      <c r="X114" s="113" t="n"/>
      <c r="Y114" s="113" t="n"/>
      <c r="Z114" s="113" t="n"/>
      <c r="AA114" s="113" t="n"/>
      <c r="AB114" s="113" t="n"/>
      <c r="AC114" s="113" t="n"/>
      <c r="AD114" s="113" t="n"/>
      <c r="AE114" s="113" t="n"/>
      <c r="AF114" s="113" t="n"/>
      <c r="AG114" s="113" t="n"/>
      <c r="AH114" s="113" t="n"/>
      <c r="AI114" s="113" t="n"/>
      <c r="AJ114" s="113" t="n"/>
      <c r="AK114" s="113" t="n"/>
    </row>
    <row r="115" hidden="1" ht="18" customHeight="1" s="173" thickBot="1">
      <c r="A115" s="121" t="inlineStr">
        <is>
          <t>Listrik, gas dan air - Mata uang asing - Lancar</t>
        </is>
      </c>
      <c r="B115" s="111" t="n"/>
      <c r="C115" s="114" t="n"/>
      <c r="D115" s="114" t="n"/>
      <c r="E115" s="114" t="n"/>
      <c r="F115" s="114" t="n"/>
      <c r="G115" s="114" t="n"/>
      <c r="H115" s="114" t="n"/>
      <c r="I115" s="114" t="n"/>
      <c r="J115" s="114" t="n"/>
      <c r="K115" s="114" t="n"/>
      <c r="L115" s="114" t="n"/>
      <c r="M115" s="114" t="n"/>
      <c r="N115" s="114" t="n"/>
      <c r="O115" s="114" t="n"/>
      <c r="P115" s="114" t="n"/>
      <c r="Q115" s="114" t="n"/>
      <c r="R115" s="114" t="n"/>
      <c r="S115" s="114" t="n"/>
      <c r="T115" s="114" t="n"/>
      <c r="U115" s="114" t="n"/>
      <c r="V115" s="114" t="n"/>
      <c r="W115" s="114" t="n"/>
      <c r="X115" s="114" t="n"/>
      <c r="Y115" s="114" t="n"/>
      <c r="Z115" s="114" t="n"/>
      <c r="AA115" s="114" t="n"/>
      <c r="AB115" s="114" t="n"/>
      <c r="AC115" s="114" t="n"/>
      <c r="AD115" s="114" t="n"/>
      <c r="AE115" s="114" t="n"/>
      <c r="AF115" s="114" t="n"/>
      <c r="AG115" s="114" t="n"/>
      <c r="AH115" s="114" t="n"/>
      <c r="AI115" s="114" t="n"/>
      <c r="AJ115" s="114" t="n"/>
      <c r="AK115" s="114" t="n"/>
    </row>
    <row r="116" hidden="1" ht="18" customHeight="1" s="173" thickBot="1">
      <c r="A116" s="121" t="inlineStr">
        <is>
          <t>Listrik, gas dan air - Mata uang asing - Dalam perhatian khusus</t>
        </is>
      </c>
      <c r="B116" s="111" t="n"/>
      <c r="C116" s="114" t="n"/>
      <c r="D116" s="114" t="n"/>
      <c r="E116" s="114" t="n"/>
      <c r="F116" s="114" t="n"/>
      <c r="G116" s="114" t="n"/>
      <c r="H116" s="114" t="n"/>
      <c r="I116" s="114" t="n"/>
      <c r="J116" s="114" t="n"/>
      <c r="K116" s="114" t="n"/>
      <c r="L116" s="114" t="n"/>
      <c r="M116" s="114" t="n"/>
      <c r="N116" s="114" t="n"/>
      <c r="O116" s="114" t="n"/>
      <c r="P116" s="114" t="n"/>
      <c r="Q116" s="114" t="n"/>
      <c r="R116" s="114" t="n"/>
      <c r="S116" s="114" t="n"/>
      <c r="T116" s="114" t="n"/>
      <c r="U116" s="114" t="n"/>
      <c r="V116" s="114" t="n"/>
      <c r="W116" s="114" t="n"/>
      <c r="X116" s="114" t="n"/>
      <c r="Y116" s="114" t="n"/>
      <c r="Z116" s="114" t="n"/>
      <c r="AA116" s="114" t="n"/>
      <c r="AB116" s="114" t="n"/>
      <c r="AC116" s="114" t="n"/>
      <c r="AD116" s="114" t="n"/>
      <c r="AE116" s="114" t="n"/>
      <c r="AF116" s="114" t="n"/>
      <c r="AG116" s="114" t="n"/>
      <c r="AH116" s="114" t="n"/>
      <c r="AI116" s="114" t="n"/>
      <c r="AJ116" s="114" t="n"/>
      <c r="AK116" s="114" t="n"/>
    </row>
    <row r="117" hidden="1" ht="18" customHeight="1" s="173" thickBot="1">
      <c r="A117" s="121" t="inlineStr">
        <is>
          <t>Listrik, gas dan air - Mata uang asing - Kurang lancar</t>
        </is>
      </c>
      <c r="B117" s="111" t="n"/>
      <c r="C117" s="114" t="n"/>
      <c r="D117" s="114" t="n"/>
      <c r="E117" s="114" t="n"/>
      <c r="F117" s="114" t="n"/>
      <c r="G117" s="114" t="n"/>
      <c r="H117" s="114" t="n"/>
      <c r="I117" s="114" t="n"/>
      <c r="J117" s="114" t="n"/>
      <c r="K117" s="114" t="n"/>
      <c r="L117" s="114" t="n"/>
      <c r="M117" s="114" t="n"/>
      <c r="N117" s="114" t="n"/>
      <c r="O117" s="114" t="n"/>
      <c r="P117" s="114" t="n"/>
      <c r="Q117" s="114" t="n"/>
      <c r="R117" s="114" t="n"/>
      <c r="S117" s="114" t="n"/>
      <c r="T117" s="114" t="n"/>
      <c r="U117" s="114" t="n"/>
      <c r="V117" s="114" t="n"/>
      <c r="W117" s="114" t="n"/>
      <c r="X117" s="114" t="n"/>
      <c r="Y117" s="114" t="n"/>
      <c r="Z117" s="114" t="n"/>
      <c r="AA117" s="114" t="n"/>
      <c r="AB117" s="114" t="n"/>
      <c r="AC117" s="114" t="n"/>
      <c r="AD117" s="114" t="n"/>
      <c r="AE117" s="114" t="n"/>
      <c r="AF117" s="114" t="n"/>
      <c r="AG117" s="114" t="n"/>
      <c r="AH117" s="114" t="n"/>
      <c r="AI117" s="114" t="n"/>
      <c r="AJ117" s="114" t="n"/>
      <c r="AK117" s="114" t="n"/>
    </row>
    <row r="118" hidden="1" ht="18" customHeight="1" s="173" thickBot="1">
      <c r="A118" s="121" t="inlineStr">
        <is>
          <t>Listrik, gas dan air - Mata uang asing - Diragukan</t>
        </is>
      </c>
      <c r="B118" s="111" t="n"/>
      <c r="C118" s="114" t="n"/>
      <c r="D118" s="114" t="n"/>
      <c r="E118" s="114" t="n"/>
      <c r="F118" s="114" t="n"/>
      <c r="G118" s="114" t="n"/>
      <c r="H118" s="114" t="n"/>
      <c r="I118" s="114" t="n"/>
      <c r="J118" s="114" t="n"/>
      <c r="K118" s="114" t="n"/>
      <c r="L118" s="114" t="n"/>
      <c r="M118" s="114" t="n"/>
      <c r="N118" s="114" t="n"/>
      <c r="O118" s="114" t="n"/>
      <c r="P118" s="114" t="n"/>
      <c r="Q118" s="114" t="n"/>
      <c r="R118" s="114" t="n"/>
      <c r="S118" s="114" t="n"/>
      <c r="T118" s="114" t="n"/>
      <c r="U118" s="114" t="n"/>
      <c r="V118" s="114" t="n"/>
      <c r="W118" s="114" t="n"/>
      <c r="X118" s="114" t="n"/>
      <c r="Y118" s="114" t="n"/>
      <c r="Z118" s="114" t="n"/>
      <c r="AA118" s="114" t="n"/>
      <c r="AB118" s="114" t="n"/>
      <c r="AC118" s="114" t="n"/>
      <c r="AD118" s="114" t="n"/>
      <c r="AE118" s="114" t="n"/>
      <c r="AF118" s="114" t="n"/>
      <c r="AG118" s="114" t="n"/>
      <c r="AH118" s="114" t="n"/>
      <c r="AI118" s="114" t="n"/>
      <c r="AJ118" s="114" t="n"/>
      <c r="AK118" s="114" t="n"/>
    </row>
    <row r="119" hidden="1" ht="18" customHeight="1" s="173" thickBot="1">
      <c r="A119" s="121" t="inlineStr">
        <is>
          <t>Listrik, gas dan air - Mata uang asing - Macet</t>
        </is>
      </c>
      <c r="B119" s="111" t="n"/>
      <c r="C119" s="114" t="n"/>
      <c r="D119" s="114" t="n"/>
      <c r="E119" s="114" t="n"/>
      <c r="F119" s="114" t="n"/>
      <c r="G119" s="114" t="n"/>
      <c r="H119" s="114" t="n"/>
      <c r="I119" s="114" t="n"/>
      <c r="J119" s="114" t="n"/>
      <c r="K119" s="114" t="n"/>
      <c r="L119" s="114" t="n"/>
      <c r="M119" s="114" t="n"/>
      <c r="N119" s="114" t="n"/>
      <c r="O119" s="114" t="n"/>
      <c r="P119" s="114" t="n"/>
      <c r="Q119" s="114" t="n"/>
      <c r="R119" s="114" t="n"/>
      <c r="S119" s="114" t="n"/>
      <c r="T119" s="114" t="n"/>
      <c r="U119" s="114" t="n"/>
      <c r="V119" s="114" t="n"/>
      <c r="W119" s="114" t="n"/>
      <c r="X119" s="114" t="n"/>
      <c r="Y119" s="114" t="n"/>
      <c r="Z119" s="114" t="n"/>
      <c r="AA119" s="114" t="n"/>
      <c r="AB119" s="114" t="n"/>
      <c r="AC119" s="114" t="n"/>
      <c r="AD119" s="114" t="n"/>
      <c r="AE119" s="114" t="n"/>
      <c r="AF119" s="114" t="n"/>
      <c r="AG119" s="114" t="n"/>
      <c r="AH119" s="114" t="n"/>
      <c r="AI119" s="114" t="n"/>
      <c r="AJ119" s="114" t="n"/>
      <c r="AK119" s="114" t="n"/>
    </row>
    <row r="120" ht="18" customHeight="1" s="173" thickBot="1">
      <c r="A120" s="118" t="inlineStr">
        <is>
          <t>Jasa sosial - Mata uang asing - Total</t>
        </is>
      </c>
      <c r="B120" s="111" t="n"/>
      <c r="C120" s="113" t="n"/>
      <c r="D120" s="113" t="n"/>
      <c r="E120" s="113" t="n"/>
      <c r="F120" s="113" t="n"/>
      <c r="G120" s="113" t="n"/>
      <c r="H120" s="113" t="n"/>
      <c r="I120" s="113" t="n"/>
      <c r="J120" s="113" t="n"/>
      <c r="K120" s="113" t="n"/>
      <c r="L120" s="113" t="n"/>
      <c r="M120" s="113" t="n"/>
      <c r="N120" s="113" t="n"/>
      <c r="O120" s="113" t="n"/>
      <c r="P120" s="113" t="n"/>
      <c r="Q120" s="113" t="n"/>
      <c r="R120" s="113" t="n"/>
      <c r="S120" s="113" t="n"/>
      <c r="T120" s="113" t="n"/>
      <c r="U120" s="113" t="n"/>
      <c r="V120" s="113" t="n"/>
      <c r="W120" s="113" t="n"/>
      <c r="X120" s="113" t="n"/>
      <c r="Y120" s="113" t="n"/>
      <c r="Z120" s="113" t="n"/>
      <c r="AA120" s="113" t="n"/>
      <c r="AB120" s="113" t="n"/>
      <c r="AC120" s="113" t="n"/>
      <c r="AD120" s="113" t="n"/>
      <c r="AE120" s="113" t="n"/>
      <c r="AF120" s="113" t="n"/>
      <c r="AG120" s="113" t="n"/>
      <c r="AH120" s="113" t="n"/>
      <c r="AI120" s="113" t="n"/>
      <c r="AJ120" s="113" t="n"/>
      <c r="AK120" s="113" t="n"/>
    </row>
    <row r="121" hidden="1" ht="18" customHeight="1" s="173" thickBot="1">
      <c r="A121" s="121" t="inlineStr">
        <is>
          <t>Jasa sosial - Mata uang asing - Lancar</t>
        </is>
      </c>
      <c r="B121" s="111" t="n"/>
      <c r="C121" s="114" t="n"/>
      <c r="D121" s="114" t="n"/>
      <c r="E121" s="114" t="n"/>
      <c r="F121" s="114" t="n"/>
      <c r="G121" s="114" t="n"/>
      <c r="H121" s="114" t="n"/>
      <c r="I121" s="114" t="n"/>
      <c r="J121" s="114" t="n"/>
      <c r="K121" s="114" t="n"/>
      <c r="L121" s="114" t="n"/>
      <c r="M121" s="114" t="n"/>
      <c r="N121" s="114" t="n"/>
      <c r="O121" s="114" t="n"/>
      <c r="P121" s="114" t="n"/>
      <c r="Q121" s="114" t="n"/>
      <c r="R121" s="114" t="n"/>
      <c r="S121" s="114" t="n"/>
      <c r="T121" s="114" t="n"/>
      <c r="U121" s="114" t="n"/>
      <c r="V121" s="114" t="n"/>
      <c r="W121" s="114" t="n"/>
      <c r="X121" s="114" t="n"/>
      <c r="Y121" s="114" t="n"/>
      <c r="Z121" s="114" t="n"/>
      <c r="AA121" s="114" t="n"/>
      <c r="AB121" s="114" t="n"/>
      <c r="AC121" s="114" t="n"/>
      <c r="AD121" s="114" t="n"/>
      <c r="AE121" s="114" t="n"/>
      <c r="AF121" s="114" t="n"/>
      <c r="AG121" s="114" t="n"/>
      <c r="AH121" s="114" t="n"/>
      <c r="AI121" s="114" t="n"/>
      <c r="AJ121" s="114" t="n"/>
      <c r="AK121" s="114" t="n"/>
    </row>
    <row r="122" hidden="1" ht="18" customHeight="1" s="173" thickBot="1">
      <c r="A122" s="121" t="inlineStr">
        <is>
          <t>Jasa sosial - Mata uang asing - Dalam perhatian khusus</t>
        </is>
      </c>
      <c r="B122" s="111" t="n"/>
      <c r="C122" s="114" t="n"/>
      <c r="D122" s="114" t="n"/>
      <c r="E122" s="114" t="n"/>
      <c r="F122" s="114" t="n"/>
      <c r="G122" s="114" t="n"/>
      <c r="H122" s="114" t="n"/>
      <c r="I122" s="114" t="n"/>
      <c r="J122" s="114" t="n"/>
      <c r="K122" s="114" t="n"/>
      <c r="L122" s="114" t="n"/>
      <c r="M122" s="114" t="n"/>
      <c r="N122" s="114" t="n"/>
      <c r="O122" s="114" t="n"/>
      <c r="P122" s="114" t="n"/>
      <c r="Q122" s="114" t="n"/>
      <c r="R122" s="114" t="n"/>
      <c r="S122" s="114" t="n"/>
      <c r="T122" s="114" t="n"/>
      <c r="U122" s="114" t="n"/>
      <c r="V122" s="114" t="n"/>
      <c r="W122" s="114" t="n"/>
      <c r="X122" s="114" t="n"/>
      <c r="Y122" s="114" t="n"/>
      <c r="Z122" s="114" t="n"/>
      <c r="AA122" s="114" t="n"/>
      <c r="AB122" s="114" t="n"/>
      <c r="AC122" s="114" t="n"/>
      <c r="AD122" s="114" t="n"/>
      <c r="AE122" s="114" t="n"/>
      <c r="AF122" s="114" t="n"/>
      <c r="AG122" s="114" t="n"/>
      <c r="AH122" s="114" t="n"/>
      <c r="AI122" s="114" t="n"/>
      <c r="AJ122" s="114" t="n"/>
      <c r="AK122" s="114" t="n"/>
    </row>
    <row r="123" hidden="1" ht="18" customHeight="1" s="173" thickBot="1">
      <c r="A123" s="121" t="inlineStr">
        <is>
          <t>Jasa sosial - Mata uang asing - Kurang lancar</t>
        </is>
      </c>
      <c r="B123" s="111" t="n"/>
      <c r="C123" s="114" t="n"/>
      <c r="D123" s="114" t="n"/>
      <c r="E123" s="114" t="n"/>
      <c r="F123" s="114" t="n"/>
      <c r="G123" s="114" t="n"/>
      <c r="H123" s="114" t="n"/>
      <c r="I123" s="114" t="n"/>
      <c r="J123" s="114" t="n"/>
      <c r="K123" s="114" t="n"/>
      <c r="L123" s="114" t="n"/>
      <c r="M123" s="114" t="n"/>
      <c r="N123" s="114" t="n"/>
      <c r="O123" s="114" t="n"/>
      <c r="P123" s="114" t="n"/>
      <c r="Q123" s="114" t="n"/>
      <c r="R123" s="114" t="n"/>
      <c r="S123" s="114" t="n"/>
      <c r="T123" s="114" t="n"/>
      <c r="U123" s="114" t="n"/>
      <c r="V123" s="114" t="n"/>
      <c r="W123" s="114" t="n"/>
      <c r="X123" s="114" t="n"/>
      <c r="Y123" s="114" t="n"/>
      <c r="Z123" s="114" t="n"/>
      <c r="AA123" s="114" t="n"/>
      <c r="AB123" s="114" t="n"/>
      <c r="AC123" s="114" t="n"/>
      <c r="AD123" s="114" t="n"/>
      <c r="AE123" s="114" t="n"/>
      <c r="AF123" s="114" t="n"/>
      <c r="AG123" s="114" t="n"/>
      <c r="AH123" s="114" t="n"/>
      <c r="AI123" s="114" t="n"/>
      <c r="AJ123" s="114" t="n"/>
      <c r="AK123" s="114" t="n"/>
    </row>
    <row r="124" hidden="1" ht="18" customHeight="1" s="173" thickBot="1">
      <c r="A124" s="121" t="inlineStr">
        <is>
          <t>Jasa sosial - Mata uang asing - Diragukan</t>
        </is>
      </c>
      <c r="B124" s="111" t="n"/>
      <c r="C124" s="114" t="n"/>
      <c r="D124" s="114" t="n"/>
      <c r="E124" s="114" t="n"/>
      <c r="F124" s="114" t="n"/>
      <c r="G124" s="114" t="n"/>
      <c r="H124" s="114" t="n"/>
      <c r="I124" s="114" t="n"/>
      <c r="J124" s="114" t="n"/>
      <c r="K124" s="114" t="n"/>
      <c r="L124" s="114" t="n"/>
      <c r="M124" s="114" t="n"/>
      <c r="N124" s="114" t="n"/>
      <c r="O124" s="114" t="n"/>
      <c r="P124" s="114" t="n"/>
      <c r="Q124" s="114" t="n"/>
      <c r="R124" s="114" t="n"/>
      <c r="S124" s="114" t="n"/>
      <c r="T124" s="114" t="n"/>
      <c r="U124" s="114" t="n"/>
      <c r="V124" s="114" t="n"/>
      <c r="W124" s="114" t="n"/>
      <c r="X124" s="114" t="n"/>
      <c r="Y124" s="114" t="n"/>
      <c r="Z124" s="114" t="n"/>
      <c r="AA124" s="114" t="n"/>
      <c r="AB124" s="114" t="n"/>
      <c r="AC124" s="114" t="n"/>
      <c r="AD124" s="114" t="n"/>
      <c r="AE124" s="114" t="n"/>
      <c r="AF124" s="114" t="n"/>
      <c r="AG124" s="114" t="n"/>
      <c r="AH124" s="114" t="n"/>
      <c r="AI124" s="114" t="n"/>
      <c r="AJ124" s="114" t="n"/>
      <c r="AK124" s="114" t="n"/>
    </row>
    <row r="125" hidden="1" ht="18" customHeight="1" s="173" thickBot="1">
      <c r="A125" s="121" t="inlineStr">
        <is>
          <t>Jasa sosial - Mata uang asing - Macet</t>
        </is>
      </c>
      <c r="B125" s="111" t="n"/>
      <c r="C125" s="114" t="n"/>
      <c r="D125" s="114" t="n"/>
      <c r="E125" s="114" t="n"/>
      <c r="F125" s="114" t="n"/>
      <c r="G125" s="114" t="n"/>
      <c r="H125" s="114" t="n"/>
      <c r="I125" s="114" t="n"/>
      <c r="J125" s="114" t="n"/>
      <c r="K125" s="114" t="n"/>
      <c r="L125" s="114" t="n"/>
      <c r="M125" s="114" t="n"/>
      <c r="N125" s="114" t="n"/>
      <c r="O125" s="114" t="n"/>
      <c r="P125" s="114" t="n"/>
      <c r="Q125" s="114" t="n"/>
      <c r="R125" s="114" t="n"/>
      <c r="S125" s="114" t="n"/>
      <c r="T125" s="114" t="n"/>
      <c r="U125" s="114" t="n"/>
      <c r="V125" s="114" t="n"/>
      <c r="W125" s="114" t="n"/>
      <c r="X125" s="114" t="n"/>
      <c r="Y125" s="114" t="n"/>
      <c r="Z125" s="114" t="n"/>
      <c r="AA125" s="114" t="n"/>
      <c r="AB125" s="114" t="n"/>
      <c r="AC125" s="114" t="n"/>
      <c r="AD125" s="114" t="n"/>
      <c r="AE125" s="114" t="n"/>
      <c r="AF125" s="114" t="n"/>
      <c r="AG125" s="114" t="n"/>
      <c r="AH125" s="114" t="n"/>
      <c r="AI125" s="114" t="n"/>
      <c r="AJ125" s="114" t="n"/>
      <c r="AK125" s="114" t="n"/>
    </row>
    <row r="126" ht="18" customHeight="1" s="173" thickBot="1">
      <c r="A126" s="118" t="inlineStr">
        <is>
          <t>Pertambangan - Mata uang asing - Total</t>
        </is>
      </c>
      <c r="B126" s="112" t="n"/>
      <c r="C126" s="113" t="n"/>
      <c r="D126" s="113" t="n"/>
      <c r="E126" s="113" t="n"/>
      <c r="F126" s="113" t="n"/>
      <c r="G126" s="113" t="n"/>
      <c r="H126" s="113" t="n"/>
      <c r="I126" s="113" t="n"/>
      <c r="J126" s="113" t="n"/>
      <c r="K126" s="113" t="n"/>
      <c r="L126" s="113" t="n"/>
      <c r="M126" s="113" t="n"/>
      <c r="N126" s="113" t="n"/>
      <c r="O126" s="113" t="n"/>
      <c r="P126" s="113" t="n"/>
      <c r="Q126" s="113" t="n"/>
      <c r="R126" s="113" t="n"/>
      <c r="S126" s="113" t="n"/>
      <c r="T126" s="113" t="n"/>
      <c r="U126" s="113" t="n"/>
      <c r="V126" s="113" t="n"/>
      <c r="W126" s="113" t="n"/>
      <c r="X126" s="113" t="n"/>
      <c r="Y126" s="113" t="n"/>
      <c r="Z126" s="113" t="n"/>
      <c r="AA126" s="113" t="n"/>
      <c r="AB126" s="113" t="n"/>
      <c r="AC126" s="113" t="n"/>
      <c r="AD126" s="113" t="n"/>
      <c r="AE126" s="113" t="n"/>
      <c r="AF126" s="113" t="n"/>
      <c r="AG126" s="113" t="n"/>
      <c r="AH126" s="113" t="n"/>
      <c r="AI126" s="113" t="n"/>
      <c r="AJ126" s="113" t="n"/>
      <c r="AK126" s="113" t="n"/>
    </row>
    <row r="127" hidden="1" ht="18" customHeight="1" s="173" thickBot="1">
      <c r="A127" s="121" t="inlineStr">
        <is>
          <t>Pertambangan - Mata uang asing - Lancar</t>
        </is>
      </c>
      <c r="B127" s="112" t="n"/>
      <c r="C127" s="114" t="n"/>
      <c r="D127" s="114" t="n"/>
      <c r="E127" s="114" t="n"/>
      <c r="F127" s="114" t="n"/>
      <c r="G127" s="114" t="n"/>
      <c r="H127" s="114" t="n"/>
      <c r="I127" s="114" t="n"/>
      <c r="J127" s="114" t="n"/>
      <c r="K127" s="114" t="n"/>
      <c r="L127" s="114" t="n"/>
      <c r="M127" s="114" t="n"/>
      <c r="N127" s="114" t="n"/>
      <c r="O127" s="114" t="n"/>
      <c r="P127" s="114" t="n"/>
      <c r="Q127" s="114" t="n"/>
      <c r="R127" s="114" t="n"/>
      <c r="S127" s="114" t="n"/>
      <c r="T127" s="114" t="n"/>
      <c r="U127" s="114" t="n"/>
      <c r="V127" s="114" t="n"/>
      <c r="W127" s="114" t="n"/>
      <c r="X127" s="114" t="n"/>
      <c r="Y127" s="114" t="n"/>
      <c r="Z127" s="114" t="n"/>
      <c r="AA127" s="114" t="n"/>
      <c r="AB127" s="114" t="n"/>
      <c r="AC127" s="114" t="n"/>
      <c r="AD127" s="114" t="n"/>
      <c r="AE127" s="114" t="n"/>
      <c r="AF127" s="114" t="n"/>
      <c r="AG127" s="114" t="n"/>
      <c r="AH127" s="114" t="n"/>
      <c r="AI127" s="114" t="n"/>
      <c r="AJ127" s="114" t="n"/>
      <c r="AK127" s="114" t="n"/>
    </row>
    <row r="128" hidden="1" ht="18" customHeight="1" s="173" thickBot="1">
      <c r="A128" s="121" t="inlineStr">
        <is>
          <t>Pertambangan - Mata uang asing - Dalam perhatian khusus</t>
        </is>
      </c>
      <c r="B128" s="112" t="n"/>
      <c r="C128" s="114" t="n"/>
      <c r="D128" s="114" t="n"/>
      <c r="E128" s="114" t="n"/>
      <c r="F128" s="114" t="n"/>
      <c r="G128" s="114" t="n"/>
      <c r="H128" s="114" t="n"/>
      <c r="I128" s="114" t="n"/>
      <c r="J128" s="114" t="n"/>
      <c r="K128" s="114" t="n"/>
      <c r="L128" s="114" t="n"/>
      <c r="M128" s="114" t="n"/>
      <c r="N128" s="114" t="n"/>
      <c r="O128" s="114" t="n"/>
      <c r="P128" s="114" t="n"/>
      <c r="Q128" s="114" t="n"/>
      <c r="R128" s="114" t="n"/>
      <c r="S128" s="114" t="n"/>
      <c r="T128" s="114" t="n"/>
      <c r="U128" s="114" t="n"/>
      <c r="V128" s="114" t="n"/>
      <c r="W128" s="114" t="n"/>
      <c r="X128" s="114" t="n"/>
      <c r="Y128" s="114" t="n"/>
      <c r="Z128" s="114" t="n"/>
      <c r="AA128" s="114" t="n"/>
      <c r="AB128" s="114" t="n"/>
      <c r="AC128" s="114" t="n"/>
      <c r="AD128" s="114" t="n"/>
      <c r="AE128" s="114" t="n"/>
      <c r="AF128" s="114" t="n"/>
      <c r="AG128" s="114" t="n"/>
      <c r="AH128" s="114" t="n"/>
      <c r="AI128" s="114" t="n"/>
      <c r="AJ128" s="114" t="n"/>
      <c r="AK128" s="114" t="n"/>
    </row>
    <row r="129" hidden="1" ht="18" customHeight="1" s="173" thickBot="1">
      <c r="A129" s="121" t="inlineStr">
        <is>
          <t>Pertambangan - Mata uang asing - Kurang lancar</t>
        </is>
      </c>
      <c r="B129" s="112" t="n"/>
      <c r="C129" s="114" t="n"/>
      <c r="D129" s="114" t="n"/>
      <c r="E129" s="114" t="n"/>
      <c r="F129" s="114" t="n"/>
      <c r="G129" s="114" t="n"/>
      <c r="H129" s="114" t="n"/>
      <c r="I129" s="114" t="n"/>
      <c r="J129" s="114" t="n"/>
      <c r="K129" s="114" t="n"/>
      <c r="L129" s="114" t="n"/>
      <c r="M129" s="114" t="n"/>
      <c r="N129" s="114" t="n"/>
      <c r="O129" s="114" t="n"/>
      <c r="P129" s="114" t="n"/>
      <c r="Q129" s="114" t="n"/>
      <c r="R129" s="114" t="n"/>
      <c r="S129" s="114" t="n"/>
      <c r="T129" s="114" t="n"/>
      <c r="U129" s="114" t="n"/>
      <c r="V129" s="114" t="n"/>
      <c r="W129" s="114" t="n"/>
      <c r="X129" s="114" t="n"/>
      <c r="Y129" s="114" t="n"/>
      <c r="Z129" s="114" t="n"/>
      <c r="AA129" s="114" t="n"/>
      <c r="AB129" s="114" t="n"/>
      <c r="AC129" s="114" t="n"/>
      <c r="AD129" s="114" t="n"/>
      <c r="AE129" s="114" t="n"/>
      <c r="AF129" s="114" t="n"/>
      <c r="AG129" s="114" t="n"/>
      <c r="AH129" s="114" t="n"/>
      <c r="AI129" s="114" t="n"/>
      <c r="AJ129" s="114" t="n"/>
      <c r="AK129" s="114" t="n"/>
    </row>
    <row r="130" hidden="1" ht="18" customHeight="1" s="173" thickBot="1">
      <c r="A130" s="121" t="inlineStr">
        <is>
          <t>Pertambangan - Mata uang asing - Diragukan</t>
        </is>
      </c>
      <c r="B130" s="112" t="n"/>
      <c r="C130" s="114" t="n"/>
      <c r="D130" s="114" t="n"/>
      <c r="E130" s="114" t="n"/>
      <c r="F130" s="114" t="n"/>
      <c r="G130" s="114" t="n"/>
      <c r="H130" s="114" t="n"/>
      <c r="I130" s="114" t="n"/>
      <c r="J130" s="114" t="n"/>
      <c r="K130" s="114" t="n"/>
      <c r="L130" s="114" t="n"/>
      <c r="M130" s="114" t="n"/>
      <c r="N130" s="114" t="n"/>
      <c r="O130" s="114" t="n"/>
      <c r="P130" s="114" t="n"/>
      <c r="Q130" s="114" t="n"/>
      <c r="R130" s="114" t="n"/>
      <c r="S130" s="114" t="n"/>
      <c r="T130" s="114" t="n"/>
      <c r="U130" s="114" t="n"/>
      <c r="V130" s="114" t="n"/>
      <c r="W130" s="114" t="n"/>
      <c r="X130" s="114" t="n"/>
      <c r="Y130" s="114" t="n"/>
      <c r="Z130" s="114" t="n"/>
      <c r="AA130" s="114" t="n"/>
      <c r="AB130" s="114" t="n"/>
      <c r="AC130" s="114" t="n"/>
      <c r="AD130" s="114" t="n"/>
      <c r="AE130" s="114" t="n"/>
      <c r="AF130" s="114" t="n"/>
      <c r="AG130" s="114" t="n"/>
      <c r="AH130" s="114" t="n"/>
      <c r="AI130" s="114" t="n"/>
      <c r="AJ130" s="114" t="n"/>
      <c r="AK130" s="114" t="n"/>
    </row>
    <row r="131" hidden="1" ht="18" customHeight="1" s="173" thickBot="1">
      <c r="A131" s="121" t="inlineStr">
        <is>
          <t>Pertambangan - Mata uang asing - Macet</t>
        </is>
      </c>
      <c r="B131" s="111" t="n"/>
      <c r="C131" s="114" t="n"/>
      <c r="D131" s="114" t="n"/>
      <c r="E131" s="114" t="n"/>
      <c r="F131" s="114" t="n"/>
      <c r="G131" s="114" t="n"/>
      <c r="H131" s="114" t="n"/>
      <c r="I131" s="114" t="n"/>
      <c r="J131" s="114" t="n"/>
      <c r="K131" s="114" t="n"/>
      <c r="L131" s="114" t="n"/>
      <c r="M131" s="114" t="n"/>
      <c r="N131" s="114" t="n"/>
      <c r="O131" s="114" t="n"/>
      <c r="P131" s="114" t="n"/>
      <c r="Q131" s="114" t="n"/>
      <c r="R131" s="114" t="n"/>
      <c r="S131" s="114" t="n"/>
      <c r="T131" s="114" t="n"/>
      <c r="U131" s="114" t="n"/>
      <c r="V131" s="114" t="n"/>
      <c r="W131" s="114" t="n"/>
      <c r="X131" s="114" t="n"/>
      <c r="Y131" s="114" t="n"/>
      <c r="Z131" s="114" t="n"/>
      <c r="AA131" s="114" t="n"/>
      <c r="AB131" s="114" t="n"/>
      <c r="AC131" s="114" t="n"/>
      <c r="AD131" s="114" t="n"/>
      <c r="AE131" s="114" t="n"/>
      <c r="AF131" s="114" t="n"/>
      <c r="AG131" s="114" t="n"/>
      <c r="AH131" s="114" t="n"/>
      <c r="AI131" s="114" t="n"/>
      <c r="AJ131" s="114" t="n"/>
      <c r="AK131" s="114" t="n"/>
    </row>
    <row r="132" ht="18" customHeight="1" s="173" thickBot="1">
      <c r="A132" s="118" t="inlineStr">
        <is>
          <t>Properti - Mata uang asing - Total</t>
        </is>
      </c>
      <c r="B132" s="112" t="n"/>
      <c r="C132" s="113" t="n"/>
      <c r="D132" s="113" t="n"/>
      <c r="E132" s="113" t="n"/>
      <c r="F132" s="113" t="n"/>
      <c r="G132" s="113" t="n"/>
      <c r="H132" s="113" t="n"/>
      <c r="I132" s="113" t="n"/>
      <c r="J132" s="113" t="n"/>
      <c r="K132" s="113" t="n"/>
      <c r="L132" s="113" t="n"/>
      <c r="M132" s="113" t="n"/>
      <c r="N132" s="113" t="n"/>
      <c r="O132" s="113" t="n"/>
      <c r="P132" s="113" t="n"/>
      <c r="Q132" s="113" t="n"/>
      <c r="R132" s="113" t="n"/>
      <c r="S132" s="113" t="n"/>
      <c r="T132" s="113" t="n"/>
      <c r="U132" s="113" t="n"/>
      <c r="V132" s="113" t="n"/>
      <c r="W132" s="113" t="n"/>
      <c r="X132" s="113" t="n"/>
      <c r="Y132" s="113" t="n"/>
      <c r="Z132" s="113" t="n"/>
      <c r="AA132" s="113" t="n"/>
      <c r="AB132" s="113" t="n"/>
      <c r="AC132" s="113" t="n"/>
      <c r="AD132" s="113" t="n"/>
      <c r="AE132" s="113" t="n"/>
      <c r="AF132" s="113" t="n"/>
      <c r="AG132" s="113" t="n"/>
      <c r="AH132" s="113" t="n"/>
      <c r="AI132" s="113" t="n"/>
      <c r="AJ132" s="113" t="n"/>
      <c r="AK132" s="113" t="n"/>
    </row>
    <row r="133" hidden="1" ht="18" customHeight="1" s="173" thickBot="1">
      <c r="A133" s="121" t="inlineStr">
        <is>
          <t>Properti - Mata uang asing - Lancar</t>
        </is>
      </c>
      <c r="B133" s="112" t="n"/>
      <c r="C133" s="114" t="n"/>
      <c r="D133" s="114" t="n"/>
      <c r="E133" s="114" t="n"/>
      <c r="F133" s="114" t="n"/>
      <c r="G133" s="114" t="n"/>
      <c r="H133" s="114" t="n"/>
      <c r="I133" s="114" t="n"/>
      <c r="J133" s="114" t="n"/>
      <c r="K133" s="114" t="n"/>
      <c r="L133" s="114" t="n"/>
      <c r="M133" s="114" t="n"/>
      <c r="N133" s="114" t="n"/>
      <c r="O133" s="114" t="n"/>
      <c r="P133" s="114" t="n"/>
      <c r="Q133" s="114" t="n"/>
      <c r="R133" s="114" t="n"/>
      <c r="S133" s="114" t="n"/>
      <c r="T133" s="114" t="n"/>
      <c r="U133" s="114" t="n"/>
      <c r="V133" s="114" t="n"/>
      <c r="W133" s="114" t="n"/>
      <c r="X133" s="114" t="n"/>
      <c r="Y133" s="114" t="n"/>
      <c r="Z133" s="114" t="n"/>
      <c r="AA133" s="114" t="n"/>
      <c r="AB133" s="114" t="n"/>
      <c r="AC133" s="114" t="n"/>
      <c r="AD133" s="114" t="n"/>
      <c r="AE133" s="114" t="n"/>
      <c r="AF133" s="114" t="n"/>
      <c r="AG133" s="114" t="n"/>
      <c r="AH133" s="114" t="n"/>
      <c r="AI133" s="114" t="n"/>
      <c r="AJ133" s="114" t="n"/>
      <c r="AK133" s="114" t="n"/>
    </row>
    <row r="134" hidden="1" ht="18" customHeight="1" s="173" thickBot="1">
      <c r="A134" s="121" t="inlineStr">
        <is>
          <t>Properti - Mata uang asing - Dalam perhatian khusus</t>
        </is>
      </c>
      <c r="B134" s="112" t="n"/>
      <c r="C134" s="114" t="n"/>
      <c r="D134" s="114" t="n"/>
      <c r="E134" s="114" t="n"/>
      <c r="F134" s="114" t="n"/>
      <c r="G134" s="114" t="n"/>
      <c r="H134" s="114" t="n"/>
      <c r="I134" s="114" t="n"/>
      <c r="J134" s="114" t="n"/>
      <c r="K134" s="114" t="n"/>
      <c r="L134" s="114" t="n"/>
      <c r="M134" s="114" t="n"/>
      <c r="N134" s="114" t="n"/>
      <c r="O134" s="114" t="n"/>
      <c r="P134" s="114" t="n"/>
      <c r="Q134" s="114" t="n"/>
      <c r="R134" s="114" t="n"/>
      <c r="S134" s="114" t="n"/>
      <c r="T134" s="114" t="n"/>
      <c r="U134" s="114" t="n"/>
      <c r="V134" s="114" t="n"/>
      <c r="W134" s="114" t="n"/>
      <c r="X134" s="114" t="n"/>
      <c r="Y134" s="114" t="n"/>
      <c r="Z134" s="114" t="n"/>
      <c r="AA134" s="114" t="n"/>
      <c r="AB134" s="114" t="n"/>
      <c r="AC134" s="114" t="n"/>
      <c r="AD134" s="114" t="n"/>
      <c r="AE134" s="114" t="n"/>
      <c r="AF134" s="114" t="n"/>
      <c r="AG134" s="114" t="n"/>
      <c r="AH134" s="114" t="n"/>
      <c r="AI134" s="114" t="n"/>
      <c r="AJ134" s="114" t="n"/>
      <c r="AK134" s="114" t="n"/>
    </row>
    <row r="135" hidden="1" ht="18" customHeight="1" s="173" thickBot="1">
      <c r="A135" s="121" t="inlineStr">
        <is>
          <t>Properti - Mata uang asing - Kurang lancar</t>
        </is>
      </c>
      <c r="B135" s="112" t="n"/>
      <c r="C135" s="114" t="n"/>
      <c r="D135" s="114" t="n"/>
      <c r="E135" s="114" t="n"/>
      <c r="F135" s="114" t="n"/>
      <c r="G135" s="114" t="n"/>
      <c r="H135" s="114" t="n"/>
      <c r="I135" s="114" t="n"/>
      <c r="J135" s="114" t="n"/>
      <c r="K135" s="114" t="n"/>
      <c r="L135" s="114" t="n"/>
      <c r="M135" s="114" t="n"/>
      <c r="N135" s="114" t="n"/>
      <c r="O135" s="114" t="n"/>
      <c r="P135" s="114" t="n"/>
      <c r="Q135" s="114" t="n"/>
      <c r="R135" s="114" t="n"/>
      <c r="S135" s="114" t="n"/>
      <c r="T135" s="114" t="n"/>
      <c r="U135" s="114" t="n"/>
      <c r="V135" s="114" t="n"/>
      <c r="W135" s="114" t="n"/>
      <c r="X135" s="114" t="n"/>
      <c r="Y135" s="114" t="n"/>
      <c r="Z135" s="114" t="n"/>
      <c r="AA135" s="114" t="n"/>
      <c r="AB135" s="114" t="n"/>
      <c r="AC135" s="114" t="n"/>
      <c r="AD135" s="114" t="n"/>
      <c r="AE135" s="114" t="n"/>
      <c r="AF135" s="114" t="n"/>
      <c r="AG135" s="114" t="n"/>
      <c r="AH135" s="114" t="n"/>
      <c r="AI135" s="114" t="n"/>
      <c r="AJ135" s="114" t="n"/>
      <c r="AK135" s="114" t="n"/>
    </row>
    <row r="136" hidden="1" ht="18" customHeight="1" s="173" thickBot="1">
      <c r="A136" s="121" t="inlineStr">
        <is>
          <t>Properti - Mata uang asing - Diragukan</t>
        </is>
      </c>
      <c r="B136" s="112" t="n"/>
      <c r="C136" s="114" t="n"/>
      <c r="D136" s="114" t="n"/>
      <c r="E136" s="114" t="n"/>
      <c r="F136" s="114" t="n"/>
      <c r="G136" s="114" t="n"/>
      <c r="H136" s="114" t="n"/>
      <c r="I136" s="114" t="n"/>
      <c r="J136" s="114" t="n"/>
      <c r="K136" s="114" t="n"/>
      <c r="L136" s="114" t="n"/>
      <c r="M136" s="114" t="n"/>
      <c r="N136" s="114" t="n"/>
      <c r="O136" s="114" t="n"/>
      <c r="P136" s="114" t="n"/>
      <c r="Q136" s="114" t="n"/>
      <c r="R136" s="114" t="n"/>
      <c r="S136" s="114" t="n"/>
      <c r="T136" s="114" t="n"/>
      <c r="U136" s="114" t="n"/>
      <c r="V136" s="114" t="n"/>
      <c r="W136" s="114" t="n"/>
      <c r="X136" s="114" t="n"/>
      <c r="Y136" s="114" t="n"/>
      <c r="Z136" s="114" t="n"/>
      <c r="AA136" s="114" t="n"/>
      <c r="AB136" s="114" t="n"/>
      <c r="AC136" s="114" t="n"/>
      <c r="AD136" s="114" t="n"/>
      <c r="AE136" s="114" t="n"/>
      <c r="AF136" s="114" t="n"/>
      <c r="AG136" s="114" t="n"/>
      <c r="AH136" s="114" t="n"/>
      <c r="AI136" s="114" t="n"/>
      <c r="AJ136" s="114" t="n"/>
      <c r="AK136" s="114" t="n"/>
    </row>
    <row r="137" hidden="1" ht="18" customHeight="1" s="173" thickBot="1">
      <c r="A137" s="121" t="inlineStr">
        <is>
          <t>Properti - Mata uang asing - Macet</t>
        </is>
      </c>
      <c r="B137" s="111" t="n"/>
      <c r="C137" s="114" t="n"/>
      <c r="D137" s="114" t="n"/>
      <c r="E137" s="114" t="n"/>
      <c r="F137" s="114" t="n"/>
      <c r="G137" s="114" t="n"/>
      <c r="H137" s="114" t="n"/>
      <c r="I137" s="114" t="n"/>
      <c r="J137" s="114" t="n"/>
      <c r="K137" s="114" t="n"/>
      <c r="L137" s="114" t="n"/>
      <c r="M137" s="114" t="n"/>
      <c r="N137" s="114" t="n"/>
      <c r="O137" s="114" t="n"/>
      <c r="P137" s="114" t="n"/>
      <c r="Q137" s="114" t="n"/>
      <c r="R137" s="114" t="n"/>
      <c r="S137" s="114" t="n"/>
      <c r="T137" s="114" t="n"/>
      <c r="U137" s="114" t="n"/>
      <c r="V137" s="114" t="n"/>
      <c r="W137" s="114" t="n"/>
      <c r="X137" s="114" t="n"/>
      <c r="Y137" s="114" t="n"/>
      <c r="Z137" s="114" t="n"/>
      <c r="AA137" s="114" t="n"/>
      <c r="AB137" s="114" t="n"/>
      <c r="AC137" s="114" t="n"/>
      <c r="AD137" s="114" t="n"/>
      <c r="AE137" s="114" t="n"/>
      <c r="AF137" s="114" t="n"/>
      <c r="AG137" s="114" t="n"/>
      <c r="AH137" s="114" t="n"/>
      <c r="AI137" s="114" t="n"/>
      <c r="AJ137" s="114" t="n"/>
      <c r="AK137" s="114" t="n"/>
    </row>
    <row r="138" ht="18" customHeight="1" s="173" thickBot="1">
      <c r="A138" s="118" t="inlineStr">
        <is>
          <t>Lain-lain - Rupiah - Total</t>
        </is>
      </c>
      <c r="B138" s="112" t="n"/>
      <c r="C138" s="113" t="n"/>
      <c r="D138" s="113" t="n"/>
      <c r="E138" s="113" t="n"/>
      <c r="F138" s="113" t="n"/>
      <c r="G138" s="113" t="n"/>
      <c r="H138" s="113" t="n"/>
      <c r="I138" s="113" t="n"/>
      <c r="J138" s="113" t="n"/>
      <c r="K138" s="113" t="n"/>
      <c r="L138" s="113" t="n"/>
      <c r="M138" s="113" t="n"/>
      <c r="N138" s="113" t="n"/>
      <c r="O138" s="113" t="n"/>
      <c r="P138" s="113" t="n"/>
      <c r="Q138" s="113" t="n"/>
      <c r="R138" s="113" t="n"/>
      <c r="S138" s="113" t="n"/>
      <c r="T138" s="113" t="n"/>
      <c r="U138" s="113" t="n"/>
      <c r="V138" s="113" t="n"/>
      <c r="W138" s="113" t="n"/>
      <c r="X138" s="113" t="n"/>
      <c r="Y138" s="113" t="n"/>
      <c r="Z138" s="113" t="n"/>
      <c r="AA138" s="113" t="n"/>
      <c r="AB138" s="113" t="n"/>
      <c r="AC138" s="113" t="n"/>
      <c r="AD138" s="113" t="n"/>
      <c r="AE138" s="113" t="n"/>
      <c r="AF138" s="113" t="n"/>
      <c r="AG138" s="113" t="n"/>
      <c r="AH138" s="113" t="n"/>
      <c r="AI138" s="113" t="n"/>
      <c r="AJ138" s="113" t="n"/>
      <c r="AK138" s="113" t="n"/>
    </row>
    <row r="139" hidden="1" ht="18" customHeight="1" s="173" thickBot="1">
      <c r="A139" s="121" t="inlineStr">
        <is>
          <t>Lain-lain - Mata uang asing - Lancar</t>
        </is>
      </c>
      <c r="B139" s="112" t="n"/>
      <c r="C139" s="114" t="n"/>
      <c r="D139" s="114" t="n"/>
      <c r="E139" s="114" t="n"/>
      <c r="F139" s="114" t="n"/>
      <c r="G139" s="114" t="n"/>
      <c r="H139" s="114" t="n"/>
      <c r="I139" s="114" t="n"/>
      <c r="J139" s="114" t="n"/>
      <c r="K139" s="114" t="n"/>
      <c r="L139" s="114" t="n"/>
      <c r="M139" s="114" t="n"/>
      <c r="N139" s="114" t="n"/>
      <c r="O139" s="114" t="n"/>
      <c r="P139" s="114" t="n"/>
      <c r="Q139" s="114" t="n"/>
      <c r="R139" s="114" t="n"/>
      <c r="S139" s="114" t="n"/>
      <c r="T139" s="114" t="n"/>
      <c r="U139" s="114" t="n"/>
      <c r="V139" s="114" t="n"/>
      <c r="W139" s="114" t="n"/>
      <c r="X139" s="114" t="n"/>
      <c r="Y139" s="114" t="n"/>
      <c r="Z139" s="114" t="n"/>
      <c r="AA139" s="114" t="n"/>
      <c r="AB139" s="114" t="n"/>
      <c r="AC139" s="114" t="n"/>
      <c r="AD139" s="114" t="n"/>
      <c r="AE139" s="114" t="n"/>
      <c r="AF139" s="114" t="n"/>
      <c r="AG139" s="114" t="n"/>
      <c r="AH139" s="114" t="n"/>
      <c r="AI139" s="114" t="n"/>
      <c r="AJ139" s="114" t="n"/>
      <c r="AK139" s="114" t="n"/>
    </row>
    <row r="140" hidden="1" ht="18" customHeight="1" s="173" thickBot="1">
      <c r="A140" s="121" t="inlineStr">
        <is>
          <t>Lain-lain - Mata uang asing - Dalam perhatian khusus</t>
        </is>
      </c>
      <c r="B140" s="112" t="n"/>
      <c r="C140" s="114" t="n"/>
      <c r="D140" s="114" t="n"/>
      <c r="E140" s="114" t="n"/>
      <c r="F140" s="114" t="n"/>
      <c r="G140" s="114" t="n"/>
      <c r="H140" s="114" t="n"/>
      <c r="I140" s="114" t="n"/>
      <c r="J140" s="114" t="n"/>
      <c r="K140" s="114" t="n"/>
      <c r="L140" s="114" t="n"/>
      <c r="M140" s="114" t="n"/>
      <c r="N140" s="114" t="n"/>
      <c r="O140" s="114" t="n"/>
      <c r="P140" s="114" t="n"/>
      <c r="Q140" s="114" t="n"/>
      <c r="R140" s="114" t="n"/>
      <c r="S140" s="114" t="n"/>
      <c r="T140" s="114" t="n"/>
      <c r="U140" s="114" t="n"/>
      <c r="V140" s="114" t="n"/>
      <c r="W140" s="114" t="n"/>
      <c r="X140" s="114" t="n"/>
      <c r="Y140" s="114" t="n"/>
      <c r="Z140" s="114" t="n"/>
      <c r="AA140" s="114" t="n"/>
      <c r="AB140" s="114" t="n"/>
      <c r="AC140" s="114" t="n"/>
      <c r="AD140" s="114" t="n"/>
      <c r="AE140" s="114" t="n"/>
      <c r="AF140" s="114" t="n"/>
      <c r="AG140" s="114" t="n"/>
      <c r="AH140" s="114" t="n"/>
      <c r="AI140" s="114" t="n"/>
      <c r="AJ140" s="114" t="n"/>
      <c r="AK140" s="114" t="n"/>
    </row>
    <row r="141" hidden="1" ht="18" customHeight="1" s="173" thickBot="1">
      <c r="A141" s="121" t="inlineStr">
        <is>
          <t>Lain-lain - Mata uang asing - Kurang lancar</t>
        </is>
      </c>
      <c r="B141" s="112" t="n"/>
      <c r="C141" s="114" t="n"/>
      <c r="D141" s="114" t="n"/>
      <c r="E141" s="114" t="n"/>
      <c r="F141" s="114" t="n"/>
      <c r="G141" s="114" t="n"/>
      <c r="H141" s="114" t="n"/>
      <c r="I141" s="114" t="n"/>
      <c r="J141" s="114" t="n"/>
      <c r="K141" s="114" t="n"/>
      <c r="L141" s="114" t="n"/>
      <c r="M141" s="114" t="n"/>
      <c r="N141" s="114" t="n"/>
      <c r="O141" s="114" t="n"/>
      <c r="P141" s="114" t="n"/>
      <c r="Q141" s="114" t="n"/>
      <c r="R141" s="114" t="n"/>
      <c r="S141" s="114" t="n"/>
      <c r="T141" s="114" t="n"/>
      <c r="U141" s="114" t="n"/>
      <c r="V141" s="114" t="n"/>
      <c r="W141" s="114" t="n"/>
      <c r="X141" s="114" t="n"/>
      <c r="Y141" s="114" t="n"/>
      <c r="Z141" s="114" t="n"/>
      <c r="AA141" s="114" t="n"/>
      <c r="AB141" s="114" t="n"/>
      <c r="AC141" s="114" t="n"/>
      <c r="AD141" s="114" t="n"/>
      <c r="AE141" s="114" t="n"/>
      <c r="AF141" s="114" t="n"/>
      <c r="AG141" s="114" t="n"/>
      <c r="AH141" s="114" t="n"/>
      <c r="AI141" s="114" t="n"/>
      <c r="AJ141" s="114" t="n"/>
      <c r="AK141" s="114" t="n"/>
    </row>
    <row r="142" hidden="1" ht="18" customHeight="1" s="173" thickBot="1">
      <c r="A142" s="121" t="inlineStr">
        <is>
          <t>Lain-lain - Mata uang asing - Diragukan</t>
        </is>
      </c>
      <c r="B142" s="112" t="n"/>
      <c r="C142" s="114" t="n"/>
      <c r="D142" s="114" t="n"/>
      <c r="E142" s="114" t="n"/>
      <c r="F142" s="114" t="n"/>
      <c r="G142" s="114" t="n"/>
      <c r="H142" s="114" t="n"/>
      <c r="I142" s="114" t="n"/>
      <c r="J142" s="114" t="n"/>
      <c r="K142" s="114" t="n"/>
      <c r="L142" s="114" t="n"/>
      <c r="M142" s="114" t="n"/>
      <c r="N142" s="114" t="n"/>
      <c r="O142" s="114" t="n"/>
      <c r="P142" s="114" t="n"/>
      <c r="Q142" s="114" t="n"/>
      <c r="R142" s="114" t="n"/>
      <c r="S142" s="114" t="n"/>
      <c r="T142" s="114" t="n"/>
      <c r="U142" s="114" t="n"/>
      <c r="V142" s="114" t="n"/>
      <c r="W142" s="114" t="n"/>
      <c r="X142" s="114" t="n"/>
      <c r="Y142" s="114" t="n"/>
      <c r="Z142" s="114" t="n"/>
      <c r="AA142" s="114" t="n"/>
      <c r="AB142" s="114" t="n"/>
      <c r="AC142" s="114" t="n"/>
      <c r="AD142" s="114" t="n"/>
      <c r="AE142" s="114" t="n"/>
      <c r="AF142" s="114" t="n"/>
      <c r="AG142" s="114" t="n"/>
      <c r="AH142" s="114" t="n"/>
      <c r="AI142" s="114" t="n"/>
      <c r="AJ142" s="114" t="n"/>
      <c r="AK142" s="114" t="n"/>
    </row>
    <row r="143" hidden="1" ht="18" customHeight="1" s="173" thickBot="1">
      <c r="A143" s="121" t="inlineStr">
        <is>
          <t>Lain-lain - Mata uang asing - Macet</t>
        </is>
      </c>
      <c r="B143" s="111" t="n"/>
      <c r="C143" s="114" t="n"/>
      <c r="D143" s="114" t="n"/>
      <c r="E143" s="114" t="n"/>
      <c r="F143" s="114" t="n"/>
      <c r="G143" s="114" t="n"/>
      <c r="H143" s="114" t="n"/>
      <c r="I143" s="114" t="n"/>
      <c r="J143" s="114" t="n"/>
      <c r="K143" s="114" t="n"/>
      <c r="L143" s="114" t="n"/>
      <c r="M143" s="114" t="n"/>
      <c r="N143" s="114" t="n"/>
      <c r="O143" s="114" t="n"/>
      <c r="P143" s="114" t="n"/>
      <c r="Q143" s="114" t="n"/>
      <c r="R143" s="114" t="n"/>
      <c r="S143" s="114" t="n"/>
      <c r="T143" s="114" t="n"/>
      <c r="U143" s="114" t="n"/>
      <c r="V143" s="114" t="n"/>
      <c r="W143" s="114" t="n"/>
      <c r="X143" s="114" t="n"/>
      <c r="Y143" s="114" t="n"/>
      <c r="Z143" s="114" t="n"/>
      <c r="AA143" s="114" t="n"/>
      <c r="AB143" s="114" t="n"/>
      <c r="AC143" s="114" t="n"/>
      <c r="AD143" s="114" t="n"/>
      <c r="AE143" s="114" t="n"/>
      <c r="AF143" s="114" t="n"/>
      <c r="AG143" s="114" t="n"/>
      <c r="AH143" s="114" t="n"/>
      <c r="AI143" s="114" t="n"/>
      <c r="AJ143" s="114" t="n"/>
      <c r="AK143" s="114" t="n"/>
    </row>
    <row r="144" ht="18" customHeight="1" s="173" thickBot="1">
      <c r="A144" s="118" t="inlineStr">
        <is>
          <t>Subtotal - Mata Uang Asing</t>
        </is>
      </c>
      <c r="B144" s="111" t="n"/>
      <c r="C144" s="113" t="n"/>
      <c r="D144" s="113" t="n"/>
      <c r="E144" s="113" t="n"/>
      <c r="F144" s="113" t="n"/>
      <c r="G144" s="113" t="n"/>
      <c r="H144" s="113" t="n"/>
      <c r="I144" s="113" t="n"/>
      <c r="J144" s="113" t="n"/>
      <c r="K144" s="113" t="n"/>
      <c r="L144" s="113" t="n"/>
      <c r="M144" s="113" t="n"/>
      <c r="N144" s="113" t="n"/>
      <c r="O144" s="113" t="n"/>
      <c r="P144" s="113" t="n"/>
      <c r="Q144" s="113" t="n"/>
      <c r="R144" s="113" t="n"/>
      <c r="S144" s="113" t="n"/>
      <c r="T144" s="113" t="n"/>
      <c r="U144" s="113" t="n"/>
      <c r="V144" s="113" t="n"/>
      <c r="W144" s="113" t="n"/>
      <c r="X144" s="113" t="n"/>
      <c r="Y144" s="113" t="n"/>
      <c r="Z144" s="113" t="n"/>
      <c r="AA144" s="113" t="n"/>
      <c r="AB144" s="113" t="n"/>
      <c r="AC144" s="113" t="n"/>
      <c r="AD144" s="113" t="n"/>
      <c r="AE144" s="113" t="n"/>
      <c r="AF144" s="113" t="n"/>
      <c r="AG144" s="113" t="n"/>
      <c r="AH144" s="113" t="n"/>
      <c r="AI144" s="113" t="n"/>
      <c r="AJ144" s="113" t="n"/>
      <c r="AK144" s="113" t="n"/>
    </row>
    <row r="145" hidden="1" ht="18" customHeight="1" s="173" thickBot="1">
      <c r="A145" s="121" t="inlineStr">
        <is>
          <t>Subtotal - Mata Uang Asing - Lancar</t>
        </is>
      </c>
      <c r="B145" s="111" t="n"/>
      <c r="C145" s="114" t="n"/>
      <c r="D145" s="114" t="n"/>
      <c r="E145" s="114" t="n"/>
      <c r="F145" s="114" t="n"/>
      <c r="G145" s="114" t="n"/>
      <c r="H145" s="114" t="n"/>
      <c r="I145" s="114" t="n"/>
      <c r="J145" s="114" t="n"/>
      <c r="K145" s="114" t="n"/>
      <c r="L145" s="114" t="n"/>
      <c r="M145" s="114" t="n"/>
      <c r="N145" s="114" t="n"/>
      <c r="O145" s="114" t="n"/>
      <c r="P145" s="114" t="n"/>
      <c r="Q145" s="114" t="n"/>
      <c r="R145" s="114" t="n"/>
      <c r="S145" s="114" t="n"/>
      <c r="T145" s="114" t="n"/>
      <c r="U145" s="114" t="n"/>
      <c r="V145" s="114" t="n"/>
      <c r="W145" s="114" t="n"/>
      <c r="X145" s="114" t="n"/>
      <c r="Y145" s="114" t="n"/>
      <c r="Z145" s="114" t="n"/>
      <c r="AA145" s="114" t="n"/>
      <c r="AB145" s="114" t="n"/>
      <c r="AC145" s="114" t="n"/>
      <c r="AD145" s="114" t="n"/>
      <c r="AE145" s="114" t="n"/>
      <c r="AF145" s="114" t="n"/>
      <c r="AG145" s="114" t="n"/>
      <c r="AH145" s="114" t="n"/>
      <c r="AI145" s="114" t="n"/>
      <c r="AJ145" s="114" t="n"/>
      <c r="AK145" s="114" t="n"/>
    </row>
    <row r="146" hidden="1" ht="18" customHeight="1" s="173" thickBot="1">
      <c r="A146" s="121" t="inlineStr">
        <is>
          <t>Subtotal - Mata Uang Asing - Dalam perhatian khusus</t>
        </is>
      </c>
      <c r="B146" s="111" t="n"/>
      <c r="C146" s="114" t="n"/>
      <c r="D146" s="114" t="n"/>
      <c r="E146" s="114" t="n"/>
      <c r="F146" s="114" t="n"/>
      <c r="G146" s="114" t="n"/>
      <c r="H146" s="114" t="n"/>
      <c r="I146" s="114" t="n"/>
      <c r="J146" s="114" t="n"/>
      <c r="K146" s="114" t="n"/>
      <c r="L146" s="114" t="n"/>
      <c r="M146" s="114" t="n"/>
      <c r="N146" s="114" t="n"/>
      <c r="O146" s="114" t="n"/>
      <c r="P146" s="114" t="n"/>
      <c r="Q146" s="114" t="n"/>
      <c r="R146" s="114" t="n"/>
      <c r="S146" s="114" t="n"/>
      <c r="T146" s="114" t="n"/>
      <c r="U146" s="114" t="n"/>
      <c r="V146" s="114" t="n"/>
      <c r="W146" s="114" t="n"/>
      <c r="X146" s="114" t="n"/>
      <c r="Y146" s="114" t="n"/>
      <c r="Z146" s="114" t="n"/>
      <c r="AA146" s="114" t="n"/>
      <c r="AB146" s="114" t="n"/>
      <c r="AC146" s="114" t="n"/>
      <c r="AD146" s="114" t="n"/>
      <c r="AE146" s="114" t="n"/>
      <c r="AF146" s="114" t="n"/>
      <c r="AG146" s="114" t="n"/>
      <c r="AH146" s="114" t="n"/>
      <c r="AI146" s="114" t="n"/>
      <c r="AJ146" s="114" t="n"/>
      <c r="AK146" s="114" t="n"/>
    </row>
    <row r="147" hidden="1" ht="18" customHeight="1" s="173" thickBot="1">
      <c r="A147" s="121" t="inlineStr">
        <is>
          <t>Subtotal - Mata Uang Asing - Kurang lancar</t>
        </is>
      </c>
      <c r="B147" s="111" t="n"/>
      <c r="C147" s="114" t="n"/>
      <c r="D147" s="114" t="n"/>
      <c r="E147" s="114" t="n"/>
      <c r="F147" s="114" t="n"/>
      <c r="G147" s="114" t="n"/>
      <c r="H147" s="114" t="n"/>
      <c r="I147" s="114" t="n"/>
      <c r="J147" s="114" t="n"/>
      <c r="K147" s="114" t="n"/>
      <c r="L147" s="114" t="n"/>
      <c r="M147" s="114" t="n"/>
      <c r="N147" s="114" t="n"/>
      <c r="O147" s="114" t="n"/>
      <c r="P147" s="114" t="n"/>
      <c r="Q147" s="114" t="n"/>
      <c r="R147" s="114" t="n"/>
      <c r="S147" s="114" t="n"/>
      <c r="T147" s="114" t="n"/>
      <c r="U147" s="114" t="n"/>
      <c r="V147" s="114" t="n"/>
      <c r="W147" s="114" t="n"/>
      <c r="X147" s="114" t="n"/>
      <c r="Y147" s="114" t="n"/>
      <c r="Z147" s="114" t="n"/>
      <c r="AA147" s="114" t="n"/>
      <c r="AB147" s="114" t="n"/>
      <c r="AC147" s="114" t="n"/>
      <c r="AD147" s="114" t="n"/>
      <c r="AE147" s="114" t="n"/>
      <c r="AF147" s="114" t="n"/>
      <c r="AG147" s="114" t="n"/>
      <c r="AH147" s="114" t="n"/>
      <c r="AI147" s="114" t="n"/>
      <c r="AJ147" s="114" t="n"/>
      <c r="AK147" s="114" t="n"/>
    </row>
    <row r="148" hidden="1" ht="18" customHeight="1" s="173" thickBot="1">
      <c r="A148" s="121" t="inlineStr">
        <is>
          <t>Subtotal - Mata Uang Asing - Diragukan</t>
        </is>
      </c>
      <c r="B148" s="111" t="n"/>
      <c r="C148" s="114" t="n"/>
      <c r="D148" s="114" t="n"/>
      <c r="E148" s="114" t="n"/>
      <c r="F148" s="114" t="n"/>
      <c r="G148" s="114" t="n"/>
      <c r="H148" s="114" t="n"/>
      <c r="I148" s="114" t="n"/>
      <c r="J148" s="114" t="n"/>
      <c r="K148" s="114" t="n"/>
      <c r="L148" s="114" t="n"/>
      <c r="M148" s="114" t="n"/>
      <c r="N148" s="114" t="n"/>
      <c r="O148" s="114" t="n"/>
      <c r="P148" s="114" t="n"/>
      <c r="Q148" s="114" t="n"/>
      <c r="R148" s="114" t="n"/>
      <c r="S148" s="114" t="n"/>
      <c r="T148" s="114" t="n"/>
      <c r="U148" s="114" t="n"/>
      <c r="V148" s="114" t="n"/>
      <c r="W148" s="114" t="n"/>
      <c r="X148" s="114" t="n"/>
      <c r="Y148" s="114" t="n"/>
      <c r="Z148" s="114" t="n"/>
      <c r="AA148" s="114" t="n"/>
      <c r="AB148" s="114" t="n"/>
      <c r="AC148" s="114" t="n"/>
      <c r="AD148" s="114" t="n"/>
      <c r="AE148" s="114" t="n"/>
      <c r="AF148" s="114" t="n"/>
      <c r="AG148" s="114" t="n"/>
      <c r="AH148" s="114" t="n"/>
      <c r="AI148" s="114" t="n"/>
      <c r="AJ148" s="114" t="n"/>
      <c r="AK148" s="114" t="n"/>
    </row>
    <row r="149" hidden="1" ht="18" customHeight="1" s="173" thickBot="1">
      <c r="A149" s="121" t="inlineStr">
        <is>
          <t>Subtotal - Mata Uang Asing - Macet</t>
        </is>
      </c>
      <c r="B149" s="111" t="n"/>
      <c r="C149" s="114" t="n"/>
      <c r="D149" s="114" t="n"/>
      <c r="E149" s="114" t="n"/>
      <c r="F149" s="114" t="n"/>
      <c r="G149" s="114" t="n"/>
      <c r="H149" s="114" t="n"/>
      <c r="I149" s="114" t="n"/>
      <c r="J149" s="114" t="n"/>
      <c r="K149" s="114" t="n"/>
      <c r="L149" s="114" t="n"/>
      <c r="M149" s="114" t="n"/>
      <c r="N149" s="114" t="n"/>
      <c r="O149" s="114" t="n"/>
      <c r="P149" s="114" t="n"/>
      <c r="Q149" s="114" t="n"/>
      <c r="R149" s="114" t="n"/>
      <c r="S149" s="114" t="n"/>
      <c r="T149" s="114" t="n"/>
      <c r="U149" s="114" t="n"/>
      <c r="V149" s="114" t="n"/>
      <c r="W149" s="114" t="n"/>
      <c r="X149" s="114" t="n"/>
      <c r="Y149" s="114" t="n"/>
      <c r="Z149" s="114" t="n"/>
      <c r="AA149" s="114" t="n"/>
      <c r="AB149" s="114" t="n"/>
      <c r="AC149" s="114" t="n"/>
      <c r="AD149" s="114" t="n"/>
      <c r="AE149" s="114" t="n"/>
      <c r="AF149" s="114" t="n"/>
      <c r="AG149" s="114" t="n"/>
      <c r="AH149" s="114" t="n"/>
      <c r="AI149" s="114" t="n"/>
      <c r="AJ149" s="114" t="n"/>
      <c r="AK149" s="114" t="n"/>
    </row>
    <row r="150" ht="19" customHeight="1" s="173" thickBot="1">
      <c r="A150" s="111" t="inlineStr">
        <is>
          <t>Subtotal</t>
        </is>
      </c>
      <c r="B150" s="112" t="n"/>
      <c r="C150" s="103" t="n"/>
      <c r="D150" s="103" t="n"/>
      <c r="E150" s="103" t="n"/>
      <c r="F150" s="103" t="n"/>
      <c r="G150" s="103" t="n"/>
      <c r="H150" s="103" t="n"/>
      <c r="I150" s="103" t="n"/>
      <c r="J150" s="103" t="n"/>
      <c r="K150" s="103" t="n"/>
      <c r="L150" s="103" t="n"/>
      <c r="M150" s="103" t="n"/>
      <c r="N150" s="103" t="n"/>
      <c r="O150" s="103" t="n"/>
      <c r="P150" s="103" t="n"/>
      <c r="Q150" s="103" t="n"/>
      <c r="R150" s="103" t="n"/>
      <c r="S150" s="103" t="n"/>
      <c r="T150" s="103" t="n"/>
      <c r="U150" s="103" t="n"/>
      <c r="V150" s="103" t="n"/>
      <c r="W150" s="103" t="n"/>
      <c r="X150" s="103" t="n"/>
      <c r="Y150" s="103" t="n"/>
      <c r="Z150" s="103" t="n"/>
      <c r="AA150" s="103" t="n"/>
      <c r="AB150" s="103" t="n"/>
      <c r="AC150" s="103" t="n"/>
      <c r="AD150" s="103" t="n"/>
      <c r="AE150" s="103" t="n"/>
      <c r="AF150" s="103" t="n"/>
      <c r="AG150" s="103" t="n"/>
      <c r="AH150" s="103" t="n"/>
      <c r="AI150" s="103" t="n"/>
      <c r="AJ150" s="103" t="n"/>
      <c r="AK150" s="103" t="n"/>
    </row>
    <row r="151" ht="18" customHeight="1" s="173" thickBot="1">
      <c r="A151" s="118" t="inlineStr">
        <is>
          <t>Jumlah pinjaman - Kotor - Total</t>
        </is>
      </c>
      <c r="B151" s="111" t="n"/>
      <c r="C151" s="113" t="n"/>
      <c r="D151" s="113" t="n"/>
      <c r="E151" s="113" t="n"/>
      <c r="F151" s="113" t="n"/>
      <c r="G151" s="113" t="n"/>
      <c r="H151" s="113" t="n"/>
      <c r="I151" s="113" t="n"/>
      <c r="J151" s="113" t="n"/>
      <c r="K151" s="113" t="n"/>
      <c r="L151" s="113" t="n"/>
      <c r="M151" s="113" t="n"/>
      <c r="N151" s="113" t="n"/>
      <c r="O151" s="113" t="n"/>
      <c r="P151" s="113" t="n"/>
      <c r="Q151" s="113" t="n"/>
      <c r="R151" s="113" t="n"/>
      <c r="S151" s="113" t="n"/>
      <c r="T151" s="113" t="n"/>
      <c r="U151" s="113" t="n"/>
      <c r="V151" s="113" t="n"/>
      <c r="W151" s="113" t="n"/>
      <c r="X151" s="113" t="n"/>
      <c r="Y151" s="113" t="n"/>
      <c r="Z151" s="113" t="n"/>
      <c r="AA151" s="113" t="n"/>
      <c r="AB151" s="113" t="n"/>
      <c r="AC151" s="113" t="n"/>
      <c r="AD151" s="113" t="n"/>
      <c r="AE151" s="113" t="n"/>
      <c r="AF151" s="113" t="n"/>
      <c r="AG151" s="113" t="n"/>
      <c r="AH151" s="113" t="n"/>
      <c r="AI151" s="113" t="n"/>
      <c r="AJ151" s="113" t="n"/>
      <c r="AK151" s="113" t="n"/>
    </row>
    <row r="152" hidden="1" ht="18" customHeight="1" s="173" thickBot="1">
      <c r="A152" s="121" t="inlineStr">
        <is>
          <t>Jumlah pinjaman - Kotor - Lancar</t>
        </is>
      </c>
      <c r="B152" s="111" t="n"/>
      <c r="C152" s="114" t="n"/>
      <c r="D152" s="114" t="n"/>
      <c r="E152" s="114" t="n"/>
      <c r="F152" s="114" t="n"/>
      <c r="G152" s="114" t="n"/>
      <c r="H152" s="114" t="n"/>
      <c r="I152" s="114" t="n"/>
      <c r="J152" s="114" t="n"/>
      <c r="K152" s="114" t="n"/>
      <c r="L152" s="114" t="n"/>
      <c r="M152" s="114" t="n"/>
      <c r="N152" s="114" t="n"/>
      <c r="O152" s="114" t="n"/>
      <c r="P152" s="114" t="n"/>
      <c r="Q152" s="114" t="n"/>
      <c r="R152" s="114" t="n"/>
      <c r="S152" s="114" t="n"/>
      <c r="T152" s="114" t="n"/>
      <c r="U152" s="114" t="n"/>
      <c r="V152" s="114" t="n"/>
      <c r="W152" s="114" t="n"/>
      <c r="X152" s="114" t="n"/>
      <c r="Y152" s="114" t="n"/>
      <c r="Z152" s="114" t="n"/>
      <c r="AA152" s="114" t="n"/>
      <c r="AB152" s="114" t="n"/>
      <c r="AC152" s="114" t="n"/>
      <c r="AD152" s="114" t="n"/>
      <c r="AE152" s="114" t="n"/>
      <c r="AF152" s="114" t="n"/>
      <c r="AG152" s="114" t="n"/>
      <c r="AH152" s="114" t="n"/>
      <c r="AI152" s="114" t="n"/>
      <c r="AJ152" s="114" t="n"/>
      <c r="AK152" s="114" t="n"/>
    </row>
    <row r="153" hidden="1" ht="18" customHeight="1" s="173" thickBot="1">
      <c r="A153" s="121" t="inlineStr">
        <is>
          <t>Jumlah pinjaman - Kotor - Dalam perhatian khusus</t>
        </is>
      </c>
      <c r="B153" s="111" t="n"/>
      <c r="C153" s="114" t="n"/>
      <c r="D153" s="114" t="n"/>
      <c r="E153" s="114" t="n"/>
      <c r="F153" s="114" t="n"/>
      <c r="G153" s="114" t="n"/>
      <c r="H153" s="114" t="n"/>
      <c r="I153" s="114" t="n"/>
      <c r="J153" s="114" t="n"/>
      <c r="K153" s="114" t="n"/>
      <c r="L153" s="114" t="n"/>
      <c r="M153" s="114" t="n"/>
      <c r="N153" s="114" t="n"/>
      <c r="O153" s="114" t="n"/>
      <c r="P153" s="114" t="n"/>
      <c r="Q153" s="114" t="n"/>
      <c r="R153" s="114" t="n"/>
      <c r="S153" s="114" t="n"/>
      <c r="T153" s="114" t="n"/>
      <c r="U153" s="114" t="n"/>
      <c r="V153" s="114" t="n"/>
      <c r="W153" s="114" t="n"/>
      <c r="X153" s="114" t="n"/>
      <c r="Y153" s="114" t="n"/>
      <c r="Z153" s="114" t="n"/>
      <c r="AA153" s="114" t="n"/>
      <c r="AB153" s="114" t="n"/>
      <c r="AC153" s="114" t="n"/>
      <c r="AD153" s="114" t="n"/>
      <c r="AE153" s="114" t="n"/>
      <c r="AF153" s="114" t="n"/>
      <c r="AG153" s="114" t="n"/>
      <c r="AH153" s="114" t="n"/>
      <c r="AI153" s="114" t="n"/>
      <c r="AJ153" s="114" t="n"/>
      <c r="AK153" s="114" t="n"/>
    </row>
    <row r="154" hidden="1" ht="18" customHeight="1" s="173" thickBot="1">
      <c r="A154" s="121" t="inlineStr">
        <is>
          <t>Jumlah pinjaman - Kotor - Kurang lancar</t>
        </is>
      </c>
      <c r="B154" s="111" t="n"/>
      <c r="C154" s="114" t="n"/>
      <c r="D154" s="114" t="n"/>
      <c r="E154" s="114" t="n"/>
      <c r="F154" s="114" t="n"/>
      <c r="G154" s="114" t="n"/>
      <c r="H154" s="114" t="n"/>
      <c r="I154" s="114" t="n"/>
      <c r="J154" s="114" t="n"/>
      <c r="K154" s="114" t="n"/>
      <c r="L154" s="114" t="n"/>
      <c r="M154" s="114" t="n"/>
      <c r="N154" s="114" t="n"/>
      <c r="O154" s="114" t="n"/>
      <c r="P154" s="114" t="n"/>
      <c r="Q154" s="114" t="n"/>
      <c r="R154" s="114" t="n"/>
      <c r="S154" s="114" t="n"/>
      <c r="T154" s="114" t="n"/>
      <c r="U154" s="114" t="n"/>
      <c r="V154" s="114" t="n"/>
      <c r="W154" s="114" t="n"/>
      <c r="X154" s="114" t="n"/>
      <c r="Y154" s="114" t="n"/>
      <c r="Z154" s="114" t="n"/>
      <c r="AA154" s="114" t="n"/>
      <c r="AB154" s="114" t="n"/>
      <c r="AC154" s="114" t="n"/>
      <c r="AD154" s="114" t="n"/>
      <c r="AE154" s="114" t="n"/>
      <c r="AF154" s="114" t="n"/>
      <c r="AG154" s="114" t="n"/>
      <c r="AH154" s="114" t="n"/>
      <c r="AI154" s="114" t="n"/>
      <c r="AJ154" s="114" t="n"/>
      <c r="AK154" s="114" t="n"/>
    </row>
    <row r="155" hidden="1" ht="18" customHeight="1" s="173" thickBot="1">
      <c r="A155" s="121" t="inlineStr">
        <is>
          <t>Jumlah pinjaman - Kotor - Diragukan</t>
        </is>
      </c>
      <c r="B155" s="111" t="n"/>
      <c r="C155" s="114" t="n"/>
      <c r="D155" s="114" t="n"/>
      <c r="E155" s="114" t="n"/>
      <c r="F155" s="114" t="n"/>
      <c r="G155" s="114" t="n"/>
      <c r="H155" s="114" t="n"/>
      <c r="I155" s="114" t="n"/>
      <c r="J155" s="114" t="n"/>
      <c r="K155" s="114" t="n"/>
      <c r="L155" s="114" t="n"/>
      <c r="M155" s="114" t="n"/>
      <c r="N155" s="114" t="n"/>
      <c r="O155" s="114" t="n"/>
      <c r="P155" s="114" t="n"/>
      <c r="Q155" s="114" t="n"/>
      <c r="R155" s="114" t="n"/>
      <c r="S155" s="114" t="n"/>
      <c r="T155" s="114" t="n"/>
      <c r="U155" s="114" t="n"/>
      <c r="V155" s="114" t="n"/>
      <c r="W155" s="114" t="n"/>
      <c r="X155" s="114" t="n"/>
      <c r="Y155" s="114" t="n"/>
      <c r="Z155" s="114" t="n"/>
      <c r="AA155" s="114" t="n"/>
      <c r="AB155" s="114" t="n"/>
      <c r="AC155" s="114" t="n"/>
      <c r="AD155" s="114" t="n"/>
      <c r="AE155" s="114" t="n"/>
      <c r="AF155" s="114" t="n"/>
      <c r="AG155" s="114" t="n"/>
      <c r="AH155" s="114" t="n"/>
      <c r="AI155" s="114" t="n"/>
      <c r="AJ155" s="114" t="n"/>
      <c r="AK155" s="114" t="n"/>
    </row>
    <row r="156" hidden="1" ht="18" customHeight="1" s="173" thickBot="1">
      <c r="A156" s="121" t="inlineStr">
        <is>
          <t>Jumlah pinjaman - Kotor - Macet</t>
        </is>
      </c>
      <c r="B156" s="111" t="n"/>
      <c r="C156" s="114" t="n"/>
      <c r="D156" s="114" t="n"/>
      <c r="E156" s="114" t="n"/>
      <c r="F156" s="114" t="n"/>
      <c r="G156" s="114" t="n"/>
      <c r="H156" s="114" t="n"/>
      <c r="I156" s="114" t="n"/>
      <c r="J156" s="114" t="n"/>
      <c r="K156" s="114" t="n"/>
      <c r="L156" s="114" t="n"/>
      <c r="M156" s="114" t="n"/>
      <c r="N156" s="114" t="n"/>
      <c r="O156" s="114" t="n"/>
      <c r="P156" s="114" t="n"/>
      <c r="Q156" s="114" t="n"/>
      <c r="R156" s="114" t="n"/>
      <c r="S156" s="114" t="n"/>
      <c r="T156" s="114" t="n"/>
      <c r="U156" s="114" t="n"/>
      <c r="V156" s="114" t="n"/>
      <c r="W156" s="114" t="n"/>
      <c r="X156" s="114" t="n"/>
      <c r="Y156" s="114" t="n"/>
      <c r="Z156" s="114" t="n"/>
      <c r="AA156" s="114" t="n"/>
      <c r="AB156" s="114" t="n"/>
      <c r="AC156" s="114" t="n"/>
      <c r="AD156" s="114" t="n"/>
      <c r="AE156" s="114" t="n"/>
      <c r="AF156" s="114" t="n"/>
      <c r="AG156" s="114" t="n"/>
      <c r="AH156" s="114" t="n"/>
      <c r="AI156" s="114" t="n"/>
      <c r="AJ156" s="114" t="n"/>
      <c r="AK156" s="114" t="n"/>
    </row>
    <row r="157" ht="35" customHeight="1" s="173" thickBot="1">
      <c r="A157" s="118" t="inlineStr">
        <is>
          <t>Cadangan kerugian penurunan nilai pada pinjaman yang diberikan - Total</t>
        </is>
      </c>
      <c r="B157" s="111" t="n"/>
      <c r="C157" s="113" t="n"/>
      <c r="D157" s="113" t="n"/>
      <c r="E157" s="113" t="n"/>
      <c r="F157" s="113" t="n"/>
      <c r="G157" s="113" t="n"/>
      <c r="H157" s="113" t="n"/>
      <c r="I157" s="113" t="n"/>
      <c r="J157" s="113" t="n"/>
      <c r="K157" s="113" t="n"/>
      <c r="L157" s="113" t="n"/>
      <c r="M157" s="113" t="n"/>
      <c r="N157" s="113" t="n"/>
      <c r="O157" s="113" t="n"/>
      <c r="P157" s="113" t="n"/>
      <c r="Q157" s="113" t="n"/>
      <c r="R157" s="113" t="n"/>
      <c r="S157" s="113" t="n"/>
      <c r="T157" s="113" t="n"/>
      <c r="U157" s="113" t="n"/>
      <c r="V157" s="113" t="n"/>
      <c r="W157" s="113" t="n"/>
      <c r="X157" s="113" t="n"/>
      <c r="Y157" s="113" t="n"/>
      <c r="Z157" s="113" t="n"/>
      <c r="AA157" s="113" t="n"/>
      <c r="AB157" s="113" t="n"/>
      <c r="AC157" s="113" t="n"/>
      <c r="AD157" s="113" t="n"/>
      <c r="AE157" s="113" t="n"/>
      <c r="AF157" s="113" t="n"/>
      <c r="AG157" s="113" t="n"/>
      <c r="AH157" s="113" t="n"/>
      <c r="AI157" s="113" t="n"/>
      <c r="AJ157" s="113" t="n"/>
      <c r="AK157" s="113" t="n"/>
    </row>
    <row r="158" hidden="1" ht="35" customHeight="1" s="173" thickBot="1">
      <c r="A158" s="121" t="inlineStr">
        <is>
          <t>Cadangan kerugian penurunan nilai pada pinjaman yang diberikan - Lancar</t>
        </is>
      </c>
      <c r="B158" s="111" t="n"/>
      <c r="C158" s="114" t="n"/>
      <c r="D158" s="114" t="n"/>
      <c r="E158" s="114" t="n"/>
      <c r="F158" s="114" t="n"/>
      <c r="G158" s="114" t="n"/>
      <c r="H158" s="114" t="n"/>
      <c r="I158" s="114" t="n"/>
      <c r="J158" s="114" t="n"/>
      <c r="K158" s="114" t="n"/>
      <c r="L158" s="114" t="n"/>
      <c r="M158" s="114" t="n"/>
      <c r="N158" s="114" t="n"/>
      <c r="O158" s="114" t="n"/>
      <c r="P158" s="114" t="n"/>
      <c r="Q158" s="114" t="n"/>
      <c r="R158" s="114" t="n"/>
      <c r="S158" s="114" t="n"/>
      <c r="T158" s="114" t="n"/>
      <c r="U158" s="114" t="n"/>
      <c r="V158" s="114" t="n"/>
      <c r="W158" s="114" t="n"/>
      <c r="X158" s="114" t="n"/>
      <c r="Y158" s="114" t="n"/>
      <c r="Z158" s="114" t="n"/>
      <c r="AA158" s="114" t="n"/>
      <c r="AB158" s="114" t="n"/>
      <c r="AC158" s="114" t="n"/>
      <c r="AD158" s="114" t="n"/>
      <c r="AE158" s="114" t="n"/>
      <c r="AF158" s="114" t="n"/>
      <c r="AG158" s="114" t="n"/>
      <c r="AH158" s="114" t="n"/>
      <c r="AI158" s="114" t="n"/>
      <c r="AJ158" s="114" t="n"/>
      <c r="AK158" s="114" t="n"/>
    </row>
    <row r="159" hidden="1" ht="35" customHeight="1" s="173" thickBot="1">
      <c r="A159" s="121" t="inlineStr">
        <is>
          <t>Cadangan kerugian penurunan nilai pada pinjaman yang diberikan - Dalam perhatian khusus</t>
        </is>
      </c>
      <c r="B159" s="111" t="n"/>
      <c r="C159" s="114" t="n"/>
      <c r="D159" s="114" t="n"/>
      <c r="E159" s="114" t="n"/>
      <c r="F159" s="114" t="n"/>
      <c r="G159" s="114" t="n"/>
      <c r="H159" s="114" t="n"/>
      <c r="I159" s="114" t="n"/>
      <c r="J159" s="114" t="n"/>
      <c r="K159" s="114" t="n"/>
      <c r="L159" s="114" t="n"/>
      <c r="M159" s="114" t="n"/>
      <c r="N159" s="114" t="n"/>
      <c r="O159" s="114" t="n"/>
      <c r="P159" s="114" t="n"/>
      <c r="Q159" s="114" t="n"/>
      <c r="R159" s="114" t="n"/>
      <c r="S159" s="114" t="n"/>
      <c r="T159" s="114" t="n"/>
      <c r="U159" s="114" t="n"/>
      <c r="V159" s="114" t="n"/>
      <c r="W159" s="114" t="n"/>
      <c r="X159" s="114" t="n"/>
      <c r="Y159" s="114" t="n"/>
      <c r="Z159" s="114" t="n"/>
      <c r="AA159" s="114" t="n"/>
      <c r="AB159" s="114" t="n"/>
      <c r="AC159" s="114" t="n"/>
      <c r="AD159" s="114" t="n"/>
      <c r="AE159" s="114" t="n"/>
      <c r="AF159" s="114" t="n"/>
      <c r="AG159" s="114" t="n"/>
      <c r="AH159" s="114" t="n"/>
      <c r="AI159" s="114" t="n"/>
      <c r="AJ159" s="114" t="n"/>
      <c r="AK159" s="114" t="n"/>
    </row>
    <row r="160" hidden="1" ht="37" customHeight="1" s="173" thickBot="1">
      <c r="A160" s="121" t="inlineStr">
        <is>
          <t>Cadangan kerugian penurunan nilai pada pinjaman yang diberikan -  Kurang lancar</t>
        </is>
      </c>
      <c r="B160" s="111" t="n"/>
      <c r="C160" s="114" t="n"/>
      <c r="D160" s="114" t="n"/>
      <c r="E160" s="114" t="n"/>
      <c r="F160" s="114" t="n"/>
      <c r="G160" s="114" t="n"/>
      <c r="H160" s="114" t="n"/>
      <c r="I160" s="114" t="n"/>
      <c r="J160" s="114" t="n"/>
      <c r="K160" s="114" t="n"/>
      <c r="L160" s="114" t="n"/>
      <c r="M160" s="114" t="n"/>
      <c r="N160" s="114" t="n"/>
      <c r="O160" s="114" t="n"/>
      <c r="P160" s="114" t="n"/>
      <c r="Q160" s="114" t="n"/>
      <c r="R160" s="114" t="n"/>
      <c r="S160" s="114" t="n"/>
      <c r="T160" s="114" t="n"/>
      <c r="U160" s="114" t="n"/>
      <c r="V160" s="114" t="n"/>
      <c r="W160" s="114" t="n"/>
      <c r="X160" s="114" t="n"/>
      <c r="Y160" s="114" t="n"/>
      <c r="Z160" s="114" t="n"/>
      <c r="AA160" s="114" t="n"/>
      <c r="AB160" s="114" t="n"/>
      <c r="AC160" s="114" t="n"/>
      <c r="AD160" s="114" t="n"/>
      <c r="AE160" s="114" t="n"/>
      <c r="AF160" s="114" t="n"/>
      <c r="AG160" s="114" t="n"/>
      <c r="AH160" s="114" t="n"/>
      <c r="AI160" s="114" t="n"/>
      <c r="AJ160" s="114" t="n"/>
      <c r="AK160" s="114" t="n"/>
    </row>
    <row r="161" hidden="1" ht="37" customHeight="1" s="173" thickBot="1">
      <c r="A161" s="121" t="inlineStr">
        <is>
          <t>Cadangan kerugian penurunan nilai pada pinjaman yang diberikan - Diragukan</t>
        </is>
      </c>
      <c r="B161" s="111" t="n"/>
      <c r="C161" s="114" t="n"/>
      <c r="D161" s="114" t="n"/>
      <c r="E161" s="114" t="n"/>
      <c r="F161" s="114" t="n"/>
      <c r="G161" s="114" t="n"/>
      <c r="H161" s="114" t="n"/>
      <c r="I161" s="114" t="n"/>
      <c r="J161" s="114" t="n"/>
      <c r="K161" s="114" t="n"/>
      <c r="L161" s="114" t="n"/>
      <c r="M161" s="114" t="n"/>
      <c r="N161" s="114" t="n"/>
      <c r="O161" s="114" t="n"/>
      <c r="P161" s="114" t="n"/>
      <c r="Q161" s="114" t="n"/>
      <c r="R161" s="114" t="n"/>
      <c r="S161" s="114" t="n"/>
      <c r="T161" s="114" t="n"/>
      <c r="U161" s="114" t="n"/>
      <c r="V161" s="114" t="n"/>
      <c r="W161" s="114" t="n"/>
      <c r="X161" s="114" t="n"/>
      <c r="Y161" s="114" t="n"/>
      <c r="Z161" s="114" t="n"/>
      <c r="AA161" s="114" t="n"/>
      <c r="AB161" s="114" t="n"/>
      <c r="AC161" s="114" t="n"/>
      <c r="AD161" s="114" t="n"/>
      <c r="AE161" s="114" t="n"/>
      <c r="AF161" s="114" t="n"/>
      <c r="AG161" s="114" t="n"/>
      <c r="AH161" s="114" t="n"/>
      <c r="AI161" s="114" t="n"/>
      <c r="AJ161" s="114" t="n"/>
      <c r="AK161" s="114" t="n"/>
    </row>
    <row r="162" hidden="1" ht="39" customHeight="1" s="173" thickBot="1">
      <c r="A162" s="121" t="inlineStr">
        <is>
          <t>Cadangan kerugian penurunan nilai pada pinjaman yang diberikan - Macet</t>
        </is>
      </c>
      <c r="B162" s="111" t="n"/>
      <c r="C162" s="114" t="n"/>
      <c r="D162" s="114" t="n"/>
      <c r="E162" s="114" t="n"/>
      <c r="F162" s="114" t="n"/>
      <c r="G162" s="114" t="n"/>
      <c r="H162" s="114" t="n"/>
      <c r="I162" s="114" t="n"/>
      <c r="J162" s="114" t="n"/>
      <c r="K162" s="114" t="n"/>
      <c r="L162" s="114" t="n"/>
      <c r="M162" s="114" t="n"/>
      <c r="N162" s="114" t="n"/>
      <c r="O162" s="114" t="n"/>
      <c r="P162" s="114" t="n"/>
      <c r="Q162" s="114" t="n"/>
      <c r="R162" s="114" t="n"/>
      <c r="S162" s="114" t="n"/>
      <c r="T162" s="114" t="n"/>
      <c r="U162" s="114" t="n"/>
      <c r="V162" s="114" t="n"/>
      <c r="W162" s="114" t="n"/>
      <c r="X162" s="114" t="n"/>
      <c r="Y162" s="114" t="n"/>
      <c r="Z162" s="114" t="n"/>
      <c r="AA162" s="114" t="n"/>
      <c r="AB162" s="114" t="n"/>
      <c r="AC162" s="114" t="n"/>
      <c r="AD162" s="114" t="n"/>
      <c r="AE162" s="114" t="n"/>
      <c r="AF162" s="114" t="n"/>
      <c r="AG162" s="114" t="n"/>
      <c r="AH162" s="114" t="n"/>
      <c r="AI162" s="114" t="n"/>
      <c r="AJ162" s="114" t="n"/>
      <c r="AK162" s="114" t="n"/>
    </row>
    <row r="163" ht="18" customHeight="1" s="173" thickBot="1">
      <c r="A163" s="118" t="inlineStr">
        <is>
          <t>Jumlah pinjaman - Bersih - Total</t>
        </is>
      </c>
      <c r="B163" s="111" t="n"/>
      <c r="C163" s="113" t="n"/>
      <c r="D163" s="113" t="n"/>
      <c r="E163" s="113" t="n"/>
      <c r="F163" s="113" t="n"/>
      <c r="G163" s="113" t="n"/>
      <c r="H163" s="113" t="n"/>
      <c r="I163" s="113" t="n"/>
      <c r="J163" s="113" t="n"/>
      <c r="K163" s="113" t="n"/>
      <c r="L163" s="113" t="n"/>
      <c r="M163" s="113" t="n"/>
      <c r="N163" s="113" t="n"/>
      <c r="O163" s="113" t="n"/>
      <c r="P163" s="113" t="n"/>
      <c r="Q163" s="113" t="n"/>
      <c r="R163" s="113" t="n"/>
      <c r="S163" s="113" t="n"/>
      <c r="T163" s="113" t="n"/>
      <c r="U163" s="113" t="n"/>
      <c r="V163" s="113" t="n"/>
      <c r="W163" s="113" t="n"/>
      <c r="X163" s="113" t="n"/>
      <c r="Y163" s="113" t="n"/>
      <c r="Z163" s="113" t="n"/>
      <c r="AA163" s="113" t="n"/>
      <c r="AB163" s="113" t="n"/>
      <c r="AC163" s="113" t="n"/>
      <c r="AD163" s="113" t="n"/>
      <c r="AE163" s="113" t="n"/>
      <c r="AF163" s="113" t="n"/>
      <c r="AG163" s="113" t="n"/>
      <c r="AH163" s="113" t="n"/>
      <c r="AI163" s="113" t="n"/>
      <c r="AJ163" s="113" t="n"/>
      <c r="AK163" s="113" t="n"/>
    </row>
    <row r="164" hidden="1" ht="18" customHeight="1" s="173" thickBot="1">
      <c r="A164" s="121" t="inlineStr">
        <is>
          <t>Jumlah pinjaman - Bersih - Lancar</t>
        </is>
      </c>
      <c r="B164" s="111" t="n"/>
      <c r="C164" s="114" t="n"/>
      <c r="D164" s="114" t="n"/>
      <c r="E164" s="114" t="n"/>
      <c r="F164" s="114" t="n"/>
      <c r="G164" s="114" t="n"/>
      <c r="H164" s="114" t="n"/>
      <c r="I164" s="114" t="n"/>
      <c r="J164" s="114" t="n"/>
      <c r="K164" s="114" t="n"/>
      <c r="L164" s="114" t="n"/>
      <c r="M164" s="114" t="n"/>
      <c r="N164" s="114" t="n"/>
      <c r="O164" s="114" t="n"/>
      <c r="P164" s="114" t="n"/>
      <c r="Q164" s="114" t="n"/>
      <c r="R164" s="114" t="n"/>
      <c r="S164" s="114" t="n"/>
      <c r="T164" s="114" t="n"/>
      <c r="U164" s="114" t="n"/>
      <c r="V164" s="114" t="n"/>
      <c r="W164" s="114" t="n"/>
      <c r="X164" s="114" t="n"/>
      <c r="Y164" s="114" t="n"/>
      <c r="Z164" s="114" t="n"/>
      <c r="AA164" s="114" t="n"/>
      <c r="AB164" s="114" t="n"/>
      <c r="AC164" s="114" t="n"/>
      <c r="AD164" s="114" t="n"/>
      <c r="AE164" s="114" t="n"/>
      <c r="AF164" s="114" t="n"/>
      <c r="AG164" s="114" t="n"/>
      <c r="AH164" s="114" t="n"/>
      <c r="AI164" s="114" t="n"/>
      <c r="AJ164" s="114" t="n"/>
      <c r="AK164" s="114" t="n"/>
    </row>
    <row r="165" hidden="1" ht="18" customHeight="1" s="173" thickBot="1">
      <c r="A165" s="121" t="inlineStr">
        <is>
          <t>Jumlah pinjaman - Bersih - Dalam perhatian khusus</t>
        </is>
      </c>
      <c r="B165" s="111" t="n"/>
      <c r="C165" s="114" t="n"/>
      <c r="D165" s="114" t="n"/>
      <c r="E165" s="114" t="n"/>
      <c r="F165" s="114" t="n"/>
      <c r="G165" s="114" t="n"/>
      <c r="H165" s="114" t="n"/>
      <c r="I165" s="114" t="n"/>
      <c r="J165" s="114" t="n"/>
      <c r="K165" s="114" t="n"/>
      <c r="L165" s="114" t="n"/>
      <c r="M165" s="114" t="n"/>
      <c r="N165" s="114" t="n"/>
      <c r="O165" s="114" t="n"/>
      <c r="P165" s="114" t="n"/>
      <c r="Q165" s="114" t="n"/>
      <c r="R165" s="114" t="n"/>
      <c r="S165" s="114" t="n"/>
      <c r="T165" s="114" t="n"/>
      <c r="U165" s="114" t="n"/>
      <c r="V165" s="114" t="n"/>
      <c r="W165" s="114" t="n"/>
      <c r="X165" s="114" t="n"/>
      <c r="Y165" s="114" t="n"/>
      <c r="Z165" s="114" t="n"/>
      <c r="AA165" s="114" t="n"/>
      <c r="AB165" s="114" t="n"/>
      <c r="AC165" s="114" t="n"/>
      <c r="AD165" s="114" t="n"/>
      <c r="AE165" s="114" t="n"/>
      <c r="AF165" s="114" t="n"/>
      <c r="AG165" s="114" t="n"/>
      <c r="AH165" s="114" t="n"/>
      <c r="AI165" s="114" t="n"/>
      <c r="AJ165" s="114" t="n"/>
      <c r="AK165" s="114" t="n"/>
    </row>
    <row r="166" hidden="1" ht="18" customHeight="1" s="173" thickBot="1">
      <c r="A166" s="121" t="inlineStr">
        <is>
          <t>Jumlah pinjaman - Bersih - Kurang lancar</t>
        </is>
      </c>
      <c r="B166" s="111" t="n"/>
      <c r="C166" s="114" t="n"/>
      <c r="D166" s="114" t="n"/>
      <c r="E166" s="114" t="n"/>
      <c r="F166" s="114" t="n"/>
      <c r="G166" s="114" t="n"/>
      <c r="H166" s="114" t="n"/>
      <c r="I166" s="114" t="n"/>
      <c r="J166" s="114" t="n"/>
      <c r="K166" s="114" t="n"/>
      <c r="L166" s="114" t="n"/>
      <c r="M166" s="114" t="n"/>
      <c r="N166" s="114" t="n"/>
      <c r="O166" s="114" t="n"/>
      <c r="P166" s="114" t="n"/>
      <c r="Q166" s="114" t="n"/>
      <c r="R166" s="114" t="n"/>
      <c r="S166" s="114" t="n"/>
      <c r="T166" s="114" t="n"/>
      <c r="U166" s="114" t="n"/>
      <c r="V166" s="114" t="n"/>
      <c r="W166" s="114" t="n"/>
      <c r="X166" s="114" t="n"/>
      <c r="Y166" s="114" t="n"/>
      <c r="Z166" s="114" t="n"/>
      <c r="AA166" s="114" t="n"/>
      <c r="AB166" s="114" t="n"/>
      <c r="AC166" s="114" t="n"/>
      <c r="AD166" s="114" t="n"/>
      <c r="AE166" s="114" t="n"/>
      <c r="AF166" s="114" t="n"/>
      <c r="AG166" s="114" t="n"/>
      <c r="AH166" s="114" t="n"/>
      <c r="AI166" s="114" t="n"/>
      <c r="AJ166" s="114" t="n"/>
      <c r="AK166" s="114" t="n"/>
    </row>
    <row r="167" hidden="1" ht="18" customHeight="1" s="173" thickBot="1">
      <c r="A167" s="121" t="inlineStr">
        <is>
          <t>Jumlah pinjaman - Bersih - Diragukan</t>
        </is>
      </c>
      <c r="B167" s="111" t="n"/>
      <c r="C167" s="114" t="n"/>
      <c r="D167" s="114" t="n"/>
      <c r="E167" s="114" t="n"/>
      <c r="F167" s="114" t="n"/>
      <c r="G167" s="114" t="n"/>
      <c r="H167" s="114" t="n"/>
      <c r="I167" s="114" t="n"/>
      <c r="J167" s="114" t="n"/>
      <c r="K167" s="114" t="n"/>
      <c r="L167" s="114" t="n"/>
      <c r="M167" s="114" t="n"/>
      <c r="N167" s="114" t="n"/>
      <c r="O167" s="114" t="n"/>
      <c r="P167" s="114" t="n"/>
      <c r="Q167" s="114" t="n"/>
      <c r="R167" s="114" t="n"/>
      <c r="S167" s="114" t="n"/>
      <c r="T167" s="114" t="n"/>
      <c r="U167" s="114" t="n"/>
      <c r="V167" s="114" t="n"/>
      <c r="W167" s="114" t="n"/>
      <c r="X167" s="114" t="n"/>
      <c r="Y167" s="114" t="n"/>
      <c r="Z167" s="114" t="n"/>
      <c r="AA167" s="114" t="n"/>
      <c r="AB167" s="114" t="n"/>
      <c r="AC167" s="114" t="n"/>
      <c r="AD167" s="114" t="n"/>
      <c r="AE167" s="114" t="n"/>
      <c r="AF167" s="114" t="n"/>
      <c r="AG167" s="114" t="n"/>
      <c r="AH167" s="114" t="n"/>
      <c r="AI167" s="114" t="n"/>
      <c r="AJ167" s="114" t="n"/>
      <c r="AK167" s="114" t="n"/>
    </row>
    <row r="168" hidden="1" ht="18" customHeight="1" s="173" thickBot="1">
      <c r="A168" s="121" t="inlineStr">
        <is>
          <t>Jumlah pinjaman - Bersih - Macet</t>
        </is>
      </c>
      <c r="B168" s="111" t="n"/>
      <c r="C168" s="114" t="n"/>
      <c r="D168" s="114" t="n"/>
      <c r="E168" s="114" t="n"/>
      <c r="F168" s="114" t="n"/>
      <c r="G168" s="114" t="n"/>
      <c r="H168" s="114" t="n"/>
      <c r="I168" s="114" t="n"/>
      <c r="J168" s="114" t="n"/>
      <c r="K168" s="114" t="n"/>
      <c r="L168" s="114" t="n"/>
      <c r="M168" s="114" t="n"/>
      <c r="N168" s="114" t="n"/>
      <c r="O168" s="114" t="n"/>
      <c r="P168" s="114" t="n"/>
      <c r="Q168" s="114" t="n"/>
      <c r="R168" s="114" t="n"/>
      <c r="S168" s="114" t="n"/>
      <c r="T168" s="114" t="n"/>
      <c r="U168" s="114" t="n"/>
      <c r="V168" s="114" t="n"/>
      <c r="W168" s="114" t="n"/>
      <c r="X168" s="114" t="n"/>
      <c r="Y168" s="114" t="n"/>
      <c r="Z168" s="114" t="n"/>
      <c r="AA168" s="114" t="n"/>
      <c r="AB168" s="114" t="n"/>
      <c r="AC168" s="114" t="n"/>
      <c r="AD168" s="114" t="n"/>
      <c r="AE168" s="114" t="n"/>
      <c r="AF168" s="114" t="n"/>
      <c r="AG168" s="114" t="n"/>
      <c r="AH168" s="114" t="n"/>
      <c r="AI168" s="114" t="n"/>
      <c r="AJ168" s="114" t="n"/>
      <c r="AK168" s="114" t="n"/>
    </row>
  </sheetData>
  <mergeCells count="1">
    <mergeCell ref="A1:C1"/>
  </mergeCells>
  <dataValidations count="2">
    <dataValidation sqref="C6:AK10 C12:AK16 C18:AK22 C24:AK28 C30:AK34 C36:AK40 C42:AK46 C48:AK52 C54:AK58 C60:AK64 C66:AK70 C72:AK76 C79:AK83 C85:AK89 C91:AK95 C97:AK101 C103:AK107 C109:AK113 C115:AK119 C121:AK125 C127:AK131 C133:AK137 C139:AK143 C145:AK149 C152:AK156 C158:AK162 C164:AK168" showDropDown="0" showInputMessage="0" showErrorMessage="1" allowBlank="1" errorTitle="Invalid Data Type" error="Please input data in Numeric Data Type" type="decimal">
      <formula1>-9.99999999999999E+33</formula1>
      <formula2>9.99999999999999E+33</formula2>
    </dataValidation>
    <dataValidation sqref="C5:AK5 C11:AK11 C17:AK17 C23:AK23 C29:AK29 C35:AK35 C41:AK41 C47:AK47 C53:AK53 C59:AK59 C65:AK65 C71:AK71 C78:AK78 C84:AK84 C90:AK90 C96:AK96 C102:AK102 C108:AK108 C114:AK114 C120:AK120 C126:AK126 C132:AK132 C138:AK138 C144:AK144 C151:AK151 C157:AK157 C163:AK163" showDropDown="0" showInputMessage="1"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worksheet>
</file>

<file path=xl/worksheets/sheet12.xml><?xml version="1.0" encoding="utf-8"?>
<worksheet xmlns="http://schemas.openxmlformats.org/spreadsheetml/2006/main">
  <sheetPr>
    <outlinePr summaryBelow="1" summaryRight="1"/>
    <pageSetUpPr/>
  </sheetPr>
  <dimension ref="A1:T129"/>
  <sheetViews>
    <sheetView workbookViewId="0">
      <selection activeCell="A1" sqref="A1"/>
    </sheetView>
  </sheetViews>
  <sheetFormatPr baseColWidth="10" defaultColWidth="9" defaultRowHeight="12"/>
  <sheetData>
    <row r="1">
      <c r="A1" s="0" t="inlineStr">
        <is>
          <t>Entitas tunggal / Single entity</t>
        </is>
      </c>
      <c r="B1" s="0" t="inlineStr">
        <is>
          <t>Ya / Yes</t>
        </is>
      </c>
      <c r="C1" s="0" t="inlineStr">
        <is>
          <t>Ya / Yes</t>
        </is>
      </c>
      <c r="D1" s="0" t="inlineStr">
        <is>
          <t>Tidak Diaudit / Unaudit</t>
        </is>
      </c>
      <c r="E1" s="0" t="inlineStr">
        <is>
          <t>Saham / Stock</t>
        </is>
      </c>
      <c r="F1" s="0" t="inlineStr">
        <is>
          <t>Local Company - Indonesia Jurisdiction</t>
        </is>
      </c>
      <c r="G1" s="0" t="inlineStr">
        <is>
          <t>Utama / Main</t>
        </is>
      </c>
      <c r="H1" s="0" t="inlineStr">
        <is>
          <t>Wajar Tanpa Modifikasian / Unqualified</t>
        </is>
      </c>
      <c r="I1" s="0" t="inlineStr">
        <is>
          <t>PSAK</t>
        </is>
      </c>
      <c r="J1" s="0" t="inlineStr">
        <is>
          <t>1</t>
        </is>
      </c>
      <c r="K1" s="0" t="inlineStr">
        <is>
          <t>A111. Oil &amp; Gas Production &amp; Refinery</t>
        </is>
      </c>
      <c r="L1" s="0" t="inlineStr">
        <is>
          <t>A11. Oil &amp; Gas</t>
        </is>
      </c>
      <c r="M1" s="0" t="inlineStr">
        <is>
          <t>A1. Oil, Gas &amp; Coal</t>
        </is>
      </c>
      <c r="N1" s="0" t="inlineStr">
        <is>
          <t>A. Energy</t>
        </is>
      </c>
      <c r="O1" s="0" t="inlineStr">
        <is>
          <t>Kuartal I / First Quarter</t>
        </is>
      </c>
      <c r="P1" s="0" t="inlineStr">
        <is>
          <t>Ya / Yes</t>
        </is>
      </c>
      <c r="Q1" s="0" t="inlineStr">
        <is>
          <t>Satuan Penuh / Full Amount</t>
        </is>
      </c>
      <c r="R1" s="0" t="inlineStr">
        <is>
          <t>Asuransi / Insurance</t>
        </is>
      </c>
      <c r="S1" s="0" t="inlineStr">
        <is>
          <t>Rupiah / IDR</t>
        </is>
      </c>
      <c r="T1" s="0" t="inlineStr">
        <is>
          <t>Indonesian Government</t>
        </is>
      </c>
    </row>
    <row r="2">
      <c r="A2" s="0" t="inlineStr">
        <is>
          <t>Entitas grup / Group entity</t>
        </is>
      </c>
      <c r="B2" s="0" t="inlineStr">
        <is>
          <t>Tidak / No</t>
        </is>
      </c>
      <c r="C2" s="0" t="inlineStr">
        <is>
          <t>Tidak / No</t>
        </is>
      </c>
      <c r="D2" s="0" t="inlineStr">
        <is>
          <t>Ditelaah secara Terbatas / Limited Review</t>
        </is>
      </c>
      <c r="E2" s="0" t="inlineStr">
        <is>
          <t>Obligasi / Bond</t>
        </is>
      </c>
      <c r="F2" s="0" t="inlineStr">
        <is>
          <t>Joint Venture - Indonesia Jurisdiction</t>
        </is>
      </c>
      <c r="G2" s="0" t="inlineStr">
        <is>
          <t>Pengembangan / Development</t>
        </is>
      </c>
      <c r="H2" s="0" t="inlineStr">
        <is>
          <t>Wajar Dengan Pengecualian / Qualified</t>
        </is>
      </c>
      <c r="I2" s="0" t="inlineStr">
        <is>
          <t>ETAP</t>
        </is>
      </c>
      <c r="J2" s="0" t="inlineStr">
        <is>
          <t>2</t>
        </is>
      </c>
      <c r="K2" s="0" t="inlineStr">
        <is>
          <t>A112. Oil &amp; Gas Storage &amp; Distribution</t>
        </is>
      </c>
      <c r="L2" s="0" t="inlineStr">
        <is>
          <t>A12. Coal</t>
        </is>
      </c>
      <c r="M2" s="0" t="inlineStr">
        <is>
          <t>A2. Alternative Energy</t>
        </is>
      </c>
      <c r="N2" s="0" t="inlineStr">
        <is>
          <t>B. Basic Materials</t>
        </is>
      </c>
      <c r="O2" s="0" t="inlineStr">
        <is>
          <t>Kuartal II / Second Quarter</t>
        </is>
      </c>
      <c r="P2" s="0" t="inlineStr">
        <is>
          <t>Tidak / No</t>
        </is>
      </c>
      <c r="Q2" s="0" t="inlineStr">
        <is>
          <t>Ribuan / In Thousand</t>
        </is>
      </c>
      <c r="R2" s="0" t="inlineStr">
        <is>
          <t>Infrastruktur / Infrastructure</t>
        </is>
      </c>
      <c r="S2" s="0" t="inlineStr">
        <is>
          <t>Dollar Amerika / USD</t>
        </is>
      </c>
      <c r="T2" s="0" t="inlineStr">
        <is>
          <t>Individual WNI</t>
        </is>
      </c>
    </row>
    <row r="3">
      <c r="D3" s="0" t="inlineStr">
        <is>
          <t>Diaudit / Audited</t>
        </is>
      </c>
      <c r="E3" s="0" t="inlineStr">
        <is>
          <t>Saham dan Obligasi / Stock and Bond</t>
        </is>
      </c>
      <c r="F3" s="0" t="inlineStr">
        <is>
          <t>Joint Venture - Non-Indonesia Jurisdiction</t>
        </is>
      </c>
      <c r="G3" s="0" t="inlineStr">
        <is>
          <t>Akselerasi / Acceleration</t>
        </is>
      </c>
      <c r="H3" s="0" t="inlineStr">
        <is>
          <t>Tidak Wajar / Adverse</t>
        </is>
      </c>
      <c r="J3" s="0" t="inlineStr">
        <is>
          <t>3</t>
        </is>
      </c>
      <c r="K3" s="0" t="inlineStr">
        <is>
          <t>A121. Coal Production</t>
        </is>
      </c>
      <c r="L3" s="0" t="inlineStr">
        <is>
          <t>A13. Oil, Gas &amp; Coal Supports</t>
        </is>
      </c>
      <c r="M3" s="0" t="inlineStr">
        <is>
          <t>B1. Basic Materials</t>
        </is>
      </c>
      <c r="N3" s="0" t="inlineStr">
        <is>
          <t>C. Industrials</t>
        </is>
      </c>
      <c r="O3" s="0" t="inlineStr">
        <is>
          <t>Kuartal III / Third Quarter</t>
        </is>
      </c>
      <c r="Q3" s="0" t="inlineStr">
        <is>
          <t>Jutaan / In Million</t>
        </is>
      </c>
      <c r="R3" s="0" t="inlineStr">
        <is>
          <t>Keuangan dan Syariah / Financial and Sharia</t>
        </is>
      </c>
      <c r="T3" s="0" t="inlineStr">
        <is>
          <t>Individual Foreign, Residential</t>
        </is>
      </c>
    </row>
    <row r="4">
      <c r="E4" s="0" t="inlineStr">
        <is>
          <t>Sertifikat Penitipan Efek Indonesia / Indonesian Depository Receipt</t>
        </is>
      </c>
      <c r="F4" s="0" t="inlineStr">
        <is>
          <t>Foreign Company</t>
        </is>
      </c>
      <c r="G4" s="0" t="inlineStr">
        <is>
          <t>Ekonomi Baru / New Economy</t>
        </is>
      </c>
      <c r="H4" s="0" t="inlineStr">
        <is>
          <t>Tidak Memberikan Pendapat / Disclaimer</t>
        </is>
      </c>
      <c r="J4" s="0" t="inlineStr">
        <is>
          <t>4</t>
        </is>
      </c>
      <c r="K4" s="0" t="inlineStr">
        <is>
          <t>A122. Coal Distribution</t>
        </is>
      </c>
      <c r="L4" s="0" t="inlineStr">
        <is>
          <t>A21. Alternative Energy Equipment</t>
        </is>
      </c>
      <c r="M4" s="0" t="inlineStr">
        <is>
          <t>C1. Industrial Goods</t>
        </is>
      </c>
      <c r="N4" s="0" t="inlineStr">
        <is>
          <t>D. Consumer Non-Cyclicals</t>
        </is>
      </c>
      <c r="O4" s="0" t="inlineStr">
        <is>
          <t>Tahunan / Annual</t>
        </is>
      </c>
      <c r="Q4" s="0" t="inlineStr">
        <is>
          <t>Miliaran / In Billion</t>
        </is>
      </c>
      <c r="R4" s="0" t="inlineStr">
        <is>
          <t>Kontrak Investasi Kolektif / Collective</t>
        </is>
      </c>
      <c r="T4" s="0" t="inlineStr">
        <is>
          <t>Individual Foreign, Non-Residential</t>
        </is>
      </c>
    </row>
    <row r="5">
      <c r="E5" s="0" t="inlineStr">
        <is>
          <t>Efek Beragun Aset / Asset-Backed Securities</t>
        </is>
      </c>
      <c r="G5" s="0" t="inlineStr">
        <is>
          <t>Pemantauan Khusus / Watchlist</t>
        </is>
      </c>
      <c r="J5" s="0" t="inlineStr">
        <is>
          <t>5</t>
        </is>
      </c>
      <c r="K5" s="0" t="inlineStr">
        <is>
          <t>A131. Oil &amp; Gas Drilling Service</t>
        </is>
      </c>
      <c r="L5" s="0" t="inlineStr">
        <is>
          <t>A22. Alternative Fuels</t>
        </is>
      </c>
      <c r="M5" s="0" t="inlineStr">
        <is>
          <t>C2. Industrial Services</t>
        </is>
      </c>
      <c r="N5" s="0" t="inlineStr">
        <is>
          <t>E. Consumer Cyclicals</t>
        </is>
      </c>
      <c r="R5" s="0" t="inlineStr">
        <is>
          <t>Pembiayaan / Financing</t>
        </is>
      </c>
      <c r="T5" s="0" t="inlineStr">
        <is>
          <t>National Corporation</t>
        </is>
      </c>
    </row>
    <row r="6">
      <c r="E6" s="0" t="inlineStr">
        <is>
          <t>Kontrak Investasi Kolektif / Collective Investment Contract</t>
        </is>
      </c>
      <c r="G6" s="0" t="inlineStr">
        <is>
          <t>Lain-lain / Other</t>
        </is>
      </c>
      <c r="K6" s="0" t="inlineStr">
        <is>
          <t>A132. Oil, Gas &amp; Coal Equipment &amp; Services</t>
        </is>
      </c>
      <c r="L6" s="0" t="inlineStr">
        <is>
          <t>B11. Chemicals</t>
        </is>
      </c>
      <c r="M6" s="0" t="inlineStr">
        <is>
          <t>C3. Multi-sector Holdings</t>
        </is>
      </c>
      <c r="N6" s="0" t="inlineStr">
        <is>
          <t>F. Healthcare</t>
        </is>
      </c>
      <c r="R6" s="0" t="inlineStr">
        <is>
          <t>Properti / Property</t>
        </is>
      </c>
      <c r="T6" s="0" t="inlineStr">
        <is>
          <t>Foreign Corporation</t>
        </is>
      </c>
    </row>
    <row r="7">
      <c r="K7" s="0" t="inlineStr">
        <is>
          <t>A211. Alternative Energy Equipment</t>
        </is>
      </c>
      <c r="L7" s="0" t="inlineStr">
        <is>
          <t>B12. Construction Materials</t>
        </is>
      </c>
      <c r="M7" s="0" t="inlineStr">
        <is>
          <t>D1. Food &amp; Staples Retailing</t>
        </is>
      </c>
      <c r="N7" s="0" t="inlineStr">
        <is>
          <t>G. Financials</t>
        </is>
      </c>
      <c r="R7" s="0" t="inlineStr">
        <is>
          <t>Sekuritas / Securities</t>
        </is>
      </c>
      <c r="T7" s="0" t="inlineStr">
        <is>
          <t>National and Foreign Corporation</t>
        </is>
      </c>
    </row>
    <row r="8">
      <c r="K8" s="0" t="inlineStr">
        <is>
          <t>A221. Alternative Fuels</t>
        </is>
      </c>
      <c r="L8" s="0" t="inlineStr">
        <is>
          <t>B13. Containers &amp; Packaging</t>
        </is>
      </c>
      <c r="M8" s="0" t="inlineStr">
        <is>
          <t>D2. Food &amp; Beverage</t>
        </is>
      </c>
      <c r="N8" s="0" t="inlineStr">
        <is>
          <t>H. Properties &amp; Real Estate</t>
        </is>
      </c>
      <c r="R8" s="0" t="inlineStr">
        <is>
          <t>Umum / General</t>
        </is>
      </c>
      <c r="T8" s="0" t="inlineStr">
        <is>
          <t>No Controlling Shareholder</t>
        </is>
      </c>
    </row>
    <row r="9">
      <c r="K9" s="0" t="inlineStr">
        <is>
          <t>B111. Basic Chemicals</t>
        </is>
      </c>
      <c r="L9" s="0" t="inlineStr">
        <is>
          <t>B14. Metals &amp; Minerals</t>
        </is>
      </c>
      <c r="M9" s="0" t="inlineStr">
        <is>
          <t>D3. Tobacco</t>
        </is>
      </c>
      <c r="N9" s="0" t="inlineStr">
        <is>
          <t>I. Technology</t>
        </is>
      </c>
    </row>
    <row r="10">
      <c r="K10" s="0" t="inlineStr">
        <is>
          <t>B112. Agricultural Chemicals</t>
        </is>
      </c>
      <c r="L10" s="0" t="inlineStr">
        <is>
          <t>B15. Forestry &amp; Paper</t>
        </is>
      </c>
      <c r="M10" s="0" t="inlineStr">
        <is>
          <t>D4. Nondurable Household Products</t>
        </is>
      </c>
      <c r="N10" s="0" t="inlineStr">
        <is>
          <t>J. Infrastructures</t>
        </is>
      </c>
    </row>
    <row r="11">
      <c r="K11" s="0" t="inlineStr">
        <is>
          <t>B113. Specialty Chemicals</t>
        </is>
      </c>
      <c r="L11" s="0" t="inlineStr">
        <is>
          <t>C11. Aerospace &amp; Defense</t>
        </is>
      </c>
      <c r="M11" s="0" t="inlineStr">
        <is>
          <t>E1. Automobiles &amp; Components</t>
        </is>
      </c>
      <c r="N11" s="0" t="inlineStr">
        <is>
          <t>K. Transportation &amp; Logistic</t>
        </is>
      </c>
    </row>
    <row r="12">
      <c r="K12" s="0" t="inlineStr">
        <is>
          <t>B121. Construction Materials</t>
        </is>
      </c>
      <c r="L12" s="0" t="inlineStr">
        <is>
          <t>C12. Building Products &amp; Fixtures</t>
        </is>
      </c>
      <c r="M12" s="0" t="inlineStr">
        <is>
          <t>E2. Household Goods</t>
        </is>
      </c>
      <c r="N12" s="0" t="inlineStr">
        <is>
          <t>Z. Listed Investment Product</t>
        </is>
      </c>
    </row>
    <row r="13">
      <c r="K13" s="0" t="inlineStr">
        <is>
          <t>B131. Containers &amp; Packaging</t>
        </is>
      </c>
      <c r="L13" s="0" t="inlineStr">
        <is>
          <t>C13. Electrical</t>
        </is>
      </c>
      <c r="M13" s="0" t="inlineStr">
        <is>
          <t>E3. Leisure Goods</t>
        </is>
      </c>
    </row>
    <row r="14">
      <c r="K14" s="0" t="inlineStr">
        <is>
          <t>B141. Aluminum</t>
        </is>
      </c>
      <c r="L14" s="0" t="inlineStr">
        <is>
          <t>C14. Machinery</t>
        </is>
      </c>
      <c r="M14" s="0" t="inlineStr">
        <is>
          <t>E4. Apparel &amp; Luxury Goods</t>
        </is>
      </c>
    </row>
    <row r="15">
      <c r="K15" s="0" t="inlineStr">
        <is>
          <t>B142. Cooper</t>
        </is>
      </c>
      <c r="L15" s="0" t="inlineStr">
        <is>
          <t>C21. Diversified Industrial Trading</t>
        </is>
      </c>
      <c r="M15" s="0" t="inlineStr">
        <is>
          <t>E5. Consumer Services</t>
        </is>
      </c>
    </row>
    <row r="16">
      <c r="K16" s="0" t="inlineStr">
        <is>
          <t>B143. Gold</t>
        </is>
      </c>
      <c r="L16" s="0" t="inlineStr">
        <is>
          <t>C22. Commercial Services</t>
        </is>
      </c>
      <c r="M16" s="0" t="inlineStr">
        <is>
          <t>E6. Media &amp; Entertainment</t>
        </is>
      </c>
    </row>
    <row r="17">
      <c r="K17" s="0" t="inlineStr">
        <is>
          <t>B144. Iron &amp; Steel</t>
        </is>
      </c>
      <c r="L17" s="0" t="inlineStr">
        <is>
          <t>C23. Professional Services</t>
        </is>
      </c>
      <c r="M17" s="0" t="inlineStr">
        <is>
          <t>E7. Retailing</t>
        </is>
      </c>
    </row>
    <row r="18">
      <c r="K18" s="0" t="inlineStr">
        <is>
          <t>B145. Precious Metals &amp; Minerals</t>
        </is>
      </c>
      <c r="L18" s="0" t="inlineStr">
        <is>
          <t>C31. Multi-sector Holdings</t>
        </is>
      </c>
      <c r="M18" s="0" t="inlineStr">
        <is>
          <t>F1. Healthcare Equipment &amp; Providers</t>
        </is>
      </c>
    </row>
    <row r="19">
      <c r="K19" s="0" t="inlineStr">
        <is>
          <t>B146. Diversified Metals &amp; Minerals</t>
        </is>
      </c>
      <c r="L19" s="0" t="inlineStr">
        <is>
          <t>D11. Food &amp; Staples Retailing</t>
        </is>
      </c>
      <c r="M19" s="0" t="inlineStr">
        <is>
          <t>F2. Pharmaceuticals &amp; Health Care Research</t>
        </is>
      </c>
    </row>
    <row r="20">
      <c r="K20" s="0" t="inlineStr">
        <is>
          <t>B147. Mining Equipment &amp; Services</t>
        </is>
      </c>
      <c r="L20" s="0" t="inlineStr">
        <is>
          <t>D21. Beverages</t>
        </is>
      </c>
      <c r="M20" s="0" t="inlineStr">
        <is>
          <t>G1. Banks</t>
        </is>
      </c>
    </row>
    <row r="21">
      <c r="K21" s="0" t="inlineStr">
        <is>
          <t>B151. Timber</t>
        </is>
      </c>
      <c r="L21" s="0" t="inlineStr">
        <is>
          <t>D22. Processed Foods</t>
        </is>
      </c>
      <c r="M21" s="0" t="inlineStr">
        <is>
          <t>G2. Financing Service</t>
        </is>
      </c>
    </row>
    <row r="22">
      <c r="K22" s="0" t="inlineStr">
        <is>
          <t>B152. Paper</t>
        </is>
      </c>
      <c r="L22" s="0" t="inlineStr">
        <is>
          <t>D23. Agricultural Products</t>
        </is>
      </c>
      <c r="M22" s="0" t="inlineStr">
        <is>
          <t>G3. Investment Service</t>
        </is>
      </c>
    </row>
    <row r="23">
      <c r="K23" s="0" t="inlineStr">
        <is>
          <t>B153. Diversified Forest</t>
        </is>
      </c>
      <c r="L23" s="0" t="inlineStr">
        <is>
          <t>D31. Tobacco</t>
        </is>
      </c>
      <c r="M23" s="0" t="inlineStr">
        <is>
          <t>G4. Insurance</t>
        </is>
      </c>
    </row>
    <row r="24">
      <c r="K24" s="0" t="inlineStr">
        <is>
          <t>C111. Aerospace &amp; Defense</t>
        </is>
      </c>
      <c r="L24" s="0" t="inlineStr">
        <is>
          <t>D41. Household Products</t>
        </is>
      </c>
      <c r="M24" s="0" t="inlineStr">
        <is>
          <t>G5. Holding &amp; Investment Companies</t>
        </is>
      </c>
    </row>
    <row r="25">
      <c r="K25" s="0" t="inlineStr">
        <is>
          <t>C121. Building Products &amp; Fixtures</t>
        </is>
      </c>
      <c r="L25" s="0" t="inlineStr">
        <is>
          <t>D42. Personal Care Products</t>
        </is>
      </c>
      <c r="M25" s="0" t="inlineStr">
        <is>
          <t>H1. Properties &amp; Real Estate</t>
        </is>
      </c>
    </row>
    <row r="26">
      <c r="K26" s="0" t="inlineStr">
        <is>
          <t>C131. Electrical Components &amp; Equipment</t>
        </is>
      </c>
      <c r="L26" s="0" t="inlineStr">
        <is>
          <t>E11. Auto Components</t>
        </is>
      </c>
      <c r="M26" s="0" t="inlineStr">
        <is>
          <t>I1. Software &amp; IT Services</t>
        </is>
      </c>
    </row>
    <row r="27">
      <c r="K27" s="0" t="inlineStr">
        <is>
          <t>C132. Heavy Electrical Equipment</t>
        </is>
      </c>
      <c r="L27" s="0" t="inlineStr">
        <is>
          <t>E12. Automobiles</t>
        </is>
      </c>
      <c r="M27" s="0" t="inlineStr">
        <is>
          <t>I2. Technology Hardware &amp; Equipment</t>
        </is>
      </c>
    </row>
    <row r="28">
      <c r="K28" s="0" t="inlineStr">
        <is>
          <t>C141. Construction Machinery &amp; Heavy Vehicles</t>
        </is>
      </c>
      <c r="L28" s="0" t="inlineStr">
        <is>
          <t>E21. Household Goods</t>
        </is>
      </c>
      <c r="M28" s="0" t="inlineStr">
        <is>
          <t>J1. Transportation Infrastructure</t>
        </is>
      </c>
    </row>
    <row r="29">
      <c r="K29" s="0" t="inlineStr">
        <is>
          <t>C142. Agricultural &amp; Farm Machinery</t>
        </is>
      </c>
      <c r="L29" s="0" t="inlineStr">
        <is>
          <t>E31. Consumer Electronics</t>
        </is>
      </c>
      <c r="M29" s="0" t="inlineStr">
        <is>
          <t>J2. Heavy Constructions &amp; Civil Engineering</t>
        </is>
      </c>
    </row>
    <row r="30">
      <c r="K30" s="0" t="inlineStr">
        <is>
          <t>C143. Industrial Machinery &amp; Components</t>
        </is>
      </c>
      <c r="L30" s="0" t="inlineStr">
        <is>
          <t>E32. Sport Equipment &amp; Hobbies Goods</t>
        </is>
      </c>
      <c r="M30" s="0" t="inlineStr">
        <is>
          <t>J3. Telecommunication</t>
        </is>
      </c>
    </row>
    <row r="31">
      <c r="K31" s="0" t="inlineStr">
        <is>
          <t>C211. Diversified Industrial Trading</t>
        </is>
      </c>
      <c r="L31" s="0" t="inlineStr">
        <is>
          <t>E41. Apparel &amp; Luxury Goods</t>
        </is>
      </c>
      <c r="M31" s="0" t="inlineStr">
        <is>
          <t>J4. Utilities</t>
        </is>
      </c>
    </row>
    <row r="32">
      <c r="K32" s="0" t="inlineStr">
        <is>
          <t>C221. Commercial Printing</t>
        </is>
      </c>
      <c r="L32" s="0" t="inlineStr">
        <is>
          <t>E51. Tourism &amp; Recreation</t>
        </is>
      </c>
      <c r="M32" s="0" t="inlineStr">
        <is>
          <t>K1. Transportation</t>
        </is>
      </c>
    </row>
    <row r="33">
      <c r="K33" s="0" t="inlineStr">
        <is>
          <t>C222. Environmental &amp; Facilities Services</t>
        </is>
      </c>
      <c r="L33" s="0" t="inlineStr">
        <is>
          <t>E52. Education &amp; Support Services</t>
        </is>
      </c>
      <c r="M33" s="0" t="inlineStr">
        <is>
          <t>K2. Logistics &amp; Deliveries</t>
        </is>
      </c>
    </row>
    <row r="34">
      <c r="K34" s="0" t="inlineStr">
        <is>
          <t>C223. Office Supplies</t>
        </is>
      </c>
      <c r="L34" s="0" t="inlineStr">
        <is>
          <t>E61. Media</t>
        </is>
      </c>
      <c r="M34" s="0" t="inlineStr">
        <is>
          <t>Z1. Investment Trusts</t>
        </is>
      </c>
    </row>
    <row r="35">
      <c r="K35" s="0" t="inlineStr">
        <is>
          <t>C224. Business Support Services</t>
        </is>
      </c>
      <c r="L35" s="0" t="inlineStr">
        <is>
          <t>E62. Entertainment &amp; Movie Production</t>
        </is>
      </c>
      <c r="M35" s="0" t="inlineStr">
        <is>
          <t>Z2. Bonds</t>
        </is>
      </c>
    </row>
    <row r="36">
      <c r="K36" s="0" t="inlineStr">
        <is>
          <t>C231. Human Resource &amp; Employment Services</t>
        </is>
      </c>
      <c r="L36" s="0" t="inlineStr">
        <is>
          <t>E71. Consumer Distributors</t>
        </is>
      </c>
    </row>
    <row r="37">
      <c r="K37" s="0" t="inlineStr">
        <is>
          <t>C232. Research &amp; Consulting Services</t>
        </is>
      </c>
      <c r="L37" s="0" t="inlineStr">
        <is>
          <t>E72. Internet &amp; Homeshop Retail</t>
        </is>
      </c>
    </row>
    <row r="38">
      <c r="K38" s="0" t="inlineStr">
        <is>
          <t>C311. Multi-sector Holdings</t>
        </is>
      </c>
      <c r="L38" s="0" t="inlineStr">
        <is>
          <t>E73. Department Stores</t>
        </is>
      </c>
    </row>
    <row r="39">
      <c r="K39" s="0" t="inlineStr">
        <is>
          <t>D111. Drug Retail &amp; Distributors</t>
        </is>
      </c>
      <c r="L39" s="0" t="inlineStr">
        <is>
          <t>E74. Specialty Retail</t>
        </is>
      </c>
    </row>
    <row r="40">
      <c r="K40" s="0" t="inlineStr">
        <is>
          <t>D112. Food Retail &amp; Distributors</t>
        </is>
      </c>
      <c r="L40" s="0" t="inlineStr">
        <is>
          <t>F11. Healthcare Equipment &amp; Supplies</t>
        </is>
      </c>
    </row>
    <row r="41">
      <c r="K41" s="0" t="inlineStr">
        <is>
          <t>D113. Supermarkets &amp; Convenience Store</t>
        </is>
      </c>
      <c r="L41" s="0" t="inlineStr">
        <is>
          <t>F12. Healthcare Providers</t>
        </is>
      </c>
    </row>
    <row r="42">
      <c r="K42" s="0" t="inlineStr">
        <is>
          <t>D211. Liquors</t>
        </is>
      </c>
      <c r="L42" s="0" t="inlineStr">
        <is>
          <t>F21. Pharmaceuticals</t>
        </is>
      </c>
    </row>
    <row r="43">
      <c r="K43" s="0" t="inlineStr">
        <is>
          <t>D212. Soft Drinks</t>
        </is>
      </c>
      <c r="L43" s="0" t="inlineStr">
        <is>
          <t>F22. Healthcare Research</t>
        </is>
      </c>
    </row>
    <row r="44">
      <c r="K44" s="0" t="inlineStr">
        <is>
          <t>D221. Dairy Products</t>
        </is>
      </c>
      <c r="L44" s="0" t="inlineStr">
        <is>
          <t>G11. Banks</t>
        </is>
      </c>
    </row>
    <row r="45">
      <c r="K45" s="0" t="inlineStr">
        <is>
          <t>D222. Processed Foods</t>
        </is>
      </c>
      <c r="L45" s="0" t="inlineStr">
        <is>
          <t>G21. Consumer Financing</t>
        </is>
      </c>
    </row>
    <row r="46">
      <c r="K46" s="0" t="inlineStr">
        <is>
          <t>D231. Fish, Meat, &amp; Poultry</t>
        </is>
      </c>
      <c r="L46" s="0" t="inlineStr">
        <is>
          <t>G22. Business Financing</t>
        </is>
      </c>
    </row>
    <row r="47">
      <c r="K47" s="0" t="inlineStr">
        <is>
          <t>D232. Plantations &amp; Crops</t>
        </is>
      </c>
      <c r="L47" s="0" t="inlineStr">
        <is>
          <t>G31. Investment Services</t>
        </is>
      </c>
    </row>
    <row r="48">
      <c r="K48" s="0" t="inlineStr">
        <is>
          <t>D311. Tobacco</t>
        </is>
      </c>
      <c r="L48" s="0" t="inlineStr">
        <is>
          <t>G41. Insurance</t>
        </is>
      </c>
    </row>
    <row r="49">
      <c r="K49" s="0" t="inlineStr">
        <is>
          <t>D411. Household Products</t>
        </is>
      </c>
      <c r="L49" s="0" t="inlineStr">
        <is>
          <t>G51. Holding &amp; Investment Companies</t>
        </is>
      </c>
    </row>
    <row r="50">
      <c r="K50" s="0" t="inlineStr">
        <is>
          <t>D421. Personal Care Products</t>
        </is>
      </c>
      <c r="L50" s="0" t="inlineStr">
        <is>
          <t>H11. Real Estate Management &amp; Development</t>
        </is>
      </c>
    </row>
    <row r="51">
      <c r="K51" s="0" t="inlineStr">
        <is>
          <t>E111. Auto Parts &amp; Equipment</t>
        </is>
      </c>
      <c r="L51" s="0" t="inlineStr">
        <is>
          <t>I11. Online Applications &amp; Services</t>
        </is>
      </c>
    </row>
    <row r="52">
      <c r="K52" s="0" t="inlineStr">
        <is>
          <t>E112. Tires</t>
        </is>
      </c>
      <c r="L52" s="0" t="inlineStr">
        <is>
          <t>I12. IT Services &amp; Consulting</t>
        </is>
      </c>
    </row>
    <row r="53">
      <c r="K53" s="0" t="inlineStr">
        <is>
          <t>E121. Car Manufacturers</t>
        </is>
      </c>
      <c r="L53" s="0" t="inlineStr">
        <is>
          <t>I13. Software</t>
        </is>
      </c>
    </row>
    <row r="54">
      <c r="K54" s="0" t="inlineStr">
        <is>
          <t>E122. Motorcycle Manufacturers</t>
        </is>
      </c>
      <c r="L54" s="0" t="inlineStr">
        <is>
          <t>I21. Networking Equipment</t>
        </is>
      </c>
    </row>
    <row r="55">
      <c r="K55" s="0" t="inlineStr">
        <is>
          <t>E211. Home Furnishings</t>
        </is>
      </c>
      <c r="L55" s="0" t="inlineStr">
        <is>
          <t>I22. Computer Hardware</t>
        </is>
      </c>
    </row>
    <row r="56">
      <c r="K56" s="0" t="inlineStr">
        <is>
          <t>E212. Household Appliances</t>
        </is>
      </c>
      <c r="L56" s="0" t="inlineStr">
        <is>
          <t>I23. Electronic Equipment, Instruments &amp; Components</t>
        </is>
      </c>
    </row>
    <row r="57">
      <c r="K57" s="0" t="inlineStr">
        <is>
          <t>E213. Housewares &amp; Specialties</t>
        </is>
      </c>
      <c r="L57" s="0" t="inlineStr">
        <is>
          <t>J11. Transport Infrastructure Operator</t>
        </is>
      </c>
    </row>
    <row r="58">
      <c r="K58" s="0" t="inlineStr">
        <is>
          <t>E311. Consumer Electronics</t>
        </is>
      </c>
      <c r="L58" s="0" t="inlineStr">
        <is>
          <t>J21. Heavy Constructions &amp; Civil Engineering</t>
        </is>
      </c>
    </row>
    <row r="59">
      <c r="K59" s="0" t="inlineStr">
        <is>
          <t>E321. Sport Equipment &amp; Hobbies Goods</t>
        </is>
      </c>
      <c r="L59" s="0" t="inlineStr">
        <is>
          <t>J31. Telecommunication Service</t>
        </is>
      </c>
    </row>
    <row r="60">
      <c r="K60" s="0" t="inlineStr">
        <is>
          <t>E411. Clothing, Accessories &amp; Bags</t>
        </is>
      </c>
      <c r="L60" s="0" t="inlineStr">
        <is>
          <t>J32. Wireless Telecommunication Services</t>
        </is>
      </c>
    </row>
    <row r="61">
      <c r="K61" s="0" t="inlineStr">
        <is>
          <t>E412. Footwear</t>
        </is>
      </c>
      <c r="L61" s="0" t="inlineStr">
        <is>
          <t>J41. Electric Utilities</t>
        </is>
      </c>
    </row>
    <row r="62">
      <c r="K62" s="0" t="inlineStr">
        <is>
          <t>E413. Textiles</t>
        </is>
      </c>
      <c r="L62" s="0" t="inlineStr">
        <is>
          <t>J42. Gas Utilities</t>
        </is>
      </c>
    </row>
    <row r="63">
      <c r="K63" s="0" t="inlineStr">
        <is>
          <t>E511. Gaming Venue</t>
        </is>
      </c>
      <c r="L63" s="0" t="inlineStr">
        <is>
          <t>J43. Water Utilities</t>
        </is>
      </c>
    </row>
    <row r="64">
      <c r="K64" s="0" t="inlineStr">
        <is>
          <t>E512. Hotels, Resorts &amp; Cruise Lines</t>
        </is>
      </c>
      <c r="L64" s="0" t="inlineStr">
        <is>
          <t>K11. Airlines</t>
        </is>
      </c>
    </row>
    <row r="65">
      <c r="K65" s="0" t="inlineStr">
        <is>
          <t>E513. Travel Agencies</t>
        </is>
      </c>
      <c r="L65" s="0" t="inlineStr">
        <is>
          <t>K12. Passenger Marine Transportation</t>
        </is>
      </c>
    </row>
    <row r="66">
      <c r="K66" s="0" t="inlineStr">
        <is>
          <t>E514. Recreational &amp; Sports Facilities</t>
        </is>
      </c>
      <c r="L66" s="0" t="inlineStr">
        <is>
          <t>K13. Passenger Land Transportation</t>
        </is>
      </c>
    </row>
    <row r="67">
      <c r="K67" s="0" t="inlineStr">
        <is>
          <t>E515. Restaurants</t>
        </is>
      </c>
      <c r="L67" s="0" t="inlineStr">
        <is>
          <t>K21. Logistics &amp; Deliveries</t>
        </is>
      </c>
    </row>
    <row r="68">
      <c r="K68" s="0" t="inlineStr">
        <is>
          <t>E521. Education Services</t>
        </is>
      </c>
      <c r="L68" s="0" t="inlineStr">
        <is>
          <t>Z11. Investment Trusts</t>
        </is>
      </c>
    </row>
    <row r="69">
      <c r="K69" s="0" t="inlineStr">
        <is>
          <t>E522. Consumer Support Services</t>
        </is>
      </c>
      <c r="L69" s="0" t="inlineStr">
        <is>
          <t>Z21. Bonds</t>
        </is>
      </c>
    </row>
    <row r="70">
      <c r="K70" s="0" t="inlineStr">
        <is>
          <t>E611. Advertising</t>
        </is>
      </c>
    </row>
    <row r="71">
      <c r="K71" s="0" t="inlineStr">
        <is>
          <t>E612. Broadcasting</t>
        </is>
      </c>
    </row>
    <row r="72">
      <c r="K72" s="0" t="inlineStr">
        <is>
          <t>E613. Cable &amp; Satellite</t>
        </is>
      </c>
    </row>
    <row r="73">
      <c r="K73" s="0" t="inlineStr">
        <is>
          <t>E614. Consumer Publishing</t>
        </is>
      </c>
    </row>
    <row r="74">
      <c r="K74" s="0" t="inlineStr">
        <is>
          <t>E621. Entertainment &amp; Movie Production</t>
        </is>
      </c>
    </row>
    <row r="75">
      <c r="K75" s="0" t="inlineStr">
        <is>
          <t>E711. Consumer Distributors</t>
        </is>
      </c>
    </row>
    <row r="76">
      <c r="K76" s="0" t="inlineStr">
        <is>
          <t>E721. Internet &amp; Homeshop Retail</t>
        </is>
      </c>
    </row>
    <row r="77">
      <c r="K77" s="0" t="inlineStr">
        <is>
          <t>E731. Department Stores</t>
        </is>
      </c>
    </row>
    <row r="78">
      <c r="K78" s="0" t="inlineStr">
        <is>
          <t>E741. Apparel &amp; Textile Retail</t>
        </is>
      </c>
    </row>
    <row r="79">
      <c r="K79" s="0" t="inlineStr">
        <is>
          <t>E742. Electronics Retail</t>
        </is>
      </c>
    </row>
    <row r="80">
      <c r="K80" s="0" t="inlineStr">
        <is>
          <t>E743. Home Improvement Retail</t>
        </is>
      </c>
    </row>
    <row r="81">
      <c r="K81" s="0" t="inlineStr">
        <is>
          <t>E744. Specialty Stores</t>
        </is>
      </c>
    </row>
    <row r="82">
      <c r="K82" s="0" t="inlineStr">
        <is>
          <t>E745. Automotive Retail</t>
        </is>
      </c>
    </row>
    <row r="83">
      <c r="K83" s="0" t="inlineStr">
        <is>
          <t>F111. Healthcare Equipment</t>
        </is>
      </c>
    </row>
    <row r="84">
      <c r="K84" s="0" t="inlineStr">
        <is>
          <t>F112. Healthcare Supplies &amp; Distributions</t>
        </is>
      </c>
    </row>
    <row r="85">
      <c r="K85" s="0" t="inlineStr">
        <is>
          <t>F121. Healthcare Providers</t>
        </is>
      </c>
    </row>
    <row r="86">
      <c r="K86" s="0" t="inlineStr">
        <is>
          <t>F211. Pharmaceuticals</t>
        </is>
      </c>
    </row>
    <row r="87">
      <c r="K87" s="0" t="inlineStr">
        <is>
          <t>F221. Healthcare Research</t>
        </is>
      </c>
    </row>
    <row r="88">
      <c r="K88" s="0" t="inlineStr">
        <is>
          <t>G111. Banks</t>
        </is>
      </c>
    </row>
    <row r="89">
      <c r="K89" s="0" t="inlineStr">
        <is>
          <t>G211. Consumer Financing</t>
        </is>
      </c>
    </row>
    <row r="90">
      <c r="K90" s="0" t="inlineStr">
        <is>
          <t>G221. Venture Capital</t>
        </is>
      </c>
    </row>
    <row r="91">
      <c r="K91" s="0" t="inlineStr">
        <is>
          <t>G222. Specialize Business Financing</t>
        </is>
      </c>
    </row>
    <row r="92">
      <c r="K92" s="0" t="inlineStr">
        <is>
          <t>G311. Investment Management</t>
        </is>
      </c>
    </row>
    <row r="93">
      <c r="K93" s="0" t="inlineStr">
        <is>
          <t>G312. Investment Banking &amp; Brokerage Services</t>
        </is>
      </c>
    </row>
    <row r="94">
      <c r="K94" s="0" t="inlineStr">
        <is>
          <t>G313. Market Operators</t>
        </is>
      </c>
    </row>
    <row r="95">
      <c r="K95" s="0" t="inlineStr">
        <is>
          <t>G314. Investment Service Support</t>
        </is>
      </c>
    </row>
    <row r="96">
      <c r="K96" s="0" t="inlineStr">
        <is>
          <t>G411. Insurance Brokers</t>
        </is>
      </c>
    </row>
    <row r="97">
      <c r="K97" s="0" t="inlineStr">
        <is>
          <t>G412. General Insurance</t>
        </is>
      </c>
    </row>
    <row r="98">
      <c r="K98" s="0" t="inlineStr">
        <is>
          <t>G413. Life Insurance</t>
        </is>
      </c>
    </row>
    <row r="99">
      <c r="K99" s="0" t="inlineStr">
        <is>
          <t>G414. Reinsurance</t>
        </is>
      </c>
    </row>
    <row r="100">
      <c r="K100" s="0" t="inlineStr">
        <is>
          <t>G511. Financial Holdings</t>
        </is>
      </c>
    </row>
    <row r="101">
      <c r="K101" s="0" t="inlineStr">
        <is>
          <t>G512. Investment Companies</t>
        </is>
      </c>
    </row>
    <row r="102">
      <c r="K102" s="0" t="inlineStr">
        <is>
          <t>H111. Real Estate Development &amp; Management</t>
        </is>
      </c>
    </row>
    <row r="103">
      <c r="K103" s="0" t="inlineStr">
        <is>
          <t>H112. Real Estate Services</t>
        </is>
      </c>
    </row>
    <row r="104">
      <c r="K104" s="0" t="inlineStr">
        <is>
          <t>I111. Online Applications &amp; Services</t>
        </is>
      </c>
    </row>
    <row r="105">
      <c r="K105" s="0" t="inlineStr">
        <is>
          <t>I121. IT Services &amp; Consulting</t>
        </is>
      </c>
    </row>
    <row r="106">
      <c r="K106" s="0" t="inlineStr">
        <is>
          <t>I131. Software</t>
        </is>
      </c>
    </row>
    <row r="107">
      <c r="K107" s="0" t="inlineStr">
        <is>
          <t>I211. Networking Equipment</t>
        </is>
      </c>
    </row>
    <row r="108">
      <c r="K108" s="0" t="inlineStr">
        <is>
          <t>I221. Computer Hardware</t>
        </is>
      </c>
    </row>
    <row r="109">
      <c r="K109" s="0" t="inlineStr">
        <is>
          <t>I231. Electronic Equipment &amp; Instruments</t>
        </is>
      </c>
    </row>
    <row r="110">
      <c r="K110" s="0" t="inlineStr">
        <is>
          <t>I232. Electronic Components &amp; Semiconductors</t>
        </is>
      </c>
    </row>
    <row r="111">
      <c r="K111" s="0" t="inlineStr">
        <is>
          <t>J111. Airport Operators</t>
        </is>
      </c>
    </row>
    <row r="112">
      <c r="K112" s="0" t="inlineStr">
        <is>
          <t>J112. Highways &amp; Railtracks</t>
        </is>
      </c>
    </row>
    <row r="113">
      <c r="K113" s="0" t="inlineStr">
        <is>
          <t>J113. Marine Ports &amp; Services</t>
        </is>
      </c>
    </row>
    <row r="114">
      <c r="K114" s="0" t="inlineStr">
        <is>
          <t>J211. Heavy Constructions &amp; Civil Engineering</t>
        </is>
      </c>
    </row>
    <row r="115">
      <c r="K115" s="0" t="inlineStr">
        <is>
          <t>J311. Wired Telecommunication Service</t>
        </is>
      </c>
    </row>
    <row r="116">
      <c r="K116" s="0" t="inlineStr">
        <is>
          <t>J312. Integrated Telecommunication Service</t>
        </is>
      </c>
    </row>
    <row r="117">
      <c r="K117" s="0" t="inlineStr">
        <is>
          <t>J321. Wireless Telecommunication Services</t>
        </is>
      </c>
    </row>
    <row r="118">
      <c r="K118" s="0" t="inlineStr">
        <is>
          <t>J411. Electric Utilities</t>
        </is>
      </c>
    </row>
    <row r="119">
      <c r="K119" s="0" t="inlineStr">
        <is>
          <t>J421. Gas Utilities</t>
        </is>
      </c>
    </row>
    <row r="120">
      <c r="K120" s="0" t="inlineStr">
        <is>
          <t>J431. Water Utilities</t>
        </is>
      </c>
    </row>
    <row r="121">
      <c r="K121" s="0" t="inlineStr">
        <is>
          <t>K111. Airlines</t>
        </is>
      </c>
    </row>
    <row r="122">
      <c r="K122" s="0" t="inlineStr">
        <is>
          <t>K121. Passenger Marine Transportation</t>
        </is>
      </c>
    </row>
    <row r="123">
      <c r="K123" s="0" t="inlineStr">
        <is>
          <t>K131. Rail</t>
        </is>
      </c>
    </row>
    <row r="124">
      <c r="K124" s="0" t="inlineStr">
        <is>
          <t>K132. Road Transportation</t>
        </is>
      </c>
    </row>
    <row r="125">
      <c r="K125" s="0" t="inlineStr">
        <is>
          <t>K211. Logistics &amp; Deliveries</t>
        </is>
      </c>
    </row>
    <row r="126">
      <c r="K126" s="0" t="inlineStr">
        <is>
          <t>Z111. Mutual Fund / ETFs</t>
        </is>
      </c>
    </row>
    <row r="127">
      <c r="K127" s="0" t="inlineStr">
        <is>
          <t>Z112. Real Estate Investment Trusts</t>
        </is>
      </c>
    </row>
    <row r="128">
      <c r="K128" s="0" t="inlineStr">
        <is>
          <t>Z113. Infrastructure Investment Trusts</t>
        </is>
      </c>
    </row>
    <row r="129">
      <c r="K129" s="0" t="inlineStr">
        <is>
          <t>Z211. Government Bonds</t>
        </is>
      </c>
    </row>
  </sheetData>
  <pageMargins left="0.7" right="0.7" top="0.75" bottom="0.75" header="0.3" footer="0.3"/>
</worksheet>
</file>

<file path=xl/worksheets/sheet13.xml><?xml version="1.0" encoding="utf-8"?>
<worksheet xmlns="http://schemas.openxmlformats.org/spreadsheetml/2006/main">
  <sheetPr>
    <outlinePr summaryBelow="1" summaryRight="1"/>
    <pageSetUpPr/>
  </sheetPr>
  <dimension ref="A1:A1"/>
  <sheetViews>
    <sheetView workbookViewId="0">
      <selection activeCell="A1" sqref="A1"/>
    </sheetView>
  </sheetViews>
  <sheetFormatPr baseColWidth="10" defaultColWidth="9" defaultRowHeight="12"/>
  <sheetData>
    <row r="1">
      <c r="A1" s="0" t="inlineStr">
        <is>
          <t>1234567890ABCD</t>
        </is>
      </c>
    </row>
  </sheetData>
  <pageMargins left="0.7" right="0.7" top="0.75" bottom="0.75" header="0.3" footer="0.3"/>
</worksheet>
</file>

<file path=xl/worksheets/sheet2.xml><?xml version="1.0" encoding="utf-8"?>
<worksheet xmlns="http://schemas.openxmlformats.org/spreadsheetml/2006/main">
  <sheetPr>
    <outlinePr summaryBelow="1" summaryRight="1"/>
    <pageSetUpPr/>
  </sheetPr>
  <dimension ref="A1:B2"/>
  <sheetViews>
    <sheetView workbookViewId="0">
      <selection activeCell="B2" sqref="B2"/>
    </sheetView>
  </sheetViews>
  <sheetFormatPr baseColWidth="10" defaultColWidth="9.3984375" defaultRowHeight="12"/>
  <cols>
    <col collapsed="1" width="100.796875" customWidth="1" style="12" min="1" max="1"/>
    <col collapsed="1" width="50.796875" customWidth="1" style="12" min="2" max="2"/>
    <col collapsed="1" width="9.3984375" customWidth="1" style="13" min="3" max="16384"/>
  </cols>
  <sheetData>
    <row r="1" customFormat="1" s="3">
      <c r="A1" s="11" t="inlineStr">
        <is>
          <t>Inline XBRL file names</t>
        </is>
      </c>
      <c r="B1" s="11" t="inlineStr">
        <is>
          <t>Worksheet names</t>
        </is>
      </c>
    </row>
    <row r="2">
      <c r="A2" s="12" t="inlineStr">
        <is>
          <t>1000000.html</t>
        </is>
      </c>
      <c r="B2" s="12" t="inlineStr">
        <is>
          <t>1000000</t>
        </is>
      </c>
    </row>
  </sheetData>
  <pageMargins left="0.7" right="0.7" top="0.75" bottom="0.75" header="0.3" footer="0.3"/>
</worksheet>
</file>

<file path=xl/worksheets/sheet3.xml><?xml version="1.0" encoding="utf-8"?>
<worksheet xmlns="http://schemas.openxmlformats.org/spreadsheetml/2006/main">
  <sheetPr>
    <outlinePr summaryBelow="1" summaryRight="1"/>
    <pageSetUpPr/>
  </sheetPr>
  <dimension ref="A1:AP45"/>
  <sheetViews>
    <sheetView showGridLines="0" topLeftCell="A1" workbookViewId="0">
      <pane xSplit="2" ySplit="3" topLeftCell="C4" activePane="bottomRight" state="frozen"/>
      <selection pane="topRight"/>
      <selection pane="bottomLeft"/>
      <selection pane="bottomRight" activeCell="A5" sqref="A5"/>
    </sheetView>
  </sheetViews>
  <sheetFormatPr baseColWidth="10" defaultColWidth="9.3984375" defaultRowHeight="15"/>
  <cols>
    <col collapsed="1" width="42.59765625" bestFit="1" customWidth="1" style="15" min="1" max="1"/>
    <col width="21" customWidth="1" style="15" min="2" max="2"/>
    <col collapsed="1" width="21" customWidth="1" style="15" min="3" max="4"/>
    <col width="21" customWidth="1" style="15" min="5" max="5"/>
    <col collapsed="1" width="21" customWidth="1" style="15" min="6" max="11"/>
    <col collapsed="1" width="26" customWidth="1" style="15" min="12" max="12"/>
    <col collapsed="1" width="21" customWidth="1" style="15" min="13" max="42"/>
    <col collapsed="1" width="9.3984375" customWidth="1" style="15" min="43" max="16384"/>
  </cols>
  <sheetData>
    <row r="1" ht="19" customHeight="1" s="173">
      <c r="A1" s="16" t="inlineStr">
        <is>
          <t>Informasi umum</t>
        </is>
      </c>
      <c r="B1" s="14" t="n"/>
    </row>
    <row r="2" ht="17.25" customHeight="1" s="173">
      <c r="A2" s="16" t="n"/>
      <c r="B2" s="16" t="n"/>
      <c r="C2" s="20" t="n"/>
    </row>
    <row r="3" ht="17" customHeight="1" s="173">
      <c r="A3" s="21" t="inlineStr">
        <is>
          <t>Period</t>
        </is>
      </c>
      <c r="B3" s="17" t="n"/>
      <c r="C3" s="24" t="inlineStr">
        <is>
          <t>2019-03-31</t>
        </is>
      </c>
      <c r="D3" s="24" t="inlineStr">
        <is>
          <t>2019-06-30</t>
        </is>
      </c>
      <c r="E3" s="24" t="inlineStr">
        <is>
          <t>2019-09-30</t>
        </is>
      </c>
      <c r="F3" s="24" t="inlineStr">
        <is>
          <t>2020-03-31</t>
        </is>
      </c>
      <c r="G3" s="24" t="inlineStr">
        <is>
          <t>2020-06-30</t>
        </is>
      </c>
      <c r="H3" s="24" t="inlineStr">
        <is>
          <t>2020-09-30</t>
        </is>
      </c>
      <c r="I3" s="24" t="inlineStr">
        <is>
          <t>2021-03-31</t>
        </is>
      </c>
      <c r="J3" s="24" t="inlineStr">
        <is>
          <t>2021-06-30</t>
        </is>
      </c>
      <c r="K3" s="24" t="inlineStr">
        <is>
          <t>2021-09-30</t>
        </is>
      </c>
      <c r="L3" s="24" t="inlineStr">
        <is>
          <t>2022-03-31</t>
        </is>
      </c>
      <c r="M3" s="24" t="inlineStr">
        <is>
          <t>2022-06-30</t>
        </is>
      </c>
      <c r="N3" s="24" t="inlineStr">
        <is>
          <t>2022-09-30</t>
        </is>
      </c>
      <c r="O3" s="24" t="inlineStr">
        <is>
          <t>2023-03-31</t>
        </is>
      </c>
      <c r="P3" s="24" t="inlineStr">
        <is>
          <t>2023-06-30</t>
        </is>
      </c>
      <c r="Q3" s="24" t="inlineStr">
        <is>
          <t>2023-09-30</t>
        </is>
      </c>
      <c r="R3" s="24" t="inlineStr">
        <is>
          <t>2024-06-30</t>
        </is>
      </c>
      <c r="S3" s="24" t="inlineStr">
        <is>
          <t>2024-09-30</t>
        </is>
      </c>
      <c r="T3" s="24" t="inlineStr">
        <is>
          <t>2025-03-31</t>
        </is>
      </c>
      <c r="U3" s="24" t="inlineStr">
        <is>
          <t>2025-06-30</t>
        </is>
      </c>
      <c r="V3" s="24" t="inlineStr">
        <is>
          <t>2025-09-30</t>
        </is>
      </c>
      <c r="W3" s="24" t="inlineStr">
        <is>
          <t>2026-03-31</t>
        </is>
      </c>
      <c r="X3" s="24" t="n"/>
      <c r="Y3" s="24" t="n"/>
      <c r="Z3" s="24" t="n"/>
      <c r="AA3" s="24" t="n"/>
      <c r="AB3" s="24" t="n"/>
      <c r="AC3" s="24" t="n"/>
      <c r="AD3" s="24" t="n"/>
      <c r="AE3" s="24" t="n"/>
      <c r="AF3" s="24" t="n"/>
      <c r="AG3" s="24" t="n"/>
      <c r="AH3" s="24" t="n"/>
      <c r="AI3" s="24" t="n"/>
      <c r="AJ3" s="24" t="n"/>
      <c r="AK3" s="24" t="n"/>
      <c r="AL3" s="24" t="n"/>
      <c r="AM3" s="24" t="n"/>
      <c r="AN3" s="24" t="n"/>
      <c r="AO3" s="24" t="n"/>
      <c r="AP3" s="24" t="n"/>
    </row>
    <row r="4" ht="18" customHeight="1" s="173" thickBot="1">
      <c r="A4" s="23" t="inlineStr">
        <is>
          <t>Informasi umum</t>
        </is>
      </c>
      <c r="B4" s="18" t="n"/>
      <c r="C4" s="25" t="n"/>
      <c r="D4" s="25" t="n"/>
      <c r="E4" s="25" t="n"/>
      <c r="F4" s="25" t="n"/>
      <c r="G4" s="25" t="n"/>
      <c r="H4" s="25" t="n"/>
      <c r="I4" s="25" t="n"/>
      <c r="J4" s="25" t="n"/>
      <c r="K4" s="25" t="n"/>
      <c r="L4" s="25" t="n"/>
      <c r="M4" s="25" t="n"/>
      <c r="N4" s="25" t="n"/>
      <c r="O4" s="25" t="n"/>
      <c r="P4" s="25" t="n"/>
      <c r="Q4" s="25" t="n"/>
      <c r="R4" s="25" t="n"/>
      <c r="S4" s="25" t="n"/>
      <c r="T4" s="25" t="n"/>
      <c r="U4" s="25" t="n"/>
      <c r="V4" s="25" t="n"/>
      <c r="W4" s="25" t="n"/>
      <c r="X4" s="25" t="n"/>
      <c r="Y4" s="25" t="n"/>
      <c r="Z4" s="25" t="n"/>
      <c r="AA4" s="25" t="n"/>
      <c r="AB4" s="25" t="n"/>
      <c r="AC4" s="25" t="n"/>
      <c r="AD4" s="25" t="n"/>
      <c r="AE4" s="25" t="n"/>
      <c r="AF4" s="25" t="n"/>
      <c r="AG4" s="25" t="n"/>
      <c r="AH4" s="25" t="n"/>
      <c r="AI4" s="25" t="n"/>
      <c r="AJ4" s="25" t="n"/>
      <c r="AK4" s="25" t="n"/>
      <c r="AL4" s="25" t="n"/>
      <c r="AM4" s="25" t="n"/>
      <c r="AN4" s="25" t="n"/>
      <c r="AO4" s="25" t="n"/>
      <c r="AP4" s="25" t="n"/>
    </row>
    <row r="5" ht="54" customHeight="1" s="173" thickBot="1">
      <c r="A5" s="22" t="inlineStr">
        <is>
          <t>Nama entitas</t>
        </is>
      </c>
      <c r="B5" s="19" t="n"/>
      <c r="C5" s="26" t="inlineStr">
        <is>
          <t>Bank Pembangunan Daerah Jawa Timur Tbk</t>
        </is>
      </c>
      <c r="D5" s="26" t="inlineStr">
        <is>
          <t>Bank Pembangunan Daerah Jawa Timur Tbk</t>
        </is>
      </c>
      <c r="E5" s="26" t="inlineStr">
        <is>
          <t>Bank Pembangunan Daerah Jawa Timur Tbk</t>
        </is>
      </c>
      <c r="F5" s="26" t="inlineStr">
        <is>
          <t>Bank Pembangunan Daerah Jawa Timur Tbk</t>
        </is>
      </c>
      <c r="G5" s="26" t="inlineStr">
        <is>
          <t>Bank Pembangunan Daerah Jawa Timur Tbk</t>
        </is>
      </c>
      <c r="H5" s="26" t="inlineStr">
        <is>
          <t>Bank Pembangunan Daerah Jawa Timur Tbk</t>
        </is>
      </c>
      <c r="I5" s="26" t="inlineStr">
        <is>
          <t>Bank Pembangunan Daerah Jawa Timur Tbk</t>
        </is>
      </c>
      <c r="J5" s="26" t="inlineStr">
        <is>
          <t>Bank Pembangunan Daerah Jawa Timur Tbk</t>
        </is>
      </c>
      <c r="K5" s="26" t="inlineStr">
        <is>
          <t>Bank Pembangunan Daerah Jawa Timur Tbk</t>
        </is>
      </c>
      <c r="L5" s="26" t="inlineStr">
        <is>
          <t>Bank Pembangunan Daerah Jawa Timur Tbk</t>
        </is>
      </c>
      <c r="M5" s="26" t="inlineStr">
        <is>
          <t>Bank Pembangunan Daerah Jawa Timur Tbk</t>
        </is>
      </c>
      <c r="N5" s="26" t="inlineStr">
        <is>
          <t>Bank Pembangunan Daerah Jawa Timur Tbk</t>
        </is>
      </c>
      <c r="O5" s="26" t="inlineStr">
        <is>
          <t>Bank Pembangunan Daerah Jawa Timur Tbk</t>
        </is>
      </c>
      <c r="P5" s="26" t="inlineStr">
        <is>
          <t>Bank Pembangunan Daerah Jawa Timur Tbk</t>
        </is>
      </c>
      <c r="Q5" s="26" t="inlineStr">
        <is>
          <t>Bank Pembangunan Daerah Jawa Timur Tbk</t>
        </is>
      </c>
      <c r="R5" s="26" t="inlineStr">
        <is>
          <t>Bank Pembangunan Daerah Jawa Timur Tbk</t>
        </is>
      </c>
      <c r="S5" s="26" t="inlineStr">
        <is>
          <t>Bank Pembangunan Daerah Jawa Timur Tbk</t>
        </is>
      </c>
      <c r="T5" s="26" t="inlineStr">
        <is>
          <t>Bank Pembangunan Daerah Jawa Timur Tbk</t>
        </is>
      </c>
      <c r="U5" s="26" t="inlineStr">
        <is>
          <t>Bank Pembangunan Daerah Jawa Timur Tbk</t>
        </is>
      </c>
      <c r="V5" s="26" t="inlineStr">
        <is>
          <t>Bank Pembangunan Daerah Jawa Timur Tbk</t>
        </is>
      </c>
      <c r="W5" s="26" t="inlineStr">
        <is>
          <t>Bank Pembangunan Daerah Jawa Timur Tbk</t>
        </is>
      </c>
      <c r="X5" s="26" t="n"/>
      <c r="Y5" s="26" t="n"/>
      <c r="Z5" s="26" t="n"/>
      <c r="AA5" s="26" t="n"/>
      <c r="AB5" s="26" t="n"/>
      <c r="AC5" s="26" t="n"/>
      <c r="AD5" s="26" t="n"/>
      <c r="AE5" s="26" t="n"/>
      <c r="AF5" s="26" t="n"/>
      <c r="AG5" s="26" t="n"/>
      <c r="AH5" s="26" t="n"/>
      <c r="AI5" s="26" t="n"/>
      <c r="AJ5" s="26" t="n"/>
      <c r="AK5" s="26" t="n"/>
      <c r="AL5" s="26" t="n"/>
      <c r="AM5" s="26" t="n"/>
      <c r="AN5" s="26" t="n"/>
      <c r="AO5" s="26" t="n"/>
      <c r="AP5" s="26" t="n"/>
    </row>
    <row r="6" hidden="1" ht="35" customHeight="1" s="173" thickBot="1">
      <c r="A6" s="22" t="inlineStr">
        <is>
          <t>Penjelasan perubahan nama dari akhir periode laporan sebelumnya</t>
        </is>
      </c>
      <c r="B6" s="19" t="n"/>
      <c r="C6" s="26" t="inlineStr"/>
      <c r="D6" s="26" t="inlineStr"/>
      <c r="E6" s="26" t="inlineStr"/>
      <c r="F6" s="26" t="inlineStr"/>
      <c r="G6" s="26" t="inlineStr"/>
      <c r="H6" s="26" t="inlineStr"/>
      <c r="I6" s="26" t="inlineStr"/>
      <c r="J6" s="26" t="inlineStr"/>
      <c r="K6" s="26" t="inlineStr"/>
      <c r="L6" s="26" t="inlineStr"/>
      <c r="M6" s="26" t="inlineStr"/>
      <c r="N6" s="26" t="inlineStr"/>
      <c r="O6" s="26" t="inlineStr"/>
      <c r="P6" s="26" t="inlineStr"/>
      <c r="Q6" s="26" t="inlineStr"/>
      <c r="R6" s="26" t="inlineStr"/>
      <c r="S6" s="26" t="inlineStr"/>
      <c r="T6" s="26" t="inlineStr"/>
      <c r="U6" s="26" t="inlineStr"/>
      <c r="V6" s="26" t="inlineStr"/>
      <c r="W6" s="26" t="inlineStr"/>
      <c r="X6" s="26" t="n"/>
      <c r="Y6" s="26" t="n"/>
      <c r="Z6" s="26" t="n"/>
      <c r="AA6" s="26" t="n"/>
      <c r="AB6" s="26" t="n"/>
      <c r="AC6" s="26" t="n"/>
      <c r="AD6" s="26" t="n"/>
      <c r="AE6" s="26" t="n"/>
      <c r="AF6" s="26" t="n"/>
      <c r="AG6" s="26" t="n"/>
      <c r="AH6" s="26" t="n"/>
      <c r="AI6" s="26" t="n"/>
      <c r="AJ6" s="26" t="n"/>
      <c r="AK6" s="26" t="n"/>
      <c r="AL6" s="26" t="n"/>
      <c r="AM6" s="26" t="n"/>
      <c r="AN6" s="26" t="n"/>
      <c r="AO6" s="26" t="n"/>
      <c r="AP6" s="26" t="n"/>
    </row>
    <row r="7" ht="18" customHeight="1" s="173" thickBot="1">
      <c r="A7" s="22" t="inlineStr">
        <is>
          <t>Kode entitas</t>
        </is>
      </c>
      <c r="B7" s="19" t="n"/>
      <c r="C7" s="26" t="inlineStr">
        <is>
          <t>BJTM</t>
        </is>
      </c>
      <c r="D7" s="26" t="inlineStr">
        <is>
          <t>BJTM</t>
        </is>
      </c>
      <c r="E7" s="26" t="inlineStr">
        <is>
          <t>BJTM</t>
        </is>
      </c>
      <c r="F7" s="26" t="inlineStr">
        <is>
          <t>BJTM</t>
        </is>
      </c>
      <c r="G7" s="26" t="inlineStr">
        <is>
          <t>BJTM</t>
        </is>
      </c>
      <c r="H7" s="26" t="inlineStr">
        <is>
          <t>BJTM</t>
        </is>
      </c>
      <c r="I7" s="26" t="inlineStr">
        <is>
          <t>BJTM</t>
        </is>
      </c>
      <c r="J7" s="26" t="inlineStr">
        <is>
          <t>BJTM</t>
        </is>
      </c>
      <c r="K7" s="26" t="inlineStr">
        <is>
          <t>BJTM</t>
        </is>
      </c>
      <c r="L7" s="26" t="inlineStr">
        <is>
          <t>BJTM</t>
        </is>
      </c>
      <c r="M7" s="26" t="inlineStr">
        <is>
          <t>BJTM</t>
        </is>
      </c>
      <c r="N7" s="26" t="inlineStr">
        <is>
          <t>BJTM</t>
        </is>
      </c>
      <c r="O7" s="26" t="inlineStr">
        <is>
          <t>BJTM</t>
        </is>
      </c>
      <c r="P7" s="26" t="inlineStr">
        <is>
          <t>BJTM</t>
        </is>
      </c>
      <c r="Q7" s="26" t="inlineStr">
        <is>
          <t>BJTM</t>
        </is>
      </c>
      <c r="R7" s="26" t="inlineStr">
        <is>
          <t>BJTM</t>
        </is>
      </c>
      <c r="S7" s="26" t="inlineStr">
        <is>
          <t>BJTM</t>
        </is>
      </c>
      <c r="T7" s="26" t="inlineStr">
        <is>
          <t>BJTM</t>
        </is>
      </c>
      <c r="U7" s="26" t="inlineStr">
        <is>
          <t>BJTM</t>
        </is>
      </c>
      <c r="V7" s="26" t="inlineStr">
        <is>
          <t>BJTM</t>
        </is>
      </c>
      <c r="W7" s="26" t="inlineStr">
        <is>
          <t>BJTM</t>
        </is>
      </c>
      <c r="X7" s="26" t="n"/>
      <c r="Y7" s="26" t="n"/>
      <c r="Z7" s="26" t="n"/>
      <c r="AA7" s="26" t="n"/>
      <c r="AB7" s="26" t="n"/>
      <c r="AC7" s="26" t="n"/>
      <c r="AD7" s="26" t="n"/>
      <c r="AE7" s="26" t="n"/>
      <c r="AF7" s="26" t="n"/>
      <c r="AG7" s="26" t="n"/>
      <c r="AH7" s="26" t="n"/>
      <c r="AI7" s="26" t="n"/>
      <c r="AJ7" s="26" t="n"/>
      <c r="AK7" s="26" t="n"/>
      <c r="AL7" s="26" t="n"/>
      <c r="AM7" s="26" t="n"/>
      <c r="AN7" s="26" t="n"/>
      <c r="AO7" s="26" t="n"/>
      <c r="AP7" s="26" t="n"/>
    </row>
    <row r="8" ht="18" customHeight="1" s="173" thickBot="1">
      <c r="A8" s="22" t="inlineStr">
        <is>
          <t>Nomor identifikasi entitas</t>
        </is>
      </c>
      <c r="B8" s="19" t="n"/>
      <c r="C8" s="26" t="inlineStr">
        <is>
          <t>AA619</t>
        </is>
      </c>
      <c r="D8" s="26" t="inlineStr">
        <is>
          <t>AA619</t>
        </is>
      </c>
      <c r="E8" s="26" t="inlineStr">
        <is>
          <t>AA619</t>
        </is>
      </c>
      <c r="F8" s="26" t="inlineStr">
        <is>
          <t>AA619</t>
        </is>
      </c>
      <c r="G8" s="26" t="inlineStr">
        <is>
          <t>AA619</t>
        </is>
      </c>
      <c r="H8" s="26" t="inlineStr">
        <is>
          <t>AA619</t>
        </is>
      </c>
      <c r="I8" s="26" t="inlineStr">
        <is>
          <t>AA619</t>
        </is>
      </c>
      <c r="J8" s="26" t="inlineStr">
        <is>
          <t>AA619</t>
        </is>
      </c>
      <c r="K8" s="26" t="inlineStr">
        <is>
          <t>AA619</t>
        </is>
      </c>
      <c r="L8" s="26" t="inlineStr">
        <is>
          <t>AA619</t>
        </is>
      </c>
      <c r="M8" s="26" t="inlineStr">
        <is>
          <t>AA619</t>
        </is>
      </c>
      <c r="N8" s="26" t="inlineStr">
        <is>
          <t>AA619</t>
        </is>
      </c>
      <c r="O8" s="26" t="inlineStr">
        <is>
          <t>AA619</t>
        </is>
      </c>
      <c r="P8" s="26" t="inlineStr">
        <is>
          <t>AA619</t>
        </is>
      </c>
      <c r="Q8" s="26" t="inlineStr">
        <is>
          <t>AA619</t>
        </is>
      </c>
      <c r="R8" s="26" t="inlineStr">
        <is>
          <t>AA619</t>
        </is>
      </c>
      <c r="S8" s="26" t="inlineStr">
        <is>
          <t>AA619</t>
        </is>
      </c>
      <c r="T8" s="26" t="inlineStr">
        <is>
          <t>AA619</t>
        </is>
      </c>
      <c r="U8" s="26" t="inlineStr">
        <is>
          <t>AA619</t>
        </is>
      </c>
      <c r="V8" s="26" t="inlineStr">
        <is>
          <t>AA619</t>
        </is>
      </c>
      <c r="W8" s="26" t="inlineStr">
        <is>
          <t>AA619</t>
        </is>
      </c>
      <c r="X8" s="26" t="n"/>
      <c r="Y8" s="26" t="n"/>
      <c r="Z8" s="26" t="n"/>
      <c r="AA8" s="26" t="n"/>
      <c r="AB8" s="26" t="n"/>
      <c r="AC8" s="26" t="n"/>
      <c r="AD8" s="26" t="n"/>
      <c r="AE8" s="26" t="n"/>
      <c r="AF8" s="26" t="n"/>
      <c r="AG8" s="26" t="n"/>
      <c r="AH8" s="26" t="n"/>
      <c r="AI8" s="26" t="n"/>
      <c r="AJ8" s="26" t="n"/>
      <c r="AK8" s="26" t="n"/>
      <c r="AL8" s="26" t="n"/>
      <c r="AM8" s="26" t="n"/>
      <c r="AN8" s="26" t="n"/>
      <c r="AO8" s="26" t="n"/>
      <c r="AP8" s="26" t="n"/>
    </row>
    <row r="9" ht="47" customHeight="1" s="173" thickBot="1">
      <c r="A9" s="22" t="inlineStr">
        <is>
          <t>Industri utama entitas</t>
        </is>
      </c>
      <c r="B9" s="19" t="n"/>
      <c r="C9" s="26" t="inlineStr">
        <is>
          <t>Keuangan dan Syariah / Financial and Sharia</t>
        </is>
      </c>
      <c r="D9" s="26" t="inlineStr">
        <is>
          <t>Keuangan dan Syariah / Financial and Sharia</t>
        </is>
      </c>
      <c r="E9" s="26" t="inlineStr">
        <is>
          <t>Keuangan dan Syariah / Financial and Sharia</t>
        </is>
      </c>
      <c r="F9" s="26" t="inlineStr">
        <is>
          <t>Keuangan dan Syariah / Financial and Sharia</t>
        </is>
      </c>
      <c r="G9" s="26" t="inlineStr">
        <is>
          <t>Keuangan dan Syariah / Financial and Sharia</t>
        </is>
      </c>
      <c r="H9" s="26" t="inlineStr">
        <is>
          <t>Keuangan dan Syariah / Financial and Sharia</t>
        </is>
      </c>
      <c r="I9" s="26" t="inlineStr">
        <is>
          <t>Keuangan dan Syariah / Financial and Sharia</t>
        </is>
      </c>
      <c r="J9" s="26" t="inlineStr">
        <is>
          <t>Keuangan dan Syariah / Financial and Sharia</t>
        </is>
      </c>
      <c r="K9" s="26" t="inlineStr">
        <is>
          <t>Keuangan dan Syariah / Financial and Sharia</t>
        </is>
      </c>
      <c r="L9" s="26" t="inlineStr">
        <is>
          <t>Keuangan dan Syariah / Financial and Sharia</t>
        </is>
      </c>
      <c r="M9" s="26" t="inlineStr">
        <is>
          <t>Keuangan dan Syariah / Financial and Sharia</t>
        </is>
      </c>
      <c r="N9" s="26" t="inlineStr">
        <is>
          <t>Keuangan dan Syariah / Financial and Sharia</t>
        </is>
      </c>
      <c r="O9" s="26" t="inlineStr">
        <is>
          <t>Keuangan dan Syariah / Financial and Sharia</t>
        </is>
      </c>
      <c r="P9" s="26" t="inlineStr">
        <is>
          <t>Keuangan dan Syariah / Financial and Sharia</t>
        </is>
      </c>
      <c r="Q9" s="26" t="inlineStr">
        <is>
          <t>Keuangan dan Syariah / Financial and Sharia</t>
        </is>
      </c>
      <c r="R9" s="26" t="inlineStr">
        <is>
          <t>Keuangan dan Syariah / Financial and Sharia</t>
        </is>
      </c>
      <c r="S9" s="26" t="inlineStr">
        <is>
          <t>Keuangan dan Syariah / Financial and Sharia</t>
        </is>
      </c>
      <c r="T9" s="26" t="inlineStr">
        <is>
          <t>Keuangan dan Syariah / Financial and Sharia</t>
        </is>
      </c>
      <c r="U9" s="26" t="inlineStr">
        <is>
          <t>Keuangan dan Syariah / Financial and Sharia</t>
        </is>
      </c>
      <c r="V9" s="26" t="inlineStr">
        <is>
          <t>Keuangan dan Syariah / Financial and Sharia</t>
        </is>
      </c>
      <c r="W9" s="26" t="inlineStr">
        <is>
          <t>Keuangan dan Syariah / Financial and Sharia</t>
        </is>
      </c>
      <c r="X9" s="26" t="n"/>
      <c r="Y9" s="26" t="n"/>
      <c r="Z9" s="26" t="n"/>
      <c r="AA9" s="26" t="n"/>
      <c r="AB9" s="26" t="n"/>
      <c r="AC9" s="26" t="n"/>
      <c r="AD9" s="26" t="n"/>
      <c r="AE9" s="26" t="n"/>
      <c r="AF9" s="26" t="n"/>
      <c r="AG9" s="26" t="n"/>
      <c r="AH9" s="26" t="n"/>
      <c r="AI9" s="26" t="n"/>
      <c r="AJ9" s="26" t="n"/>
      <c r="AK9" s="26" t="n"/>
      <c r="AL9" s="26" t="n"/>
      <c r="AM9" s="26" t="n"/>
      <c r="AN9" s="26" t="n"/>
      <c r="AO9" s="26" t="n"/>
      <c r="AP9" s="26" t="n"/>
    </row>
    <row r="10" ht="18" customHeight="1" s="173" thickBot="1">
      <c r="A10" s="22" t="inlineStr">
        <is>
          <t>Standar akutansi yang dipilih</t>
        </is>
      </c>
      <c r="B10" s="19" t="n"/>
      <c r="C10" s="26" t="n">
        <v/>
      </c>
      <c r="D10" s="26" t="n">
        <v/>
      </c>
      <c r="E10" s="26" t="n">
        <v/>
      </c>
      <c r="F10" s="26" t="n">
        <v/>
      </c>
      <c r="G10" s="26" t="n">
        <v/>
      </c>
      <c r="H10" s="26" t="n">
        <v/>
      </c>
      <c r="I10" s="26" t="n">
        <v/>
      </c>
      <c r="J10" s="26" t="n">
        <v/>
      </c>
      <c r="K10" s="26" t="n">
        <v/>
      </c>
      <c r="L10" s="26" t="n">
        <v/>
      </c>
      <c r="M10" s="26" t="n">
        <v/>
      </c>
      <c r="N10" s="26" t="n">
        <v/>
      </c>
      <c r="O10" s="26" t="inlineStr">
        <is>
          <t>PSAK</t>
        </is>
      </c>
      <c r="P10" s="26" t="inlineStr">
        <is>
          <t>PSAK</t>
        </is>
      </c>
      <c r="Q10" s="26" t="inlineStr">
        <is>
          <t>PSAK</t>
        </is>
      </c>
      <c r="R10" s="26" t="inlineStr">
        <is>
          <t>PSAK</t>
        </is>
      </c>
      <c r="S10" s="26" t="inlineStr">
        <is>
          <t>PSAK</t>
        </is>
      </c>
      <c r="T10" s="26" t="inlineStr">
        <is>
          <t>PSAK</t>
        </is>
      </c>
      <c r="U10" s="26" t="inlineStr">
        <is>
          <t>PSAK</t>
        </is>
      </c>
      <c r="V10" s="26" t="inlineStr">
        <is>
          <t>PSAK</t>
        </is>
      </c>
      <c r="W10" s="26" t="inlineStr">
        <is>
          <t>PSAK</t>
        </is>
      </c>
      <c r="X10" s="26" t="n"/>
      <c r="Y10" s="26" t="n"/>
      <c r="Z10" s="26" t="n"/>
      <c r="AA10" s="26" t="n"/>
      <c r="AB10" s="26" t="n"/>
      <c r="AC10" s="26" t="n"/>
      <c r="AD10" s="26" t="n"/>
      <c r="AE10" s="26" t="n"/>
      <c r="AF10" s="26" t="n"/>
      <c r="AG10" s="26" t="n"/>
      <c r="AH10" s="26" t="n"/>
      <c r="AI10" s="26" t="n"/>
      <c r="AJ10" s="26" t="n"/>
      <c r="AK10" s="26" t="n"/>
      <c r="AL10" s="26" t="n"/>
      <c r="AM10" s="26" t="n"/>
      <c r="AN10" s="26" t="n"/>
      <c r="AO10" s="26" t="n"/>
      <c r="AP10" s="26" t="n"/>
    </row>
    <row r="11" ht="18" customHeight="1" s="173" thickBot="1">
      <c r="A11" s="22" t="inlineStr">
        <is>
          <t>Sektor</t>
        </is>
      </c>
      <c r="B11" s="19" t="n"/>
      <c r="C11" s="26" t="inlineStr">
        <is>
          <t>8. Finance</t>
        </is>
      </c>
      <c r="D11" s="26" t="inlineStr">
        <is>
          <t>8. Finance</t>
        </is>
      </c>
      <c r="E11" s="26" t="inlineStr">
        <is>
          <t>8. Finance</t>
        </is>
      </c>
      <c r="F11" s="26" t="inlineStr">
        <is>
          <t>8. Finance</t>
        </is>
      </c>
      <c r="G11" s="26" t="inlineStr">
        <is>
          <t>8. Finance</t>
        </is>
      </c>
      <c r="H11" s="26" t="inlineStr">
        <is>
          <t>8. Finance</t>
        </is>
      </c>
      <c r="I11" s="26" t="inlineStr">
        <is>
          <t>8. Finance</t>
        </is>
      </c>
      <c r="J11" s="26" t="inlineStr">
        <is>
          <t>8. Finance</t>
        </is>
      </c>
      <c r="K11" s="26" t="inlineStr">
        <is>
          <t>8. Finance</t>
        </is>
      </c>
      <c r="L11" s="26" t="inlineStr">
        <is>
          <t>8. Finance</t>
        </is>
      </c>
      <c r="M11" s="26" t="inlineStr">
        <is>
          <t>8. Finance</t>
        </is>
      </c>
      <c r="N11" s="26" t="inlineStr">
        <is>
          <t>8. Finance</t>
        </is>
      </c>
      <c r="O11" s="26" t="inlineStr">
        <is>
          <t>G. Financials</t>
        </is>
      </c>
      <c r="P11" s="26" t="inlineStr">
        <is>
          <t>G. Financials</t>
        </is>
      </c>
      <c r="Q11" s="26" t="inlineStr">
        <is>
          <t>G. Financials</t>
        </is>
      </c>
      <c r="R11" s="26" t="inlineStr">
        <is>
          <t>G. Financials</t>
        </is>
      </c>
      <c r="S11" s="26" t="inlineStr">
        <is>
          <t>G. Financials</t>
        </is>
      </c>
      <c r="T11" s="26" t="inlineStr">
        <is>
          <t>G. Financials</t>
        </is>
      </c>
      <c r="U11" s="26" t="inlineStr">
        <is>
          <t>G. Financials</t>
        </is>
      </c>
      <c r="V11" s="26" t="inlineStr">
        <is>
          <t>G. Financials</t>
        </is>
      </c>
      <c r="W11" s="26" t="inlineStr">
        <is>
          <t>G. Financials</t>
        </is>
      </c>
      <c r="X11" s="26" t="n"/>
      <c r="Y11" s="26" t="n"/>
      <c r="Z11" s="26" t="n"/>
      <c r="AA11" s="26" t="n"/>
      <c r="AB11" s="26" t="n"/>
      <c r="AC11" s="26" t="n"/>
      <c r="AD11" s="26" t="n"/>
      <c r="AE11" s="26" t="n"/>
      <c r="AF11" s="26" t="n"/>
      <c r="AG11" s="26" t="n"/>
      <c r="AH11" s="26" t="n"/>
      <c r="AI11" s="26" t="n"/>
      <c r="AJ11" s="26" t="n"/>
      <c r="AK11" s="26" t="n"/>
      <c r="AL11" s="26" t="n"/>
      <c r="AM11" s="26" t="n"/>
      <c r="AN11" s="26" t="n"/>
      <c r="AO11" s="26" t="n"/>
      <c r="AP11" s="26" t="n"/>
    </row>
    <row r="12" ht="18" customHeight="1" s="173" thickBot="1">
      <c r="A12" s="22" t="inlineStr">
        <is>
          <t>Subsektor</t>
        </is>
      </c>
      <c r="B12" s="19" t="n"/>
      <c r="C12" s="26" t="inlineStr">
        <is>
          <t>81. Bank</t>
        </is>
      </c>
      <c r="D12" s="26" t="inlineStr">
        <is>
          <t>81. Bank</t>
        </is>
      </c>
      <c r="E12" s="26" t="inlineStr">
        <is>
          <t>81. Bank</t>
        </is>
      </c>
      <c r="F12" s="26" t="inlineStr">
        <is>
          <t>81. Bank</t>
        </is>
      </c>
      <c r="G12" s="26" t="inlineStr">
        <is>
          <t>81. Bank</t>
        </is>
      </c>
      <c r="H12" s="26" t="inlineStr">
        <is>
          <t>81. Bank</t>
        </is>
      </c>
      <c r="I12" s="26" t="inlineStr">
        <is>
          <t>81. Bank</t>
        </is>
      </c>
      <c r="J12" s="26" t="inlineStr">
        <is>
          <t>81. Bank</t>
        </is>
      </c>
      <c r="K12" s="26" t="inlineStr">
        <is>
          <t>81. Bank</t>
        </is>
      </c>
      <c r="L12" s="26" t="inlineStr">
        <is>
          <t>81. Bank</t>
        </is>
      </c>
      <c r="M12" s="26" t="inlineStr">
        <is>
          <t>81. Bank</t>
        </is>
      </c>
      <c r="N12" s="26" t="inlineStr">
        <is>
          <t>81. Bank</t>
        </is>
      </c>
      <c r="O12" s="26" t="inlineStr">
        <is>
          <t>G1. Banks</t>
        </is>
      </c>
      <c r="P12" s="26" t="inlineStr">
        <is>
          <t>G1. Banks</t>
        </is>
      </c>
      <c r="Q12" s="26" t="inlineStr">
        <is>
          <t>G1. Banks</t>
        </is>
      </c>
      <c r="R12" s="26" t="inlineStr">
        <is>
          <t>G1. Banks</t>
        </is>
      </c>
      <c r="S12" s="26" t="inlineStr">
        <is>
          <t>G1. Banks</t>
        </is>
      </c>
      <c r="T12" s="26" t="inlineStr">
        <is>
          <t>G1. Banks</t>
        </is>
      </c>
      <c r="U12" s="26" t="inlineStr">
        <is>
          <t>G1. Banks</t>
        </is>
      </c>
      <c r="V12" s="26" t="inlineStr">
        <is>
          <t>G1. Banks</t>
        </is>
      </c>
      <c r="W12" s="26" t="inlineStr">
        <is>
          <t>G1. Banks</t>
        </is>
      </c>
      <c r="X12" s="26" t="n"/>
      <c r="Y12" s="26" t="n"/>
      <c r="Z12" s="26" t="n"/>
      <c r="AA12" s="26" t="n"/>
      <c r="AB12" s="26" t="n"/>
      <c r="AC12" s="26" t="n"/>
      <c r="AD12" s="26" t="n"/>
      <c r="AE12" s="26" t="n"/>
      <c r="AF12" s="26" t="n"/>
      <c r="AG12" s="26" t="n"/>
      <c r="AH12" s="26" t="n"/>
      <c r="AI12" s="26" t="n"/>
      <c r="AJ12" s="26" t="n"/>
      <c r="AK12" s="26" t="n"/>
      <c r="AL12" s="26" t="n"/>
      <c r="AM12" s="26" t="n"/>
      <c r="AN12" s="26" t="n"/>
      <c r="AO12" s="26" t="n"/>
      <c r="AP12" s="26" t="n"/>
    </row>
    <row r="13" ht="18" customHeight="1" s="173" thickBot="1">
      <c r="A13" s="22" t="inlineStr">
        <is>
          <t>Industri</t>
        </is>
      </c>
      <c r="B13" s="19" t="n"/>
      <c r="C13" s="26" t="n">
        <v/>
      </c>
      <c r="D13" s="26" t="n">
        <v/>
      </c>
      <c r="E13" s="26" t="n">
        <v/>
      </c>
      <c r="F13" s="26" t="n">
        <v/>
      </c>
      <c r="G13" s="26" t="n">
        <v/>
      </c>
      <c r="H13" s="26" t="n">
        <v/>
      </c>
      <c r="I13" s="26" t="n">
        <v/>
      </c>
      <c r="J13" s="26" t="n">
        <v/>
      </c>
      <c r="K13" s="26" t="n">
        <v/>
      </c>
      <c r="L13" s="26" t="n">
        <v/>
      </c>
      <c r="M13" s="26" t="n">
        <v/>
      </c>
      <c r="N13" s="26" t="n">
        <v/>
      </c>
      <c r="O13" s="26" t="inlineStr">
        <is>
          <t>G11. Banks</t>
        </is>
      </c>
      <c r="P13" s="26" t="inlineStr">
        <is>
          <t>G11. Banks</t>
        </is>
      </c>
      <c r="Q13" s="26" t="inlineStr">
        <is>
          <t>G11. Banks</t>
        </is>
      </c>
      <c r="R13" s="26" t="inlineStr">
        <is>
          <t>G11. Banks</t>
        </is>
      </c>
      <c r="S13" s="26" t="inlineStr">
        <is>
          <t>G11. Banks</t>
        </is>
      </c>
      <c r="T13" s="26" t="inlineStr">
        <is>
          <t>G11. Banks</t>
        </is>
      </c>
      <c r="U13" s="26" t="inlineStr">
        <is>
          <t>G11. Banks</t>
        </is>
      </c>
      <c r="V13" s="26" t="inlineStr">
        <is>
          <t>G11. Banks</t>
        </is>
      </c>
      <c r="W13" s="26" t="inlineStr">
        <is>
          <t>G11. Banks</t>
        </is>
      </c>
      <c r="X13" s="26" t="n"/>
      <c r="Y13" s="26" t="n"/>
      <c r="Z13" s="26" t="n"/>
      <c r="AA13" s="26" t="n"/>
      <c r="AB13" s="26" t="n"/>
      <c r="AC13" s="26" t="n"/>
      <c r="AD13" s="26" t="n"/>
      <c r="AE13" s="26" t="n"/>
      <c r="AF13" s="26" t="n"/>
      <c r="AG13" s="26" t="n"/>
      <c r="AH13" s="26" t="n"/>
      <c r="AI13" s="26" t="n"/>
      <c r="AJ13" s="26" t="n"/>
      <c r="AK13" s="26" t="n"/>
      <c r="AL13" s="26" t="n"/>
      <c r="AM13" s="26" t="n"/>
      <c r="AN13" s="26" t="n"/>
      <c r="AO13" s="26" t="n"/>
      <c r="AP13" s="26" t="n"/>
    </row>
    <row r="14" ht="18" customHeight="1" s="173" thickBot="1">
      <c r="A14" s="22" t="inlineStr">
        <is>
          <t>Subindustri</t>
        </is>
      </c>
      <c r="B14" s="19" t="n"/>
      <c r="C14" s="26" t="n">
        <v/>
      </c>
      <c r="D14" s="26" t="n">
        <v/>
      </c>
      <c r="E14" s="26" t="n">
        <v/>
      </c>
      <c r="F14" s="26" t="n">
        <v/>
      </c>
      <c r="G14" s="26" t="n">
        <v/>
      </c>
      <c r="H14" s="26" t="n">
        <v/>
      </c>
      <c r="I14" s="26" t="n">
        <v/>
      </c>
      <c r="J14" s="26" t="n">
        <v/>
      </c>
      <c r="K14" s="26" t="n">
        <v/>
      </c>
      <c r="L14" s="26" t="n">
        <v/>
      </c>
      <c r="M14" s="26" t="n">
        <v/>
      </c>
      <c r="N14" s="26" t="n">
        <v/>
      </c>
      <c r="O14" s="26" t="inlineStr">
        <is>
          <t>G111. Banks</t>
        </is>
      </c>
      <c r="P14" s="26" t="inlineStr">
        <is>
          <t>G111. Banks</t>
        </is>
      </c>
      <c r="Q14" s="26" t="inlineStr">
        <is>
          <t>G111. Banks</t>
        </is>
      </c>
      <c r="R14" s="26" t="inlineStr">
        <is>
          <t>G111. Banks</t>
        </is>
      </c>
      <c r="S14" s="26" t="inlineStr">
        <is>
          <t>G111. Banks</t>
        </is>
      </c>
      <c r="T14" s="26" t="inlineStr">
        <is>
          <t>G111. Banks</t>
        </is>
      </c>
      <c r="U14" s="26" t="inlineStr">
        <is>
          <t>G111. Banks</t>
        </is>
      </c>
      <c r="V14" s="26" t="inlineStr">
        <is>
          <t>G111. Banks</t>
        </is>
      </c>
      <c r="W14" s="26" t="inlineStr">
        <is>
          <t>G111. Banks</t>
        </is>
      </c>
      <c r="X14" s="26" t="n"/>
      <c r="Y14" s="26" t="n"/>
      <c r="Z14" s="26" t="n"/>
      <c r="AA14" s="26" t="n"/>
      <c r="AB14" s="26" t="n"/>
      <c r="AC14" s="26" t="n"/>
      <c r="AD14" s="26" t="n"/>
      <c r="AE14" s="26" t="n"/>
      <c r="AF14" s="26" t="n"/>
      <c r="AG14" s="26" t="n"/>
      <c r="AH14" s="26" t="n"/>
      <c r="AI14" s="26" t="n"/>
      <c r="AJ14" s="26" t="n"/>
      <c r="AK14" s="26" t="n"/>
      <c r="AL14" s="26" t="n"/>
      <c r="AM14" s="26" t="n"/>
      <c r="AN14" s="26" t="n"/>
      <c r="AO14" s="26" t="n"/>
      <c r="AP14" s="26" t="n"/>
    </row>
    <row r="15" ht="51" customHeight="1" s="173" thickBot="1">
      <c r="A15" s="22" t="inlineStr">
        <is>
          <t>Informasi pemegang saham pengendali</t>
        </is>
      </c>
      <c r="B15" s="19" t="n"/>
      <c r="C15" s="26" t="inlineStr">
        <is>
          <t>Indonesian Government</t>
        </is>
      </c>
      <c r="D15" s="26" t="inlineStr">
        <is>
          <t>Indonesian Government</t>
        </is>
      </c>
      <c r="E15" s="26" t="inlineStr">
        <is>
          <t>Indonesian Government</t>
        </is>
      </c>
      <c r="F15" s="26" t="inlineStr">
        <is>
          <t>Indonesian Government</t>
        </is>
      </c>
      <c r="G15" s="26" t="inlineStr">
        <is>
          <t>Indonesian Government</t>
        </is>
      </c>
      <c r="H15" s="26" t="inlineStr">
        <is>
          <t>Indonesian Government</t>
        </is>
      </c>
      <c r="I15" s="26" t="inlineStr">
        <is>
          <t>Indonesian Government</t>
        </is>
      </c>
      <c r="J15" s="26" t="inlineStr">
        <is>
          <t>Indonesian Government</t>
        </is>
      </c>
      <c r="K15" s="26" t="inlineStr">
        <is>
          <t>Indonesian Government</t>
        </is>
      </c>
      <c r="L15" s="26" t="inlineStr">
        <is>
          <t>Indonesian Government</t>
        </is>
      </c>
      <c r="M15" s="26" t="inlineStr">
        <is>
          <t>Indonesian Government</t>
        </is>
      </c>
      <c r="N15" s="26" t="inlineStr">
        <is>
          <t>Indonesian Government</t>
        </is>
      </c>
      <c r="O15" s="26" t="inlineStr">
        <is>
          <t>Indonesian Government</t>
        </is>
      </c>
      <c r="P15" s="26" t="inlineStr">
        <is>
          <t>Indonesian Government</t>
        </is>
      </c>
      <c r="Q15" s="26" t="inlineStr">
        <is>
          <t>Indonesian Government</t>
        </is>
      </c>
      <c r="R15" s="26" t="inlineStr">
        <is>
          <t>Indonesian Government</t>
        </is>
      </c>
      <c r="S15" s="26" t="inlineStr">
        <is>
          <t>Indonesian Government</t>
        </is>
      </c>
      <c r="T15" s="26" t="inlineStr">
        <is>
          <t>Indonesian Government</t>
        </is>
      </c>
      <c r="U15" s="26" t="inlineStr">
        <is>
          <t>Indonesian Government</t>
        </is>
      </c>
      <c r="V15" s="26" t="inlineStr">
        <is>
          <t>Indonesian Government</t>
        </is>
      </c>
      <c r="W15" s="26" t="inlineStr">
        <is>
          <t>Indonesian Government</t>
        </is>
      </c>
      <c r="X15" s="26" t="n"/>
      <c r="Y15" s="26" t="n"/>
      <c r="Z15" s="26" t="n"/>
      <c r="AA15" s="26" t="n"/>
      <c r="AB15" s="26" t="n"/>
      <c r="AC15" s="26" t="n"/>
      <c r="AD15" s="26" t="n"/>
      <c r="AE15" s="26" t="n"/>
      <c r="AF15" s="26" t="n"/>
      <c r="AG15" s="26" t="n"/>
      <c r="AH15" s="26" t="n"/>
      <c r="AI15" s="26" t="n"/>
      <c r="AJ15" s="26" t="n"/>
      <c r="AK15" s="26" t="n"/>
      <c r="AL15" s="26" t="n"/>
      <c r="AM15" s="26" t="n"/>
      <c r="AN15" s="26" t="n"/>
      <c r="AO15" s="26" t="n"/>
      <c r="AP15" s="26" t="n"/>
    </row>
    <row r="16" ht="49" customHeight="1" s="173" thickBot="1">
      <c r="A16" s="22" t="inlineStr">
        <is>
          <t>Jenis entitas</t>
        </is>
      </c>
      <c r="B16" s="19" t="n"/>
      <c r="C16" s="26" t="inlineStr">
        <is>
          <t>Local Company - Indonesia Jurisdiction</t>
        </is>
      </c>
      <c r="D16" s="26" t="inlineStr">
        <is>
          <t>Local Company - Indonesia Jurisdiction</t>
        </is>
      </c>
      <c r="E16" s="26" t="inlineStr">
        <is>
          <t>Local Company - Indonesia Jurisdiction</t>
        </is>
      </c>
      <c r="F16" s="26" t="inlineStr">
        <is>
          <t>Local Company - Indonesia Jurisdiction</t>
        </is>
      </c>
      <c r="G16" s="26" t="inlineStr">
        <is>
          <t>Local Company - Indonesia Jurisdiction</t>
        </is>
      </c>
      <c r="H16" s="26" t="inlineStr">
        <is>
          <t>Local Company - Indonesia Jurisdiction</t>
        </is>
      </c>
      <c r="I16" s="26" t="inlineStr">
        <is>
          <t>Local Company - Indonesia Jurisdiction</t>
        </is>
      </c>
      <c r="J16" s="26" t="inlineStr">
        <is>
          <t>Local Company - Indonesia Jurisdiction</t>
        </is>
      </c>
      <c r="K16" s="26" t="inlineStr">
        <is>
          <t>Local Company - Indonesia Jurisdiction</t>
        </is>
      </c>
      <c r="L16" s="26" t="inlineStr">
        <is>
          <t>Local Company - Indonesia Jurisdiction</t>
        </is>
      </c>
      <c r="M16" s="26" t="inlineStr">
        <is>
          <t>Local Company - Indonesia Jurisdiction</t>
        </is>
      </c>
      <c r="N16" s="26" t="inlineStr">
        <is>
          <t>Local Company - Indonesia Jurisdiction</t>
        </is>
      </c>
      <c r="O16" s="26" t="inlineStr">
        <is>
          <t>Local Company - Indonesia Jurisdiction</t>
        </is>
      </c>
      <c r="P16" s="26" t="inlineStr">
        <is>
          <t>Local Company - Indonesia Jurisdiction</t>
        </is>
      </c>
      <c r="Q16" s="26" t="inlineStr">
        <is>
          <t>Local Company - Indonesia Jurisdiction</t>
        </is>
      </c>
      <c r="R16" s="26" t="inlineStr">
        <is>
          <t>Local Company - Indonesia Jurisdiction</t>
        </is>
      </c>
      <c r="S16" s="26" t="inlineStr">
        <is>
          <t>Local Company - Indonesia Jurisdiction</t>
        </is>
      </c>
      <c r="T16" s="26" t="inlineStr">
        <is>
          <t>Local Company - Indonesia Jurisdiction</t>
        </is>
      </c>
      <c r="U16" s="26" t="inlineStr">
        <is>
          <t>Local Company - Indonesia Jurisdiction</t>
        </is>
      </c>
      <c r="V16" s="26" t="inlineStr">
        <is>
          <t>Local Company - Indonesia Jurisdiction</t>
        </is>
      </c>
      <c r="W16" s="26" t="inlineStr">
        <is>
          <t>Local Company - Indonesia Jurisdiction</t>
        </is>
      </c>
      <c r="X16" s="26" t="n"/>
      <c r="Y16" s="26" t="n"/>
      <c r="Z16" s="26" t="n"/>
      <c r="AA16" s="26" t="n"/>
      <c r="AB16" s="26" t="n"/>
      <c r="AC16" s="26" t="n"/>
      <c r="AD16" s="26" t="n"/>
      <c r="AE16" s="26" t="n"/>
      <c r="AF16" s="26" t="n"/>
      <c r="AG16" s="26" t="n"/>
      <c r="AH16" s="26" t="n"/>
      <c r="AI16" s="26" t="n"/>
      <c r="AJ16" s="26" t="n"/>
      <c r="AK16" s="26" t="n"/>
      <c r="AL16" s="26" t="n"/>
      <c r="AM16" s="26" t="n"/>
      <c r="AN16" s="26" t="n"/>
      <c r="AO16" s="26" t="n"/>
      <c r="AP16" s="26" t="n"/>
    </row>
    <row r="17" ht="39" customHeight="1" s="173" thickBot="1">
      <c r="A17" s="22" t="inlineStr">
        <is>
          <t>Jenis efek yang dicatatkan</t>
        </is>
      </c>
      <c r="B17" s="19" t="n"/>
      <c r="C17" s="26" t="inlineStr">
        <is>
          <t>Saham / Stock</t>
        </is>
      </c>
      <c r="D17" s="26" t="inlineStr">
        <is>
          <t>Saham / Stock</t>
        </is>
      </c>
      <c r="E17" s="26" t="inlineStr">
        <is>
          <t>Saham / Stock</t>
        </is>
      </c>
      <c r="F17" s="26" t="inlineStr">
        <is>
          <t>Saham / Stock</t>
        </is>
      </c>
      <c r="G17" s="26" t="inlineStr">
        <is>
          <t>Saham / Stock</t>
        </is>
      </c>
      <c r="H17" s="26" t="inlineStr">
        <is>
          <t>Saham / Stock</t>
        </is>
      </c>
      <c r="I17" s="26" t="inlineStr">
        <is>
          <t>Saham / Stock</t>
        </is>
      </c>
      <c r="J17" s="26" t="inlineStr">
        <is>
          <t>Saham / Stock</t>
        </is>
      </c>
      <c r="K17" s="26" t="inlineStr">
        <is>
          <t>Saham / Stock</t>
        </is>
      </c>
      <c r="L17" s="26" t="inlineStr">
        <is>
          <t>Saham / Stock</t>
        </is>
      </c>
      <c r="M17" s="26" t="inlineStr">
        <is>
          <t>Saham / Stock</t>
        </is>
      </c>
      <c r="N17" s="26" t="inlineStr">
        <is>
          <t>Saham / Stock</t>
        </is>
      </c>
      <c r="O17" s="26" t="inlineStr">
        <is>
          <t>Saham / Stock</t>
        </is>
      </c>
      <c r="P17" s="26" t="inlineStr">
        <is>
          <t>Saham / Stock</t>
        </is>
      </c>
      <c r="Q17" s="26" t="inlineStr">
        <is>
          <t>Saham / Stock</t>
        </is>
      </c>
      <c r="R17" s="26" t="inlineStr">
        <is>
          <t>Saham / Stock</t>
        </is>
      </c>
      <c r="S17" s="26" t="inlineStr">
        <is>
          <t>Saham / Stock</t>
        </is>
      </c>
      <c r="T17" s="26" t="inlineStr">
        <is>
          <t>Saham / Stock</t>
        </is>
      </c>
      <c r="U17" s="26" t="inlineStr">
        <is>
          <t>Saham / Stock</t>
        </is>
      </c>
      <c r="V17" s="26" t="inlineStr">
        <is>
          <t>Saham dan Obligasi / Stock and Bond</t>
        </is>
      </c>
      <c r="W17" s="26" t="inlineStr">
        <is>
          <t>Saham dan Obligasi / Stock and Bond</t>
        </is>
      </c>
      <c r="X17" s="26" t="n"/>
      <c r="Y17" s="26" t="n"/>
      <c r="Z17" s="26" t="n"/>
      <c r="AA17" s="26" t="n"/>
      <c r="AB17" s="26" t="n"/>
      <c r="AC17" s="26" t="n"/>
      <c r="AD17" s="26" t="n"/>
      <c r="AE17" s="26" t="n"/>
      <c r="AF17" s="26" t="n"/>
      <c r="AG17" s="26" t="n"/>
      <c r="AH17" s="26" t="n"/>
      <c r="AI17" s="26" t="n"/>
      <c r="AJ17" s="26" t="n"/>
      <c r="AK17" s="26" t="n"/>
      <c r="AL17" s="26" t="n"/>
      <c r="AM17" s="26" t="n"/>
      <c r="AN17" s="26" t="n"/>
      <c r="AO17" s="26" t="n"/>
      <c r="AP17" s="26" t="n"/>
    </row>
    <row r="18" ht="35" customHeight="1" s="173" thickBot="1">
      <c r="A18" s="22" t="inlineStr">
        <is>
          <t>Jenis papan perdagangan tempat entitas tercatat</t>
        </is>
      </c>
      <c r="B18" s="19" t="n"/>
      <c r="C18" s="26" t="inlineStr">
        <is>
          <t>Utama / Main</t>
        </is>
      </c>
      <c r="D18" s="26" t="inlineStr">
        <is>
          <t>Utama / Main</t>
        </is>
      </c>
      <c r="E18" s="26" t="inlineStr"/>
      <c r="F18" s="26" t="inlineStr"/>
      <c r="G18" s="26" t="inlineStr"/>
      <c r="H18" s="26" t="inlineStr"/>
      <c r="I18" s="26" t="inlineStr"/>
      <c r="J18" s="26" t="inlineStr"/>
      <c r="K18" s="26" t="inlineStr"/>
      <c r="L18" s="26" t="inlineStr"/>
      <c r="M18" s="26" t="inlineStr"/>
      <c r="N18" s="26" t="inlineStr"/>
      <c r="O18" s="26" t="inlineStr">
        <is>
          <t>Utama / Main</t>
        </is>
      </c>
      <c r="P18" s="26" t="inlineStr">
        <is>
          <t>Utama / Main</t>
        </is>
      </c>
      <c r="Q18" s="26" t="inlineStr">
        <is>
          <t>Utama / Main</t>
        </is>
      </c>
      <c r="R18" s="26" t="inlineStr">
        <is>
          <t>Utama / Main</t>
        </is>
      </c>
      <c r="S18" s="26" t="inlineStr">
        <is>
          <t>Utama / Main</t>
        </is>
      </c>
      <c r="T18" s="26" t="inlineStr">
        <is>
          <t>Utama / Main</t>
        </is>
      </c>
      <c r="U18" s="26" t="inlineStr">
        <is>
          <t>Utama / Main</t>
        </is>
      </c>
      <c r="V18" s="26" t="inlineStr">
        <is>
          <t>Utama / Main</t>
        </is>
      </c>
      <c r="W18" s="26" t="inlineStr">
        <is>
          <t>Utama / Main</t>
        </is>
      </c>
      <c r="X18" s="26" t="n"/>
      <c r="Y18" s="26" t="n"/>
      <c r="Z18" s="26" t="n"/>
      <c r="AA18" s="26" t="n"/>
      <c r="AB18" s="26" t="n"/>
      <c r="AC18" s="26" t="n"/>
      <c r="AD18" s="26" t="n"/>
      <c r="AE18" s="26" t="n"/>
      <c r="AF18" s="26" t="n"/>
      <c r="AG18" s="26" t="n"/>
      <c r="AH18" s="26" t="n"/>
      <c r="AI18" s="26" t="n"/>
      <c r="AJ18" s="26" t="n"/>
      <c r="AK18" s="26" t="n"/>
      <c r="AL18" s="26" t="n"/>
      <c r="AM18" s="26" t="n"/>
      <c r="AN18" s="26" t="n"/>
      <c r="AO18" s="26" t="n"/>
      <c r="AP18" s="26" t="n"/>
    </row>
    <row r="19" ht="52" customHeight="1" s="173" thickBot="1">
      <c r="A19" s="22" t="inlineStr">
        <is>
          <t>Apakah merupakan laporan keuangan satu entitas atau suatu kelompok entitas</t>
        </is>
      </c>
      <c r="B19" s="19" t="n"/>
      <c r="C19" s="26" t="inlineStr">
        <is>
          <t>Entitas tunggal / Single entity</t>
        </is>
      </c>
      <c r="D19" s="26" t="inlineStr">
        <is>
          <t>Entitas tunggal / Single entity</t>
        </is>
      </c>
      <c r="E19" s="26" t="inlineStr">
        <is>
          <t>Entitas tunggal / Single entity</t>
        </is>
      </c>
      <c r="F19" s="26" t="inlineStr">
        <is>
          <t>Entitas tunggal / Single entity</t>
        </is>
      </c>
      <c r="G19" s="26" t="inlineStr">
        <is>
          <t>Entitas tunggal / Single entity</t>
        </is>
      </c>
      <c r="H19" s="26" t="inlineStr">
        <is>
          <t>Entitas tunggal / Single entity</t>
        </is>
      </c>
      <c r="I19" s="26" t="inlineStr">
        <is>
          <t>Entitas tunggal / Single entity</t>
        </is>
      </c>
      <c r="J19" s="26" t="inlineStr">
        <is>
          <t>Entitas tunggal / Single entity</t>
        </is>
      </c>
      <c r="K19" s="26" t="inlineStr">
        <is>
          <t>Entitas tunggal / Single entity</t>
        </is>
      </c>
      <c r="L19" s="26" t="inlineStr">
        <is>
          <t>Entitas tunggal / Single entity</t>
        </is>
      </c>
      <c r="M19" s="26" t="inlineStr">
        <is>
          <t>Entitas tunggal / Single entity</t>
        </is>
      </c>
      <c r="N19" s="26" t="inlineStr">
        <is>
          <t>Entitas tunggal / Single entity</t>
        </is>
      </c>
      <c r="O19" s="26" t="inlineStr">
        <is>
          <t>Entitas tunggal / Single entity</t>
        </is>
      </c>
      <c r="P19" s="26" t="inlineStr">
        <is>
          <t>Entitas tunggal / Single entity</t>
        </is>
      </c>
      <c r="Q19" s="26" t="inlineStr">
        <is>
          <t>Entitas tunggal / Single entity</t>
        </is>
      </c>
      <c r="R19" s="26" t="inlineStr">
        <is>
          <t>Entitas tunggal / Single entity</t>
        </is>
      </c>
      <c r="S19" s="26" t="inlineStr">
        <is>
          <t>Entitas tunggal / Single entity</t>
        </is>
      </c>
      <c r="T19" s="26" t="inlineStr">
        <is>
          <t>Entitas grup / Group entity</t>
        </is>
      </c>
      <c r="U19" s="26" t="inlineStr">
        <is>
          <t>Entitas grup / Group entity</t>
        </is>
      </c>
      <c r="V19" s="26" t="inlineStr">
        <is>
          <t>Entitas grup / Group entity</t>
        </is>
      </c>
      <c r="W19" s="26" t="inlineStr">
        <is>
          <t>Entitas grup / Group entity</t>
        </is>
      </c>
      <c r="X19" s="26" t="n"/>
      <c r="Y19" s="26" t="n"/>
      <c r="Z19" s="26" t="n"/>
      <c r="AA19" s="26" t="n"/>
      <c r="AB19" s="26" t="n"/>
      <c r="AC19" s="26" t="n"/>
      <c r="AD19" s="26" t="n"/>
      <c r="AE19" s="26" t="n"/>
      <c r="AF19" s="26" t="n"/>
      <c r="AG19" s="26" t="n"/>
      <c r="AH19" s="26" t="n"/>
      <c r="AI19" s="26" t="n"/>
      <c r="AJ19" s="26" t="n"/>
      <c r="AK19" s="26" t="n"/>
      <c r="AL19" s="26" t="n"/>
      <c r="AM19" s="26" t="n"/>
      <c r="AN19" s="26" t="n"/>
      <c r="AO19" s="26" t="n"/>
      <c r="AP19" s="26" t="n"/>
    </row>
    <row r="20" ht="35" customHeight="1" s="173" thickBot="1">
      <c r="A20" s="22" t="inlineStr">
        <is>
          <t>Periode penyampaian laporan keuangan</t>
        </is>
      </c>
      <c r="B20" s="19" t="n"/>
      <c r="C20" s="26" t="inlineStr">
        <is>
          <t>Kuartal I / First Quarter</t>
        </is>
      </c>
      <c r="D20" s="26" t="inlineStr">
        <is>
          <t>Kuartal II / Second Quarter</t>
        </is>
      </c>
      <c r="E20" s="26" t="inlineStr">
        <is>
          <t>Kuartal III / Third Quarter</t>
        </is>
      </c>
      <c r="F20" s="26" t="inlineStr">
        <is>
          <t>Kuartal I / First Quarter</t>
        </is>
      </c>
      <c r="G20" s="26" t="inlineStr">
        <is>
          <t>Kuartal II / Second Quarter</t>
        </is>
      </c>
      <c r="H20" s="26" t="inlineStr">
        <is>
          <t>Kuartal III / Third Quarter</t>
        </is>
      </c>
      <c r="I20" s="26" t="inlineStr">
        <is>
          <t>Kuartal I / First Quarter</t>
        </is>
      </c>
      <c r="J20" s="26" t="inlineStr">
        <is>
          <t>Kuartal II / Second Quarter</t>
        </is>
      </c>
      <c r="K20" s="26" t="inlineStr">
        <is>
          <t>Kuartal III / Third Quarter</t>
        </is>
      </c>
      <c r="L20" s="26" t="inlineStr">
        <is>
          <t>Kuartal I / First Quarter</t>
        </is>
      </c>
      <c r="M20" s="26" t="inlineStr">
        <is>
          <t>Kuartal II / Second Quarter</t>
        </is>
      </c>
      <c r="N20" s="26" t="inlineStr">
        <is>
          <t>Kuartal III / Third Quarter</t>
        </is>
      </c>
      <c r="O20" s="26" t="inlineStr">
        <is>
          <t>Kuartal I / First Quarter</t>
        </is>
      </c>
      <c r="P20" s="26" t="inlineStr">
        <is>
          <t>Kuartal II / Second Quarter</t>
        </is>
      </c>
      <c r="Q20" s="26" t="inlineStr">
        <is>
          <t>Kuartal III / Third Quarter</t>
        </is>
      </c>
      <c r="R20" s="26" t="inlineStr">
        <is>
          <t>Kuartal II / Second Quarter</t>
        </is>
      </c>
      <c r="S20" s="26" t="inlineStr">
        <is>
          <t>Kuartal III / Third Quarter</t>
        </is>
      </c>
      <c r="T20" s="26" t="inlineStr">
        <is>
          <t>Kuartal I / First Quarter</t>
        </is>
      </c>
      <c r="U20" s="26" t="inlineStr">
        <is>
          <t>Kuartal II / Second Quarter</t>
        </is>
      </c>
      <c r="V20" s="26" t="inlineStr">
        <is>
          <t>Kuartal III / Third Quarter</t>
        </is>
      </c>
      <c r="W20" s="26" t="inlineStr">
        <is>
          <t>Kuartal I / First Quarter</t>
        </is>
      </c>
      <c r="X20" s="26" t="n"/>
      <c r="Y20" s="26" t="n"/>
      <c r="Z20" s="26" t="n"/>
      <c r="AA20" s="26" t="n"/>
      <c r="AB20" s="26" t="n"/>
      <c r="AC20" s="26" t="n"/>
      <c r="AD20" s="26" t="n"/>
      <c r="AE20" s="26" t="n"/>
      <c r="AF20" s="26" t="n"/>
      <c r="AG20" s="26" t="n"/>
      <c r="AH20" s="26" t="n"/>
      <c r="AI20" s="26" t="n"/>
      <c r="AJ20" s="26" t="n"/>
      <c r="AK20" s="26" t="n"/>
      <c r="AL20" s="26" t="n"/>
      <c r="AM20" s="26" t="n"/>
      <c r="AN20" s="26" t="n"/>
      <c r="AO20" s="26" t="n"/>
      <c r="AP20" s="26" t="n"/>
    </row>
    <row r="21" ht="18" customHeight="1" s="173" thickBot="1">
      <c r="A21" s="22" t="inlineStr">
        <is>
          <t>Tanggal Surat Pernyataan Direksi</t>
        </is>
      </c>
      <c r="B21" s="19" t="n"/>
      <c r="C21" s="26" t="n">
        <v/>
      </c>
      <c r="D21" s="26" t="n">
        <v/>
      </c>
      <c r="E21" s="26" t="n">
        <v/>
      </c>
      <c r="F21" s="26" t="n">
        <v/>
      </c>
      <c r="G21" s="26" t="n">
        <v/>
      </c>
      <c r="H21" s="26" t="n">
        <v/>
      </c>
      <c r="I21" s="26" t="n">
        <v/>
      </c>
      <c r="J21" s="26" t="n">
        <v/>
      </c>
      <c r="K21" s="26" t="n">
        <v/>
      </c>
      <c r="L21" s="26" t="n">
        <v/>
      </c>
      <c r="M21" s="26" t="n">
        <v/>
      </c>
      <c r="N21" s="26" t="n">
        <v/>
      </c>
      <c r="O21" s="26" t="n">
        <v/>
      </c>
      <c r="P21" s="26" t="n">
        <v/>
      </c>
      <c r="Q21" s="26" t="n">
        <v/>
      </c>
      <c r="R21" s="26" t="inlineStr">
        <is>
          <t>2024-09-26</t>
        </is>
      </c>
      <c r="S21" s="26" t="inlineStr">
        <is>
          <t>2024-10-29</t>
        </is>
      </c>
      <c r="T21" s="26" t="inlineStr">
        <is>
          <t>2025-06-24</t>
        </is>
      </c>
      <c r="U21" s="26" t="inlineStr">
        <is>
          <t>2025-07-28</t>
        </is>
      </c>
      <c r="V21" s="26" t="inlineStr">
        <is>
          <t>2025-10-27</t>
        </is>
      </c>
      <c r="W21" s="26" t="inlineStr">
        <is>
          <t>2026-04-30</t>
        </is>
      </c>
      <c r="X21" s="26" t="n"/>
      <c r="Y21" s="26" t="n"/>
      <c r="Z21" s="26" t="n"/>
      <c r="AA21" s="26" t="n"/>
      <c r="AB21" s="26" t="n"/>
      <c r="AC21" s="26" t="n"/>
      <c r="AD21" s="26" t="n"/>
      <c r="AE21" s="26" t="n"/>
      <c r="AF21" s="26" t="n"/>
      <c r="AG21" s="26" t="n"/>
      <c r="AH21" s="26" t="n"/>
      <c r="AI21" s="26" t="n"/>
      <c r="AJ21" s="26" t="n"/>
      <c r="AK21" s="26" t="n"/>
      <c r="AL21" s="26" t="n"/>
      <c r="AM21" s="26" t="n"/>
      <c r="AN21" s="26" t="n"/>
      <c r="AO21" s="26" t="n"/>
      <c r="AP21" s="26" t="n"/>
    </row>
    <row r="22" ht="18" customHeight="1" s="173" thickBot="1">
      <c r="A22" s="22" t="inlineStr">
        <is>
          <t>Tanggal awal periode berjalan</t>
        </is>
      </c>
      <c r="B22" s="19" t="n"/>
      <c r="C22" s="26" t="inlineStr">
        <is>
          <t>2019-01-01</t>
        </is>
      </c>
      <c r="D22" s="26" t="inlineStr">
        <is>
          <t>2019-01-01</t>
        </is>
      </c>
      <c r="E22" s="26" t="inlineStr">
        <is>
          <t>2019-01-01</t>
        </is>
      </c>
      <c r="F22" s="26" t="inlineStr">
        <is>
          <t>2020-01-01</t>
        </is>
      </c>
      <c r="G22" s="26" t="inlineStr">
        <is>
          <t>2020-01-01</t>
        </is>
      </c>
      <c r="H22" s="26" t="inlineStr">
        <is>
          <t>2020-01-01</t>
        </is>
      </c>
      <c r="I22" s="26" t="inlineStr">
        <is>
          <t>2021-01-01</t>
        </is>
      </c>
      <c r="J22" s="26" t="inlineStr">
        <is>
          <t>2021-01-01</t>
        </is>
      </c>
      <c r="K22" s="26" t="inlineStr">
        <is>
          <t>2021-01-01</t>
        </is>
      </c>
      <c r="L22" s="26" t="inlineStr">
        <is>
          <t>2022-01-01</t>
        </is>
      </c>
      <c r="M22" s="26" t="inlineStr">
        <is>
          <t>2022-01-01</t>
        </is>
      </c>
      <c r="N22" s="26" t="inlineStr">
        <is>
          <t>2022-01-01</t>
        </is>
      </c>
      <c r="O22" s="26" t="inlineStr">
        <is>
          <t>2023-01-01</t>
        </is>
      </c>
      <c r="P22" s="26" t="inlineStr">
        <is>
          <t>2023-01-01</t>
        </is>
      </c>
      <c r="Q22" s="26" t="inlineStr">
        <is>
          <t>2023-01-01</t>
        </is>
      </c>
      <c r="R22" s="26" t="inlineStr">
        <is>
          <t>2024-01-01</t>
        </is>
      </c>
      <c r="S22" s="26" t="inlineStr">
        <is>
          <t>2024-01-01</t>
        </is>
      </c>
      <c r="T22" s="26" t="inlineStr">
        <is>
          <t>2025-01-01</t>
        </is>
      </c>
      <c r="U22" s="26" t="inlineStr">
        <is>
          <t>2025-01-01</t>
        </is>
      </c>
      <c r="V22" s="26" t="inlineStr">
        <is>
          <t>2025-01-01</t>
        </is>
      </c>
      <c r="W22" s="26" t="inlineStr">
        <is>
          <t>2026-01-01</t>
        </is>
      </c>
      <c r="X22" s="26" t="n"/>
      <c r="Y22" s="26" t="n"/>
      <c r="Z22" s="26" t="n"/>
      <c r="AA22" s="26" t="n"/>
      <c r="AB22" s="26" t="n"/>
      <c r="AC22" s="26" t="n"/>
      <c r="AD22" s="26" t="n"/>
      <c r="AE22" s="26" t="n"/>
      <c r="AF22" s="26" t="n"/>
      <c r="AG22" s="26" t="n"/>
      <c r="AH22" s="26" t="n"/>
      <c r="AI22" s="26" t="n"/>
      <c r="AJ22" s="26" t="n"/>
      <c r="AK22" s="26" t="n"/>
      <c r="AL22" s="26" t="n"/>
      <c r="AM22" s="26" t="n"/>
      <c r="AN22" s="26" t="n"/>
      <c r="AO22" s="26" t="n"/>
      <c r="AP22" s="26" t="n"/>
    </row>
    <row r="23" ht="18" customHeight="1" s="173" thickBot="1">
      <c r="A23" s="22" t="inlineStr">
        <is>
          <t>Tanggal akhir periode berjalan</t>
        </is>
      </c>
      <c r="B23" s="19" t="n"/>
      <c r="C23" s="26" t="inlineStr">
        <is>
          <t>2019-03-31</t>
        </is>
      </c>
      <c r="D23" s="26" t="inlineStr">
        <is>
          <t>2019-06-30</t>
        </is>
      </c>
      <c r="E23" s="26" t="inlineStr">
        <is>
          <t>2019-09-30</t>
        </is>
      </c>
      <c r="F23" s="26" t="inlineStr">
        <is>
          <t>2020-03-31</t>
        </is>
      </c>
      <c r="G23" s="26" t="inlineStr">
        <is>
          <t>2020-06-30</t>
        </is>
      </c>
      <c r="H23" s="26" t="inlineStr">
        <is>
          <t>2020-09-30</t>
        </is>
      </c>
      <c r="I23" s="26" t="inlineStr">
        <is>
          <t>2021-03-31</t>
        </is>
      </c>
      <c r="J23" s="26" t="inlineStr">
        <is>
          <t>2021-06-30</t>
        </is>
      </c>
      <c r="K23" s="26" t="inlineStr">
        <is>
          <t>2021-09-30</t>
        </is>
      </c>
      <c r="L23" s="26" t="inlineStr">
        <is>
          <t>2022-03-31</t>
        </is>
      </c>
      <c r="M23" s="26" t="inlineStr">
        <is>
          <t>2022-06-30</t>
        </is>
      </c>
      <c r="N23" s="26" t="inlineStr">
        <is>
          <t>2022-09-30</t>
        </is>
      </c>
      <c r="O23" s="26" t="inlineStr">
        <is>
          <t>2023-03-31</t>
        </is>
      </c>
      <c r="P23" s="26" t="inlineStr">
        <is>
          <t>2023-06-30</t>
        </is>
      </c>
      <c r="Q23" s="26" t="inlineStr">
        <is>
          <t>2023-09-30</t>
        </is>
      </c>
      <c r="R23" s="26" t="inlineStr">
        <is>
          <t>2024-06-30</t>
        </is>
      </c>
      <c r="S23" s="26" t="inlineStr">
        <is>
          <t>2024-09-30</t>
        </is>
      </c>
      <c r="T23" s="26" t="inlineStr">
        <is>
          <t>2025-03-31</t>
        </is>
      </c>
      <c r="U23" s="26" t="inlineStr">
        <is>
          <t>2025-06-30</t>
        </is>
      </c>
      <c r="V23" s="26" t="inlineStr">
        <is>
          <t>2025-09-30</t>
        </is>
      </c>
      <c r="W23" s="26" t="inlineStr">
        <is>
          <t>2026-03-31</t>
        </is>
      </c>
      <c r="X23" s="26" t="n"/>
      <c r="Y23" s="26" t="n"/>
      <c r="Z23" s="26" t="n"/>
      <c r="AA23" s="26" t="n"/>
      <c r="AB23" s="26" t="n"/>
      <c r="AC23" s="26" t="n"/>
      <c r="AD23" s="26" t="n"/>
      <c r="AE23" s="26" t="n"/>
      <c r="AF23" s="26" t="n"/>
      <c r="AG23" s="26" t="n"/>
      <c r="AH23" s="26" t="n"/>
      <c r="AI23" s="26" t="n"/>
      <c r="AJ23" s="26" t="n"/>
      <c r="AK23" s="26" t="n"/>
      <c r="AL23" s="26" t="n"/>
      <c r="AM23" s="26" t="n"/>
      <c r="AN23" s="26" t="n"/>
      <c r="AO23" s="26" t="n"/>
      <c r="AP23" s="26" t="n"/>
    </row>
    <row r="24" ht="18" customHeight="1" s="173" thickBot="1">
      <c r="A24" s="22" t="inlineStr">
        <is>
          <t>Tanggal akhir tahun sebelumnya</t>
        </is>
      </c>
      <c r="B24" s="19" t="n"/>
      <c r="C24" s="26" t="inlineStr">
        <is>
          <t>2018-12-31</t>
        </is>
      </c>
      <c r="D24" s="26" t="inlineStr">
        <is>
          <t>2018-12-31</t>
        </is>
      </c>
      <c r="E24" s="26" t="inlineStr">
        <is>
          <t>2018-12-31</t>
        </is>
      </c>
      <c r="F24" s="26" t="inlineStr">
        <is>
          <t>2019-12-31</t>
        </is>
      </c>
      <c r="G24" s="26" t="inlineStr">
        <is>
          <t>2019-12-31</t>
        </is>
      </c>
      <c r="H24" s="26" t="inlineStr">
        <is>
          <t>2019-12-31</t>
        </is>
      </c>
      <c r="I24" s="26" t="inlineStr">
        <is>
          <t>2020-12-31</t>
        </is>
      </c>
      <c r="J24" s="26" t="inlineStr">
        <is>
          <t>2020-12-31</t>
        </is>
      </c>
      <c r="K24" s="26" t="inlineStr">
        <is>
          <t>2020-12-31</t>
        </is>
      </c>
      <c r="L24" s="26" t="inlineStr">
        <is>
          <t>2021-12-31</t>
        </is>
      </c>
      <c r="M24" s="26" t="inlineStr">
        <is>
          <t>2021-12-31</t>
        </is>
      </c>
      <c r="N24" s="26" t="inlineStr">
        <is>
          <t>2021-12-31</t>
        </is>
      </c>
      <c r="O24" s="26" t="inlineStr">
        <is>
          <t>2022-12-31</t>
        </is>
      </c>
      <c r="P24" s="26" t="inlineStr">
        <is>
          <t>2022-12-31</t>
        </is>
      </c>
      <c r="Q24" s="26" t="inlineStr">
        <is>
          <t>2022-12-31</t>
        </is>
      </c>
      <c r="R24" s="26" t="inlineStr">
        <is>
          <t>2023-12-31</t>
        </is>
      </c>
      <c r="S24" s="26" t="inlineStr">
        <is>
          <t>2023-12-31</t>
        </is>
      </c>
      <c r="T24" s="26" t="inlineStr">
        <is>
          <t>2024-12-31</t>
        </is>
      </c>
      <c r="U24" s="26" t="inlineStr">
        <is>
          <t>2024-12-31</t>
        </is>
      </c>
      <c r="V24" s="26" t="inlineStr">
        <is>
          <t>2024-12-31</t>
        </is>
      </c>
      <c r="W24" s="26" t="inlineStr">
        <is>
          <t>2025-12-31</t>
        </is>
      </c>
      <c r="X24" s="26" t="n"/>
      <c r="Y24" s="26" t="n"/>
      <c r="Z24" s="26" t="n"/>
      <c r="AA24" s="26" t="n"/>
      <c r="AB24" s="26" t="n"/>
      <c r="AC24" s="26" t="n"/>
      <c r="AD24" s="26" t="n"/>
      <c r="AE24" s="26" t="n"/>
      <c r="AF24" s="26" t="n"/>
      <c r="AG24" s="26" t="n"/>
      <c r="AH24" s="26" t="n"/>
      <c r="AI24" s="26" t="n"/>
      <c r="AJ24" s="26" t="n"/>
      <c r="AK24" s="26" t="n"/>
      <c r="AL24" s="26" t="n"/>
      <c r="AM24" s="26" t="n"/>
      <c r="AN24" s="26" t="n"/>
      <c r="AO24" s="26" t="n"/>
      <c r="AP24" s="26" t="n"/>
    </row>
    <row r="25" ht="18" customHeight="1" s="173" thickBot="1">
      <c r="A25" s="22" t="inlineStr">
        <is>
          <t>Tanggal awal periode sebelumnya</t>
        </is>
      </c>
      <c r="B25" s="19" t="n"/>
      <c r="C25" s="26" t="inlineStr">
        <is>
          <t>2018-01-01</t>
        </is>
      </c>
      <c r="D25" s="26" t="inlineStr">
        <is>
          <t>2018-01-01</t>
        </is>
      </c>
      <c r="E25" s="26" t="inlineStr">
        <is>
          <t>2018-01-01</t>
        </is>
      </c>
      <c r="F25" s="26" t="inlineStr">
        <is>
          <t>2019-01-01</t>
        </is>
      </c>
      <c r="G25" s="26" t="inlineStr">
        <is>
          <t>2019-01-01</t>
        </is>
      </c>
      <c r="H25" s="26" t="inlineStr">
        <is>
          <t>2019-01-01</t>
        </is>
      </c>
      <c r="I25" s="26" t="inlineStr">
        <is>
          <t>2020-01-01</t>
        </is>
      </c>
      <c r="J25" s="26" t="inlineStr">
        <is>
          <t>2020-01-01</t>
        </is>
      </c>
      <c r="K25" s="26" t="inlineStr">
        <is>
          <t>2020-01-01</t>
        </is>
      </c>
      <c r="L25" s="26" t="inlineStr">
        <is>
          <t>2021-01-01</t>
        </is>
      </c>
      <c r="M25" s="26" t="inlineStr">
        <is>
          <t>2021-01-01</t>
        </is>
      </c>
      <c r="N25" s="26" t="inlineStr">
        <is>
          <t>2021-01-01</t>
        </is>
      </c>
      <c r="O25" s="26" t="inlineStr">
        <is>
          <t>2022-01-01</t>
        </is>
      </c>
      <c r="P25" s="26" t="inlineStr">
        <is>
          <t>2022-01-01</t>
        </is>
      </c>
      <c r="Q25" s="26" t="inlineStr">
        <is>
          <t>2022-01-01</t>
        </is>
      </c>
      <c r="R25" s="26" t="inlineStr">
        <is>
          <t>2023-01-01</t>
        </is>
      </c>
      <c r="S25" s="26" t="inlineStr">
        <is>
          <t>2023-01-01</t>
        </is>
      </c>
      <c r="T25" s="26" t="inlineStr">
        <is>
          <t>2024-01-01</t>
        </is>
      </c>
      <c r="U25" s="26" t="inlineStr">
        <is>
          <t>2024-01-01</t>
        </is>
      </c>
      <c r="V25" s="26" t="inlineStr">
        <is>
          <t>2024-01-01</t>
        </is>
      </c>
      <c r="W25" s="26" t="inlineStr">
        <is>
          <t>2025-01-01</t>
        </is>
      </c>
      <c r="X25" s="26" t="n"/>
      <c r="Y25" s="26" t="n"/>
      <c r="Z25" s="26" t="n"/>
      <c r="AA25" s="26" t="n"/>
      <c r="AB25" s="26" t="n"/>
      <c r="AC25" s="26" t="n"/>
      <c r="AD25" s="26" t="n"/>
      <c r="AE25" s="26" t="n"/>
      <c r="AF25" s="26" t="n"/>
      <c r="AG25" s="26" t="n"/>
      <c r="AH25" s="26" t="n"/>
      <c r="AI25" s="26" t="n"/>
      <c r="AJ25" s="26" t="n"/>
      <c r="AK25" s="26" t="n"/>
      <c r="AL25" s="26" t="n"/>
      <c r="AM25" s="26" t="n"/>
      <c r="AN25" s="26" t="n"/>
      <c r="AO25" s="26" t="n"/>
      <c r="AP25" s="26" t="n"/>
    </row>
    <row r="26" ht="18" customHeight="1" s="173" thickBot="1">
      <c r="A26" s="22" t="inlineStr">
        <is>
          <t>Tanggal akhir periode sebelumnya</t>
        </is>
      </c>
      <c r="B26" s="19" t="n"/>
      <c r="C26" s="26" t="inlineStr">
        <is>
          <t>2018-03-31</t>
        </is>
      </c>
      <c r="D26" s="26" t="inlineStr">
        <is>
          <t>2018-06-30</t>
        </is>
      </c>
      <c r="E26" s="26" t="inlineStr">
        <is>
          <t>2018-09-30</t>
        </is>
      </c>
      <c r="F26" s="26" t="inlineStr">
        <is>
          <t>2019-03-31</t>
        </is>
      </c>
      <c r="G26" s="26" t="inlineStr">
        <is>
          <t>2019-06-30</t>
        </is>
      </c>
      <c r="H26" s="26" t="inlineStr">
        <is>
          <t>2019-09-30</t>
        </is>
      </c>
      <c r="I26" s="26" t="inlineStr">
        <is>
          <t>2020-03-31</t>
        </is>
      </c>
      <c r="J26" s="26" t="inlineStr">
        <is>
          <t>2020-06-30</t>
        </is>
      </c>
      <c r="K26" s="26" t="inlineStr">
        <is>
          <t>2020-09-30</t>
        </is>
      </c>
      <c r="L26" s="26" t="inlineStr">
        <is>
          <t>2021-03-31</t>
        </is>
      </c>
      <c r="M26" s="26" t="inlineStr">
        <is>
          <t>2021-06-30</t>
        </is>
      </c>
      <c r="N26" s="26" t="inlineStr">
        <is>
          <t>2021-09-30</t>
        </is>
      </c>
      <c r="O26" s="26" t="inlineStr">
        <is>
          <t>2022-03-31</t>
        </is>
      </c>
      <c r="P26" s="26" t="inlineStr">
        <is>
          <t>2022-06-30</t>
        </is>
      </c>
      <c r="Q26" s="26" t="inlineStr">
        <is>
          <t>2022-09-30</t>
        </is>
      </c>
      <c r="R26" s="26" t="inlineStr">
        <is>
          <t>2023-06-30</t>
        </is>
      </c>
      <c r="S26" s="26" t="inlineStr">
        <is>
          <t>2023-09-30</t>
        </is>
      </c>
      <c r="T26" s="26" t="inlineStr">
        <is>
          <t>2024-03-31</t>
        </is>
      </c>
      <c r="U26" s="26" t="inlineStr">
        <is>
          <t>2024-06-30</t>
        </is>
      </c>
      <c r="V26" s="26" t="inlineStr">
        <is>
          <t>2024-09-30</t>
        </is>
      </c>
      <c r="W26" s="26" t="inlineStr">
        <is>
          <t>2025-03-31</t>
        </is>
      </c>
      <c r="X26" s="26" t="n"/>
      <c r="Y26" s="26" t="n"/>
      <c r="Z26" s="26" t="n"/>
      <c r="AA26" s="26" t="n"/>
      <c r="AB26" s="26" t="n"/>
      <c r="AC26" s="26" t="n"/>
      <c r="AD26" s="26" t="n"/>
      <c r="AE26" s="26" t="n"/>
      <c r="AF26" s="26" t="n"/>
      <c r="AG26" s="26" t="n"/>
      <c r="AH26" s="26" t="n"/>
      <c r="AI26" s="26" t="n"/>
      <c r="AJ26" s="26" t="n"/>
      <c r="AK26" s="26" t="n"/>
      <c r="AL26" s="26" t="n"/>
      <c r="AM26" s="26" t="n"/>
      <c r="AN26" s="26" t="n"/>
      <c r="AO26" s="26" t="n"/>
      <c r="AP26" s="26" t="n"/>
    </row>
    <row r="27" ht="18" customHeight="1" s="173" thickBot="1">
      <c r="A27" s="22" t="inlineStr">
        <is>
          <t>Tanggal akhir 2 tahun sebelumnya</t>
        </is>
      </c>
      <c r="B27" s="19" t="n"/>
      <c r="C27" s="26" t="n">
        <v/>
      </c>
      <c r="D27" s="26" t="n">
        <v/>
      </c>
      <c r="E27" s="26" t="n">
        <v/>
      </c>
      <c r="F27" s="26" t="n">
        <v/>
      </c>
      <c r="G27" s="26" t="n">
        <v/>
      </c>
      <c r="H27" s="26" t="n">
        <v/>
      </c>
      <c r="I27" s="26" t="n">
        <v/>
      </c>
      <c r="J27" s="26" t="n">
        <v/>
      </c>
      <c r="K27" s="26" t="n">
        <v/>
      </c>
      <c r="L27" s="26" t="n">
        <v/>
      </c>
      <c r="M27" s="26" t="n">
        <v/>
      </c>
      <c r="N27" s="26" t="n">
        <v/>
      </c>
      <c r="O27" s="26" t="inlineStr">
        <is>
          <t>2021-12-31</t>
        </is>
      </c>
      <c r="P27" s="26" t="inlineStr">
        <is>
          <t>2021-12-31</t>
        </is>
      </c>
      <c r="Q27" s="26" t="inlineStr">
        <is>
          <t>2021-12-31</t>
        </is>
      </c>
      <c r="R27" s="26" t="inlineStr">
        <is>
          <t>2022-12-31</t>
        </is>
      </c>
      <c r="S27" s="26" t="inlineStr">
        <is>
          <t>2022-12-31</t>
        </is>
      </c>
      <c r="T27" s="26" t="inlineStr">
        <is>
          <t>2023-12-31</t>
        </is>
      </c>
      <c r="U27" s="26" t="inlineStr">
        <is>
          <t>2023-12-31</t>
        </is>
      </c>
      <c r="V27" s="26" t="inlineStr">
        <is>
          <t>2023-12-31</t>
        </is>
      </c>
      <c r="W27" s="26" t="inlineStr">
        <is>
          <t>2024-12-31</t>
        </is>
      </c>
      <c r="X27" s="26" t="n"/>
      <c r="Y27" s="26" t="n"/>
      <c r="Z27" s="26" t="n"/>
      <c r="AA27" s="26" t="n"/>
      <c r="AB27" s="26" t="n"/>
      <c r="AC27" s="26" t="n"/>
      <c r="AD27" s="26" t="n"/>
      <c r="AE27" s="26" t="n"/>
      <c r="AF27" s="26" t="n"/>
      <c r="AG27" s="26" t="n"/>
      <c r="AH27" s="26" t="n"/>
      <c r="AI27" s="26" t="n"/>
      <c r="AJ27" s="26" t="n"/>
      <c r="AK27" s="26" t="n"/>
      <c r="AL27" s="26" t="n"/>
      <c r="AM27" s="26" t="n"/>
      <c r="AN27" s="26" t="n"/>
      <c r="AO27" s="26" t="n"/>
      <c r="AP27" s="26" t="n"/>
    </row>
    <row r="28" ht="18" customHeight="1" s="173" thickBot="1">
      <c r="A28" s="22" t="inlineStr">
        <is>
          <t>Mata uang pelaporan</t>
        </is>
      </c>
      <c r="B28" s="19" t="n"/>
      <c r="C28" s="26" t="inlineStr">
        <is>
          <t>Rupiah / IDR</t>
        </is>
      </c>
      <c r="D28" s="26" t="inlineStr">
        <is>
          <t>Rupiah / IDR</t>
        </is>
      </c>
      <c r="E28" s="26" t="inlineStr">
        <is>
          <t>Rupiah / IDR</t>
        </is>
      </c>
      <c r="F28" s="26" t="inlineStr">
        <is>
          <t>Rupiah / IDR</t>
        </is>
      </c>
      <c r="G28" s="26" t="inlineStr">
        <is>
          <t>Rupiah / IDR</t>
        </is>
      </c>
      <c r="H28" s="26" t="inlineStr">
        <is>
          <t>Rupiah / IDR</t>
        </is>
      </c>
      <c r="I28" s="26" t="inlineStr">
        <is>
          <t>Rupiah / IDR</t>
        </is>
      </c>
      <c r="J28" s="26" t="inlineStr">
        <is>
          <t>Rupiah / IDR</t>
        </is>
      </c>
      <c r="K28" s="26" t="inlineStr">
        <is>
          <t>Rupiah / IDR</t>
        </is>
      </c>
      <c r="L28" s="26" t="inlineStr">
        <is>
          <t>Rupiah / IDR</t>
        </is>
      </c>
      <c r="M28" s="26" t="inlineStr">
        <is>
          <t>Rupiah / IDR</t>
        </is>
      </c>
      <c r="N28" s="26" t="inlineStr">
        <is>
          <t>Rupiah / IDR</t>
        </is>
      </c>
      <c r="O28" s="26" t="inlineStr">
        <is>
          <t>Rupiah / IDR</t>
        </is>
      </c>
      <c r="P28" s="26" t="inlineStr">
        <is>
          <t>Rupiah / IDR</t>
        </is>
      </c>
      <c r="Q28" s="26" t="inlineStr">
        <is>
          <t>Rupiah / IDR</t>
        </is>
      </c>
      <c r="R28" s="26" t="inlineStr">
        <is>
          <t>Rupiah / IDR</t>
        </is>
      </c>
      <c r="S28" s="26" t="inlineStr">
        <is>
          <t>Rupiah / IDR</t>
        </is>
      </c>
      <c r="T28" s="26" t="inlineStr">
        <is>
          <t>Rupiah / IDR</t>
        </is>
      </c>
      <c r="U28" s="26" t="inlineStr">
        <is>
          <t>Rupiah / IDR</t>
        </is>
      </c>
      <c r="V28" s="26" t="inlineStr">
        <is>
          <t>Rupiah / IDR</t>
        </is>
      </c>
      <c r="W28" s="26" t="inlineStr">
        <is>
          <t>Rupiah / IDR</t>
        </is>
      </c>
      <c r="X28" s="26" t="n"/>
      <c r="Y28" s="26" t="n"/>
      <c r="Z28" s="26" t="n"/>
      <c r="AA28" s="26" t="n"/>
      <c r="AB28" s="26" t="n"/>
      <c r="AC28" s="26" t="n"/>
      <c r="AD28" s="26" t="n"/>
      <c r="AE28" s="26" t="n"/>
      <c r="AF28" s="26" t="n"/>
      <c r="AG28" s="26" t="n"/>
      <c r="AH28" s="26" t="n"/>
      <c r="AI28" s="26" t="n"/>
      <c r="AJ28" s="26" t="n"/>
      <c r="AK28" s="26" t="n"/>
      <c r="AL28" s="26" t="n"/>
      <c r="AM28" s="26" t="n"/>
      <c r="AN28" s="26" t="n"/>
      <c r="AO28" s="26" t="n"/>
      <c r="AP28" s="26" t="n"/>
    </row>
    <row r="29" hidden="1" ht="52" customHeight="1" s="173" thickBot="1">
      <c r="A29" s="22" t="inlineStr">
        <is>
          <t>Kurs konversi pada tanggal pelaporan jika mata uang penyajian selain rupiah</t>
        </is>
      </c>
      <c r="B29" s="19" t="n"/>
      <c r="C29" s="27" t="inlineStr"/>
      <c r="D29" s="27" t="inlineStr"/>
      <c r="E29" s="27" t="inlineStr"/>
      <c r="F29" s="27" t="inlineStr"/>
      <c r="G29" s="27" t="inlineStr"/>
      <c r="H29" s="27" t="inlineStr"/>
      <c r="I29" s="27" t="inlineStr"/>
      <c r="J29" s="27" t="inlineStr"/>
      <c r="K29" s="27" t="inlineStr"/>
      <c r="L29" s="27" t="inlineStr"/>
      <c r="M29" s="27" t="inlineStr"/>
      <c r="N29" s="27" t="inlineStr"/>
      <c r="O29" s="27" t="inlineStr"/>
      <c r="P29" s="27" t="inlineStr"/>
      <c r="Q29" s="27" t="inlineStr"/>
      <c r="R29" s="27" t="inlineStr"/>
      <c r="S29" s="27" t="inlineStr"/>
      <c r="T29" s="27" t="inlineStr"/>
      <c r="U29" s="27" t="inlineStr"/>
      <c r="V29" s="27" t="inlineStr"/>
      <c r="W29" s="27" t="inlineStr"/>
      <c r="X29" s="27" t="n"/>
      <c r="Y29" s="27" t="n"/>
      <c r="Z29" s="27" t="n"/>
      <c r="AA29" s="27" t="n"/>
      <c r="AB29" s="27" t="n"/>
      <c r="AC29" s="27" t="n"/>
      <c r="AD29" s="27" t="n"/>
      <c r="AE29" s="27" t="n"/>
      <c r="AF29" s="27" t="n"/>
      <c r="AG29" s="27" t="n"/>
      <c r="AH29" s="27" t="n"/>
      <c r="AI29" s="27" t="n"/>
      <c r="AJ29" s="27" t="n"/>
      <c r="AK29" s="27" t="n"/>
      <c r="AL29" s="27" t="n"/>
      <c r="AM29" s="27" t="n"/>
      <c r="AN29" s="27" t="n"/>
      <c r="AO29" s="27" t="n"/>
      <c r="AP29" s="27" t="n"/>
    </row>
    <row r="30" ht="52" customHeight="1" s="173" thickBot="1">
      <c r="A30" s="22" t="inlineStr">
        <is>
          <t>Pembulatan yang digunakan dalam penyajian jumlah dalam laporan keuangan</t>
        </is>
      </c>
      <c r="B30" s="19" t="n"/>
      <c r="C30" s="26" t="inlineStr">
        <is>
          <t>Jutaan / In Million</t>
        </is>
      </c>
      <c r="D30" s="26" t="inlineStr">
        <is>
          <t>Jutaan / In Million</t>
        </is>
      </c>
      <c r="E30" s="26" t="inlineStr">
        <is>
          <t>Jutaan / In Million</t>
        </is>
      </c>
      <c r="F30" s="26" t="inlineStr">
        <is>
          <t>Jutaan / In Million</t>
        </is>
      </c>
      <c r="G30" s="26" t="inlineStr">
        <is>
          <t>Jutaan / In Million</t>
        </is>
      </c>
      <c r="H30" s="26" t="inlineStr">
        <is>
          <t>Jutaan / In Million</t>
        </is>
      </c>
      <c r="I30" s="26" t="inlineStr">
        <is>
          <t>Jutaan / In Million</t>
        </is>
      </c>
      <c r="J30" s="26" t="inlineStr">
        <is>
          <t>Jutaan / In Million</t>
        </is>
      </c>
      <c r="K30" s="26" t="inlineStr">
        <is>
          <t>Jutaan / In Million</t>
        </is>
      </c>
      <c r="L30" s="26" t="inlineStr">
        <is>
          <t>Jutaan / In Million</t>
        </is>
      </c>
      <c r="M30" s="26" t="inlineStr">
        <is>
          <t>Jutaan / In Million</t>
        </is>
      </c>
      <c r="N30" s="26" t="inlineStr">
        <is>
          <t>Jutaan / In Million</t>
        </is>
      </c>
      <c r="O30" s="26" t="inlineStr">
        <is>
          <t>Jutaan / In Million</t>
        </is>
      </c>
      <c r="P30" s="26" t="inlineStr">
        <is>
          <t>Jutaan / In Million</t>
        </is>
      </c>
      <c r="Q30" s="26" t="inlineStr">
        <is>
          <t>Jutaan / In Million</t>
        </is>
      </c>
      <c r="R30" s="26" t="inlineStr">
        <is>
          <t>Jutaan / In Million</t>
        </is>
      </c>
      <c r="S30" s="26" t="inlineStr">
        <is>
          <t>Jutaan / In Million</t>
        </is>
      </c>
      <c r="T30" s="26" t="inlineStr">
        <is>
          <t>Jutaan / In Million</t>
        </is>
      </c>
      <c r="U30" s="26" t="inlineStr">
        <is>
          <t>Jutaan / In Million</t>
        </is>
      </c>
      <c r="V30" s="26" t="inlineStr">
        <is>
          <t>Jutaan / In Million</t>
        </is>
      </c>
      <c r="W30" s="26" t="inlineStr">
        <is>
          <t>Jutaan / In Million</t>
        </is>
      </c>
      <c r="X30" s="26" t="n"/>
      <c r="Y30" s="26" t="n"/>
      <c r="Z30" s="26" t="n"/>
      <c r="AA30" s="26" t="n"/>
      <c r="AB30" s="26" t="n"/>
      <c r="AC30" s="26" t="n"/>
      <c r="AD30" s="26" t="n"/>
      <c r="AE30" s="26" t="n"/>
      <c r="AF30" s="26" t="n"/>
      <c r="AG30" s="26" t="n"/>
      <c r="AH30" s="26" t="n"/>
      <c r="AI30" s="26" t="n"/>
      <c r="AJ30" s="26" t="n"/>
      <c r="AK30" s="26" t="n"/>
      <c r="AL30" s="26" t="n"/>
      <c r="AM30" s="26" t="n"/>
      <c r="AN30" s="26" t="n"/>
      <c r="AO30" s="26" t="n"/>
      <c r="AP30" s="26" t="n"/>
    </row>
    <row r="31" ht="35" customHeight="1" s="173" thickBot="1">
      <c r="A31" s="22" t="inlineStr">
        <is>
          <t>Jenis laporan atas laporan keuangan</t>
        </is>
      </c>
      <c r="B31" s="19" t="n"/>
      <c r="C31" s="26" t="inlineStr">
        <is>
          <t>Diaudit / Audited</t>
        </is>
      </c>
      <c r="D31" s="26" t="inlineStr">
        <is>
          <t>Tidak Diaudit / Unaudit</t>
        </is>
      </c>
      <c r="E31" s="26" t="inlineStr">
        <is>
          <t>Tidak Diaudit / Unaudit</t>
        </is>
      </c>
      <c r="F31" s="26" t="inlineStr">
        <is>
          <t>Tidak Diaudit / Unaudit</t>
        </is>
      </c>
      <c r="G31" s="26" t="inlineStr">
        <is>
          <t>Tidak Diaudit / Unaudit</t>
        </is>
      </c>
      <c r="H31" s="26" t="inlineStr">
        <is>
          <t>Tidak Diaudit / Unaudit</t>
        </is>
      </c>
      <c r="I31" s="26" t="inlineStr">
        <is>
          <t>Tidak Diaudit / Unaudit</t>
        </is>
      </c>
      <c r="J31" s="26" t="inlineStr">
        <is>
          <t>Tidak Diaudit / Unaudit</t>
        </is>
      </c>
      <c r="K31" s="26" t="inlineStr">
        <is>
          <t>Tidak Diaudit / Unaudit</t>
        </is>
      </c>
      <c r="L31" s="26" t="inlineStr">
        <is>
          <t>Tidak Diaudit / Unaudit</t>
        </is>
      </c>
      <c r="M31" s="26" t="inlineStr">
        <is>
          <t>Tidak Diaudit / Unaudit</t>
        </is>
      </c>
      <c r="N31" s="26" t="inlineStr">
        <is>
          <t>Tidak Diaudit / Unaudit</t>
        </is>
      </c>
      <c r="O31" s="26" t="inlineStr">
        <is>
          <t>Tidak Diaudit / Unaudit</t>
        </is>
      </c>
      <c r="P31" s="26" t="inlineStr">
        <is>
          <t>Tidak Diaudit / Unaudit</t>
        </is>
      </c>
      <c r="Q31" s="26" t="inlineStr">
        <is>
          <t>Tidak Diaudit / Unaudit</t>
        </is>
      </c>
      <c r="R31" s="26" t="inlineStr">
        <is>
          <t>Diaudit / Audited</t>
        </is>
      </c>
      <c r="S31" s="26" t="inlineStr">
        <is>
          <t>Tidak Diaudit / Unaudit</t>
        </is>
      </c>
      <c r="T31" s="26" t="inlineStr">
        <is>
          <t>Diaudit / Audited</t>
        </is>
      </c>
      <c r="U31" s="26" t="inlineStr">
        <is>
          <t>Tidak Diaudit / Unaudit</t>
        </is>
      </c>
      <c r="V31" s="26" t="inlineStr">
        <is>
          <t>Tidak Diaudit / Unaudit</t>
        </is>
      </c>
      <c r="W31" s="26" t="inlineStr">
        <is>
          <t>Tidak Diaudit / Unaudit</t>
        </is>
      </c>
      <c r="X31" s="26" t="n"/>
      <c r="Y31" s="26" t="n"/>
      <c r="Z31" s="26" t="n"/>
      <c r="AA31" s="26" t="n"/>
      <c r="AB31" s="26" t="n"/>
      <c r="AC31" s="26" t="n"/>
      <c r="AD31" s="26" t="n"/>
      <c r="AE31" s="26" t="n"/>
      <c r="AF31" s="26" t="n"/>
      <c r="AG31" s="26" t="n"/>
      <c r="AH31" s="26" t="n"/>
      <c r="AI31" s="26" t="n"/>
      <c r="AJ31" s="26" t="n"/>
      <c r="AK31" s="26" t="n"/>
      <c r="AL31" s="26" t="n"/>
      <c r="AM31" s="26" t="n"/>
      <c r="AN31" s="26" t="n"/>
      <c r="AO31" s="26" t="n"/>
      <c r="AP31" s="26" t="n"/>
    </row>
    <row r="32" ht="44" customHeight="1" s="173" thickBot="1">
      <c r="A32" s="22" t="inlineStr">
        <is>
          <t>Jenis opini auditor</t>
        </is>
      </c>
      <c r="B32" s="19" t="n"/>
      <c r="C32" s="26" t="inlineStr">
        <is>
          <t>Wajar Tanpa Pengecualian / Unqualified</t>
        </is>
      </c>
      <c r="D32" s="26" t="inlineStr"/>
      <c r="E32" s="26" t="inlineStr"/>
      <c r="F32" s="26" t="inlineStr"/>
      <c r="G32" s="26" t="inlineStr"/>
      <c r="H32" s="26" t="inlineStr"/>
      <c r="I32" s="26" t="inlineStr"/>
      <c r="J32" s="26" t="inlineStr"/>
      <c r="K32" s="26" t="inlineStr"/>
      <c r="L32" s="26" t="inlineStr"/>
      <c r="M32" s="26" t="inlineStr"/>
      <c r="N32" s="26" t="inlineStr"/>
      <c r="O32" s="26" t="inlineStr"/>
      <c r="P32" s="26" t="inlineStr"/>
      <c r="Q32" s="26" t="inlineStr"/>
      <c r="R32" s="26" t="inlineStr">
        <is>
          <t>Wajar Tanpa Modifikasian / Unqualified</t>
        </is>
      </c>
      <c r="S32" s="26" t="inlineStr"/>
      <c r="T32" s="26" t="inlineStr">
        <is>
          <t>Wajar Tanpa Modifikasian / Unqualified</t>
        </is>
      </c>
      <c r="U32" s="26" t="inlineStr"/>
      <c r="V32" s="26" t="inlineStr"/>
      <c r="W32" s="26" t="inlineStr"/>
      <c r="X32" s="26" t="n"/>
      <c r="Y32" s="26" t="n"/>
      <c r="Z32" s="26" t="n"/>
      <c r="AA32" s="26" t="n"/>
      <c r="AB32" s="26" t="n"/>
      <c r="AC32" s="26" t="n"/>
      <c r="AD32" s="26" t="n"/>
      <c r="AE32" s="26" t="n"/>
      <c r="AF32" s="26" t="n"/>
      <c r="AG32" s="26" t="n"/>
      <c r="AH32" s="26" t="n"/>
      <c r="AI32" s="26" t="n"/>
      <c r="AJ32" s="26" t="n"/>
      <c r="AK32" s="26" t="n"/>
      <c r="AL32" s="26" t="n"/>
      <c r="AM32" s="26" t="n"/>
      <c r="AN32" s="26" t="n"/>
      <c r="AO32" s="26" t="n"/>
      <c r="AP32" s="26" t="n"/>
    </row>
    <row r="33" hidden="1" ht="86" customHeight="1" s="173" thickBot="1">
      <c r="A33" s="22" t="inlineStr">
        <is>
          <t>Hal yang diungkapkan dalam paragraf pendapat untuk penekanan atas suatu masalah atau paragraf penjelasan lainnya, jika ada</t>
        </is>
      </c>
      <c r="B33" s="19" t="n"/>
      <c r="C33" s="26" t="inlineStr"/>
      <c r="D33" s="26" t="inlineStr"/>
      <c r="E33" s="26" t="inlineStr"/>
      <c r="F33" s="26" t="inlineStr"/>
      <c r="G33" s="26" t="inlineStr"/>
      <c r="H33" s="26" t="inlineStr"/>
      <c r="I33" s="26" t="inlineStr"/>
      <c r="J33" s="26" t="inlineStr"/>
      <c r="K33" s="26" t="inlineStr"/>
      <c r="L33" s="26" t="inlineStr"/>
      <c r="M33" s="26" t="inlineStr"/>
      <c r="N33" s="26" t="inlineStr"/>
      <c r="O33" s="26" t="inlineStr"/>
      <c r="P33" s="26" t="inlineStr"/>
      <c r="Q33" s="26" t="inlineStr"/>
      <c r="R33" s="26" t="inlineStr"/>
      <c r="S33" s="26" t="inlineStr"/>
      <c r="T33" s="26" t="inlineStr"/>
      <c r="U33" s="26" t="inlineStr"/>
      <c r="V33" s="26" t="inlineStr"/>
      <c r="W33" s="26" t="inlineStr"/>
      <c r="X33" s="26" t="n"/>
      <c r="Y33" s="26" t="n"/>
      <c r="Z33" s="26" t="n"/>
      <c r="AA33" s="26" t="n"/>
      <c r="AB33" s="26" t="n"/>
      <c r="AC33" s="26" t="n"/>
      <c r="AD33" s="26" t="n"/>
      <c r="AE33" s="26" t="n"/>
      <c r="AF33" s="26" t="n"/>
      <c r="AG33" s="26" t="n"/>
      <c r="AH33" s="26" t="n"/>
      <c r="AI33" s="26" t="n"/>
      <c r="AJ33" s="26" t="n"/>
      <c r="AK33" s="26" t="n"/>
      <c r="AL33" s="26" t="n"/>
      <c r="AM33" s="26" t="n"/>
      <c r="AN33" s="26" t="n"/>
      <c r="AO33" s="26" t="n"/>
      <c r="AP33" s="26" t="n"/>
    </row>
    <row r="34" hidden="1" ht="18" customHeight="1" s="173" thickBot="1">
      <c r="A34" s="22" t="inlineStr">
        <is>
          <t>Hasil penugasan review</t>
        </is>
      </c>
      <c r="B34" s="19" t="n"/>
      <c r="C34" s="26" t="inlineStr"/>
      <c r="D34" s="26" t="inlineStr"/>
      <c r="E34" s="26" t="inlineStr"/>
      <c r="F34" s="26" t="inlineStr"/>
      <c r="G34" s="26" t="inlineStr"/>
      <c r="H34" s="26" t="inlineStr"/>
      <c r="I34" s="26" t="inlineStr"/>
      <c r="J34" s="26" t="inlineStr"/>
      <c r="K34" s="26" t="inlineStr"/>
      <c r="L34" s="26" t="inlineStr"/>
      <c r="M34" s="26" t="inlineStr"/>
      <c r="N34" s="26" t="inlineStr"/>
      <c r="O34" s="26" t="inlineStr"/>
      <c r="P34" s="26" t="inlineStr"/>
      <c r="Q34" s="26" t="inlineStr"/>
      <c r="R34" s="26" t="inlineStr"/>
      <c r="S34" s="26" t="inlineStr"/>
      <c r="T34" s="26" t="inlineStr"/>
      <c r="U34" s="26" t="inlineStr"/>
      <c r="V34" s="26" t="inlineStr"/>
      <c r="W34" s="26" t="inlineStr"/>
      <c r="X34" s="26" t="n"/>
      <c r="Y34" s="26" t="n"/>
      <c r="Z34" s="26" t="n"/>
      <c r="AA34" s="26" t="n"/>
      <c r="AB34" s="26" t="n"/>
      <c r="AC34" s="26" t="n"/>
      <c r="AD34" s="26" t="n"/>
      <c r="AE34" s="26" t="n"/>
      <c r="AF34" s="26" t="n"/>
      <c r="AG34" s="26" t="n"/>
      <c r="AH34" s="26" t="n"/>
      <c r="AI34" s="26" t="n"/>
      <c r="AJ34" s="26" t="n"/>
      <c r="AK34" s="26" t="n"/>
      <c r="AL34" s="26" t="n"/>
      <c r="AM34" s="26" t="n"/>
      <c r="AN34" s="26" t="n"/>
      <c r="AO34" s="26" t="n"/>
      <c r="AP34" s="26" t="n"/>
    </row>
    <row r="35" ht="18" customHeight="1" s="173" thickBot="1">
      <c r="A35" s="22" t="inlineStr">
        <is>
          <t>Opini Hal Audit Utama</t>
        </is>
      </c>
      <c r="B35" s="19" t="n"/>
      <c r="C35" s="26" t="n">
        <v/>
      </c>
      <c r="D35" s="26" t="n">
        <v/>
      </c>
      <c r="E35" s="26" t="n">
        <v/>
      </c>
      <c r="F35" s="26" t="n">
        <v/>
      </c>
      <c r="G35" s="26" t="n">
        <v/>
      </c>
      <c r="H35" s="26" t="n">
        <v/>
      </c>
      <c r="I35" s="26" t="n">
        <v/>
      </c>
      <c r="J35" s="26" t="n">
        <v/>
      </c>
      <c r="K35" s="26" t="n">
        <v/>
      </c>
      <c r="L35" s="26" t="n">
        <v/>
      </c>
      <c r="M35" s="26" t="n">
        <v/>
      </c>
      <c r="N35" s="26" t="n">
        <v/>
      </c>
      <c r="O35" s="26" t="inlineStr"/>
      <c r="P35" s="26" t="inlineStr"/>
      <c r="Q35" s="26" t="inlineStr"/>
      <c r="R35" s="26" t="inlineStr"/>
      <c r="S35" s="26" t="inlineStr"/>
      <c r="T35" s="26" t="inlineStr">
        <is>
          <t>Ya / Yes</t>
        </is>
      </c>
      <c r="U35" s="26" t="inlineStr"/>
      <c r="V35" s="26" t="inlineStr"/>
      <c r="W35" s="26" t="inlineStr"/>
      <c r="X35" s="26" t="n"/>
      <c r="Y35" s="26" t="n"/>
      <c r="Z35" s="26" t="n"/>
      <c r="AA35" s="26" t="n"/>
      <c r="AB35" s="26" t="n"/>
      <c r="AC35" s="26" t="n"/>
      <c r="AD35" s="26" t="n"/>
      <c r="AE35" s="26" t="n"/>
      <c r="AF35" s="26" t="n"/>
      <c r="AG35" s="26" t="n"/>
      <c r="AH35" s="26" t="n"/>
      <c r="AI35" s="26" t="n"/>
      <c r="AJ35" s="26" t="n"/>
      <c r="AK35" s="26" t="n"/>
      <c r="AL35" s="26" t="n"/>
      <c r="AM35" s="26" t="n"/>
      <c r="AN35" s="26" t="n"/>
      <c r="AO35" s="26" t="n"/>
      <c r="AP35" s="26" t="n"/>
    </row>
    <row r="36" ht="18" customHeight="1" s="173" thickBot="1">
      <c r="A36" s="22" t="inlineStr">
        <is>
          <t>Jumlah Hal Audit Utama</t>
        </is>
      </c>
      <c r="B36" s="19" t="n"/>
      <c r="C36" s="26" t="n">
        <v/>
      </c>
      <c r="D36" s="26" t="n">
        <v/>
      </c>
      <c r="E36" s="26" t="n">
        <v/>
      </c>
      <c r="F36" s="26" t="n">
        <v/>
      </c>
      <c r="G36" s="26" t="n">
        <v/>
      </c>
      <c r="H36" s="26" t="n">
        <v/>
      </c>
      <c r="I36" s="26" t="n">
        <v/>
      </c>
      <c r="J36" s="26" t="n">
        <v/>
      </c>
      <c r="K36" s="26" t="n">
        <v/>
      </c>
      <c r="L36" s="26" t="n">
        <v/>
      </c>
      <c r="M36" s="26" t="n">
        <v/>
      </c>
      <c r="N36" s="26" t="n">
        <v/>
      </c>
      <c r="O36" s="26" t="inlineStr"/>
      <c r="P36" s="26" t="inlineStr"/>
      <c r="Q36" s="26" t="inlineStr"/>
      <c r="R36" s="26" t="inlineStr"/>
      <c r="S36" s="26" t="inlineStr"/>
      <c r="T36" s="26" t="inlineStr">
        <is>
          <t>1</t>
        </is>
      </c>
      <c r="U36" s="26" t="inlineStr"/>
      <c r="V36" s="26" t="inlineStr"/>
      <c r="W36" s="26" t="inlineStr"/>
      <c r="X36" s="26" t="n"/>
      <c r="Y36" s="26" t="n"/>
      <c r="Z36" s="26" t="n"/>
      <c r="AA36" s="26" t="n"/>
      <c r="AB36" s="26" t="n"/>
      <c r="AC36" s="26" t="n"/>
      <c r="AD36" s="26" t="n"/>
      <c r="AE36" s="26" t="n"/>
      <c r="AF36" s="26" t="n"/>
      <c r="AG36" s="26" t="n"/>
      <c r="AH36" s="26" t="n"/>
      <c r="AI36" s="26" t="n"/>
      <c r="AJ36" s="26" t="n"/>
      <c r="AK36" s="26" t="n"/>
      <c r="AL36" s="26" t="n"/>
      <c r="AM36" s="26" t="n"/>
      <c r="AN36" s="26" t="n"/>
      <c r="AO36" s="26" t="n"/>
      <c r="AP36" s="26" t="n"/>
    </row>
    <row r="37" hidden="1" ht="18" customHeight="1" s="173" thickBot="1">
      <c r="A37" s="22" t="inlineStr">
        <is>
          <t>Paragraf Hal Audit Utama</t>
        </is>
      </c>
      <c r="B37" s="19" t="n"/>
      <c r="C37" s="26" t="n">
        <v/>
      </c>
      <c r="D37" s="26" t="n">
        <v/>
      </c>
      <c r="E37" s="26" t="n">
        <v/>
      </c>
      <c r="F37" s="26" t="n">
        <v/>
      </c>
      <c r="G37" s="26" t="n">
        <v/>
      </c>
      <c r="H37" s="26" t="n">
        <v/>
      </c>
      <c r="I37" s="26" t="n">
        <v/>
      </c>
      <c r="J37" s="26" t="n">
        <v/>
      </c>
      <c r="K37" s="26" t="n">
        <v/>
      </c>
      <c r="L37" s="26" t="n">
        <v/>
      </c>
      <c r="M37" s="26" t="n">
        <v/>
      </c>
      <c r="N37" s="26" t="n">
        <v/>
      </c>
      <c r="O37" s="26" t="inlineStr"/>
      <c r="P37" s="26" t="inlineStr"/>
      <c r="Q37" s="26" t="inlineStr"/>
      <c r="R37" s="26" t="inlineStr"/>
      <c r="S37" s="26" t="inlineStr"/>
      <c r="T37" s="26" t="inlineStr"/>
      <c r="U37" s="26" t="inlineStr"/>
      <c r="V37" s="26" t="inlineStr"/>
      <c r="W37" s="26" t="inlineStr"/>
      <c r="X37" s="26" t="n"/>
      <c r="Y37" s="26" t="n"/>
      <c r="Z37" s="26" t="n"/>
      <c r="AA37" s="26" t="n"/>
      <c r="AB37" s="26" t="n"/>
      <c r="AC37" s="26" t="n"/>
      <c r="AD37" s="26" t="n"/>
      <c r="AE37" s="26" t="n"/>
      <c r="AF37" s="26" t="n"/>
      <c r="AG37" s="26" t="n"/>
      <c r="AH37" s="26" t="n"/>
      <c r="AI37" s="26" t="n"/>
      <c r="AJ37" s="26" t="n"/>
      <c r="AK37" s="26" t="n"/>
      <c r="AL37" s="26" t="n"/>
      <c r="AM37" s="26" t="n"/>
      <c r="AN37" s="26" t="n"/>
      <c r="AO37" s="26" t="n"/>
      <c r="AP37" s="26" t="n"/>
    </row>
    <row r="38" ht="35" customHeight="1" s="173" thickBot="1">
      <c r="A38" s="22" t="inlineStr">
        <is>
          <t>Tanggal laporan audit atau hasil laporan review</t>
        </is>
      </c>
      <c r="B38" s="19" t="n"/>
      <c r="C38" s="26" t="inlineStr"/>
      <c r="D38" s="26" t="inlineStr"/>
      <c r="E38" s="26" t="inlineStr"/>
      <c r="F38" s="26" t="inlineStr"/>
      <c r="G38" s="26" t="inlineStr"/>
      <c r="H38" s="26" t="inlineStr"/>
      <c r="I38" s="26" t="inlineStr"/>
      <c r="J38" s="26" t="inlineStr"/>
      <c r="K38" s="26" t="inlineStr"/>
      <c r="L38" s="26" t="inlineStr"/>
      <c r="M38" s="26" t="inlineStr"/>
      <c r="N38" s="26" t="inlineStr"/>
      <c r="O38" s="26" t="inlineStr"/>
      <c r="P38" s="26" t="inlineStr"/>
      <c r="Q38" s="26" t="inlineStr"/>
      <c r="R38" s="26" t="inlineStr">
        <is>
          <t>2024-09-26</t>
        </is>
      </c>
      <c r="S38" s="26" t="inlineStr"/>
      <c r="T38" s="26" t="inlineStr"/>
      <c r="U38" s="26" t="inlineStr"/>
      <c r="V38" s="26" t="inlineStr"/>
      <c r="W38" s="26" t="inlineStr"/>
      <c r="X38" s="26" t="n"/>
      <c r="Y38" s="26" t="n"/>
      <c r="Z38" s="26" t="n"/>
      <c r="AA38" s="26" t="n"/>
      <c r="AB38" s="26" t="n"/>
      <c r="AC38" s="26" t="n"/>
      <c r="AD38" s="26" t="n"/>
      <c r="AE38" s="26" t="n"/>
      <c r="AF38" s="26" t="n"/>
      <c r="AG38" s="26" t="n"/>
      <c r="AH38" s="26" t="n"/>
      <c r="AI38" s="26" t="n"/>
      <c r="AJ38" s="26" t="n"/>
      <c r="AK38" s="26" t="n"/>
      <c r="AL38" s="26" t="n"/>
      <c r="AM38" s="26" t="n"/>
      <c r="AN38" s="26" t="n"/>
      <c r="AO38" s="26" t="n"/>
      <c r="AP38" s="26" t="n"/>
    </row>
    <row r="39" ht="48" customHeight="1" s="173" thickBot="1">
      <c r="A39" s="22" t="inlineStr">
        <is>
          <t>Auditor tahun berjalan</t>
        </is>
      </c>
      <c r="B39" s="19" t="n"/>
      <c r="C39" s="26" t="inlineStr"/>
      <c r="D39" s="26" t="inlineStr"/>
      <c r="E39" s="26" t="inlineStr"/>
      <c r="F39" s="26" t="inlineStr"/>
      <c r="G39" s="26" t="inlineStr"/>
      <c r="H39" s="26" t="inlineStr"/>
      <c r="I39" s="26" t="inlineStr"/>
      <c r="J39" s="26" t="inlineStr"/>
      <c r="K39" s="26" t="inlineStr"/>
      <c r="L39" s="26" t="inlineStr"/>
      <c r="M39" s="26" t="inlineStr"/>
      <c r="N39" s="26" t="inlineStr"/>
      <c r="O39" s="26" t="inlineStr"/>
      <c r="P39" s="26" t="inlineStr"/>
      <c r="Q39" s="26" t="inlineStr"/>
      <c r="R39" s="26" t="inlineStr">
        <is>
          <t>Paul Hadiwinata, Hidajat, Arsono, Retno, Palilingan  Rekan</t>
        </is>
      </c>
      <c r="S39" s="26" t="inlineStr"/>
      <c r="T39" s="26" t="inlineStr">
        <is>
          <t>KAP Paul Hadiwinata, Hidajat, Arsono, Retno, Palilingan  Rekan</t>
        </is>
      </c>
      <c r="U39" s="26" t="inlineStr"/>
      <c r="V39" s="26" t="inlineStr"/>
      <c r="W39" s="26" t="inlineStr"/>
      <c r="X39" s="26" t="n"/>
      <c r="Y39" s="26" t="n"/>
      <c r="Z39" s="26" t="n"/>
      <c r="AA39" s="26" t="n"/>
      <c r="AB39" s="26" t="n"/>
      <c r="AC39" s="26" t="n"/>
      <c r="AD39" s="26" t="n"/>
      <c r="AE39" s="26" t="n"/>
      <c r="AF39" s="26" t="n"/>
      <c r="AG39" s="26" t="n"/>
      <c r="AH39" s="26" t="n"/>
      <c r="AI39" s="26" t="n"/>
      <c r="AJ39" s="26" t="n"/>
      <c r="AK39" s="26" t="n"/>
      <c r="AL39" s="26" t="n"/>
      <c r="AM39" s="26" t="n"/>
      <c r="AN39" s="26" t="n"/>
      <c r="AO39" s="26" t="n"/>
      <c r="AP39" s="26" t="n"/>
    </row>
    <row r="40" ht="44" customHeight="1" s="173" thickBot="1">
      <c r="A40" s="22" t="inlineStr">
        <is>
          <t>Nama partner audit tahun berjalan</t>
        </is>
      </c>
      <c r="B40" s="19" t="n"/>
      <c r="C40" s="26" t="inlineStr"/>
      <c r="D40" s="26" t="inlineStr"/>
      <c r="E40" s="26" t="inlineStr"/>
      <c r="F40" s="26" t="inlineStr"/>
      <c r="G40" s="26" t="inlineStr"/>
      <c r="H40" s="26" t="inlineStr"/>
      <c r="I40" s="26" t="inlineStr"/>
      <c r="J40" s="26" t="inlineStr"/>
      <c r="K40" s="26" t="inlineStr"/>
      <c r="L40" s="26" t="inlineStr"/>
      <c r="M40" s="26" t="inlineStr"/>
      <c r="N40" s="26" t="inlineStr"/>
      <c r="O40" s="26" t="inlineStr"/>
      <c r="P40" s="26" t="inlineStr"/>
      <c r="Q40" s="26" t="inlineStr"/>
      <c r="R40" s="26" t="inlineStr">
        <is>
          <t>ARI DANIEL HARTANTO</t>
        </is>
      </c>
      <c r="S40" s="26" t="inlineStr"/>
      <c r="T40" s="26" t="inlineStr">
        <is>
          <t>Ary Daniel Hartanto</t>
        </is>
      </c>
      <c r="U40" s="26" t="inlineStr"/>
      <c r="V40" s="26" t="inlineStr">
        <is>
          <t>Ary Daniel Hartanto</t>
        </is>
      </c>
      <c r="W40" s="26" t="inlineStr"/>
      <c r="X40" s="26" t="n"/>
      <c r="Y40" s="26" t="n"/>
      <c r="Z40" s="26" t="n"/>
      <c r="AA40" s="26" t="n"/>
      <c r="AB40" s="26" t="n"/>
      <c r="AC40" s="26" t="n"/>
      <c r="AD40" s="26" t="n"/>
      <c r="AE40" s="26" t="n"/>
      <c r="AF40" s="26" t="n"/>
      <c r="AG40" s="26" t="n"/>
      <c r="AH40" s="26" t="n"/>
      <c r="AI40" s="26" t="n"/>
      <c r="AJ40" s="26" t="n"/>
      <c r="AK40" s="26" t="n"/>
      <c r="AL40" s="26" t="n"/>
      <c r="AM40" s="26" t="n"/>
      <c r="AN40" s="26" t="n"/>
      <c r="AO40" s="26" t="n"/>
      <c r="AP40" s="26" t="n"/>
    </row>
    <row r="41" hidden="1" ht="35" customHeight="1" s="173" thickBot="1">
      <c r="A41" s="22" t="inlineStr">
        <is>
          <t>Lama tahun penugasan partner yang menandatangani</t>
        </is>
      </c>
      <c r="B41" s="19" t="n"/>
      <c r="C41" s="26" t="inlineStr"/>
      <c r="D41" s="26" t="inlineStr"/>
      <c r="E41" s="26" t="inlineStr"/>
      <c r="F41" s="26" t="inlineStr"/>
      <c r="G41" s="26" t="inlineStr"/>
      <c r="H41" s="26" t="inlineStr"/>
      <c r="I41" s="26" t="inlineStr"/>
      <c r="J41" s="26" t="inlineStr"/>
      <c r="K41" s="26" t="inlineStr"/>
      <c r="L41" s="26" t="inlineStr"/>
      <c r="M41" s="26" t="inlineStr"/>
      <c r="N41" s="26" t="inlineStr"/>
      <c r="O41" s="26" t="inlineStr"/>
      <c r="P41" s="26" t="inlineStr"/>
      <c r="Q41" s="26" t="inlineStr"/>
      <c r="R41" s="26" t="inlineStr"/>
      <c r="S41" s="26" t="inlineStr"/>
      <c r="T41" s="26" t="inlineStr"/>
      <c r="U41" s="26" t="inlineStr"/>
      <c r="V41" s="26" t="inlineStr"/>
      <c r="W41" s="26" t="inlineStr"/>
      <c r="X41" s="26" t="n"/>
      <c r="Y41" s="26" t="n"/>
      <c r="Z41" s="26" t="n"/>
      <c r="AA41" s="26" t="n"/>
      <c r="AB41" s="26" t="n"/>
      <c r="AC41" s="26" t="n"/>
      <c r="AD41" s="26" t="n"/>
      <c r="AE41" s="26" t="n"/>
      <c r="AF41" s="26" t="n"/>
      <c r="AG41" s="26" t="n"/>
      <c r="AH41" s="26" t="n"/>
      <c r="AI41" s="26" t="n"/>
      <c r="AJ41" s="26" t="n"/>
      <c r="AK41" s="26" t="n"/>
      <c r="AL41" s="26" t="n"/>
      <c r="AM41" s="26" t="n"/>
      <c r="AN41" s="26" t="n"/>
      <c r="AO41" s="26" t="n"/>
      <c r="AP41" s="26" t="n"/>
    </row>
    <row r="42" ht="51" customHeight="1" s="173" thickBot="1">
      <c r="A42" s="22" t="inlineStr">
        <is>
          <t>Auditor tahun sebelumnya</t>
        </is>
      </c>
      <c r="B42" s="19" t="n"/>
      <c r="C42" s="26" t="inlineStr"/>
      <c r="D42" s="26" t="inlineStr"/>
      <c r="E42" s="26" t="inlineStr"/>
      <c r="F42" s="26" t="inlineStr"/>
      <c r="G42" s="26" t="inlineStr"/>
      <c r="H42" s="26" t="inlineStr"/>
      <c r="I42" s="26" t="inlineStr"/>
      <c r="J42" s="26" t="inlineStr"/>
      <c r="K42" s="26" t="inlineStr"/>
      <c r="L42" s="26" t="inlineStr"/>
      <c r="M42" s="26" t="inlineStr"/>
      <c r="N42" s="26" t="inlineStr"/>
      <c r="O42" s="26" t="inlineStr"/>
      <c r="P42" s="26" t="inlineStr"/>
      <c r="Q42" s="26" t="inlineStr"/>
      <c r="R42" s="26" t="inlineStr">
        <is>
          <t>Paul Hadiwinata, Hidajat, Arsono, Retno, Palilingan  Rekan</t>
        </is>
      </c>
      <c r="S42" s="26" t="inlineStr"/>
      <c r="T42" s="26" t="inlineStr">
        <is>
          <t>KAP Paul Hadiwinata, Hidajat, Arsono, Retno, Palilingan  Rekan</t>
        </is>
      </c>
      <c r="U42" s="26" t="inlineStr"/>
      <c r="V42" s="26" t="inlineStr"/>
      <c r="W42" s="26" t="inlineStr"/>
      <c r="X42" s="26" t="n"/>
      <c r="Y42" s="26" t="n"/>
      <c r="Z42" s="26" t="n"/>
      <c r="AA42" s="26" t="n"/>
      <c r="AB42" s="26" t="n"/>
      <c r="AC42" s="26" t="n"/>
      <c r="AD42" s="26" t="n"/>
      <c r="AE42" s="26" t="n"/>
      <c r="AF42" s="26" t="n"/>
      <c r="AG42" s="26" t="n"/>
      <c r="AH42" s="26" t="n"/>
      <c r="AI42" s="26" t="n"/>
      <c r="AJ42" s="26" t="n"/>
      <c r="AK42" s="26" t="n"/>
      <c r="AL42" s="26" t="n"/>
      <c r="AM42" s="26" t="n"/>
      <c r="AN42" s="26" t="n"/>
      <c r="AO42" s="26" t="n"/>
      <c r="AP42" s="26" t="n"/>
    </row>
    <row r="43" ht="54" customHeight="1" s="173" thickBot="1">
      <c r="A43" s="22" t="inlineStr">
        <is>
          <t>Nama partner audit tahun sebelumnya</t>
        </is>
      </c>
      <c r="B43" s="19" t="n"/>
      <c r="C43" s="26" t="inlineStr"/>
      <c r="D43" s="26" t="inlineStr"/>
      <c r="E43" s="26" t="inlineStr"/>
      <c r="F43" s="26" t="inlineStr"/>
      <c r="G43" s="26" t="inlineStr"/>
      <c r="H43" s="26" t="inlineStr"/>
      <c r="I43" s="26" t="inlineStr"/>
      <c r="J43" s="26" t="inlineStr"/>
      <c r="K43" s="26" t="inlineStr"/>
      <c r="L43" s="26" t="inlineStr"/>
      <c r="M43" s="26" t="inlineStr"/>
      <c r="N43" s="26" t="inlineStr"/>
      <c r="O43" s="26" t="inlineStr"/>
      <c r="P43" s="26" t="inlineStr"/>
      <c r="Q43" s="26" t="inlineStr"/>
      <c r="R43" s="26" t="inlineStr">
        <is>
          <t>ARI DANIEL HARTANTO</t>
        </is>
      </c>
      <c r="S43" s="26" t="inlineStr"/>
      <c r="T43" s="26" t="inlineStr">
        <is>
          <t>Ary Daniel Hartanto</t>
        </is>
      </c>
      <c r="U43" s="26" t="inlineStr"/>
      <c r="V43" s="26" t="inlineStr"/>
      <c r="W43" s="26" t="inlineStr"/>
      <c r="X43" s="26" t="n"/>
      <c r="Y43" s="26" t="n"/>
      <c r="Z43" s="26" t="n"/>
      <c r="AA43" s="26" t="n"/>
      <c r="AB43" s="26" t="n"/>
      <c r="AC43" s="26" t="n"/>
      <c r="AD43" s="26" t="n"/>
      <c r="AE43" s="26" t="n"/>
      <c r="AF43" s="26" t="n"/>
      <c r="AG43" s="26" t="n"/>
      <c r="AH43" s="26" t="n"/>
      <c r="AI43" s="26" t="n"/>
      <c r="AJ43" s="26" t="n"/>
      <c r="AK43" s="26" t="n"/>
      <c r="AL43" s="26" t="n"/>
      <c r="AM43" s="26" t="n"/>
      <c r="AN43" s="26" t="n"/>
      <c r="AO43" s="26" t="n"/>
      <c r="AP43" s="26" t="n"/>
    </row>
    <row r="44" ht="86" customHeight="1" s="173" thickBot="1">
      <c r="A44" s="22" t="inlineStr">
        <is>
          <t>Kepatuhan terhadap pemenuhan peraturan OJK Nomor: 75/POJK.04/2017 tentang Tanggung Jawab Direksi Atas Laporan Keuangan</t>
        </is>
      </c>
      <c r="B44" s="19" t="n"/>
      <c r="C44" s="26" t="inlineStr">
        <is>
          <t>Ya / Yes</t>
        </is>
      </c>
      <c r="D44" s="26" t="inlineStr">
        <is>
          <t>Ya / Yes</t>
        </is>
      </c>
      <c r="E44" s="26" t="inlineStr">
        <is>
          <t>Ya / Yes</t>
        </is>
      </c>
      <c r="F44" s="26" t="inlineStr">
        <is>
          <t>Ya / Yes</t>
        </is>
      </c>
      <c r="G44" s="26" t="inlineStr">
        <is>
          <t>Ya / Yes</t>
        </is>
      </c>
      <c r="H44" s="26" t="inlineStr">
        <is>
          <t>Ya / Yes</t>
        </is>
      </c>
      <c r="I44" s="26" t="inlineStr">
        <is>
          <t>Ya / Yes</t>
        </is>
      </c>
      <c r="J44" s="26" t="inlineStr">
        <is>
          <t>Ya / Yes</t>
        </is>
      </c>
      <c r="K44" s="26" t="inlineStr">
        <is>
          <t>Ya / Yes</t>
        </is>
      </c>
      <c r="L44" s="26" t="inlineStr">
        <is>
          <t>Ya / Yes</t>
        </is>
      </c>
      <c r="M44" s="26" t="inlineStr">
        <is>
          <t>Ya / Yes</t>
        </is>
      </c>
      <c r="N44" s="26" t="inlineStr">
        <is>
          <t>Ya / Yes</t>
        </is>
      </c>
      <c r="O44" s="26" t="inlineStr">
        <is>
          <t>Ya / Yes</t>
        </is>
      </c>
      <c r="P44" s="26" t="inlineStr">
        <is>
          <t>Ya / Yes</t>
        </is>
      </c>
      <c r="Q44" s="26" t="inlineStr">
        <is>
          <t>Ya / Yes</t>
        </is>
      </c>
      <c r="R44" s="26" t="inlineStr">
        <is>
          <t>Ya / Yes</t>
        </is>
      </c>
      <c r="S44" s="26" t="inlineStr">
        <is>
          <t>Ya / Yes</t>
        </is>
      </c>
      <c r="T44" s="26" t="inlineStr">
        <is>
          <t>Ya / Yes</t>
        </is>
      </c>
      <c r="U44" s="26" t="inlineStr">
        <is>
          <t>Ya / Yes</t>
        </is>
      </c>
      <c r="V44" s="26" t="inlineStr">
        <is>
          <t>Ya / Yes</t>
        </is>
      </c>
      <c r="W44" s="26" t="inlineStr">
        <is>
          <t>Ya / Yes</t>
        </is>
      </c>
      <c r="X44" s="26" t="n"/>
      <c r="Y44" s="26" t="n"/>
      <c r="Z44" s="26" t="n"/>
      <c r="AA44" s="26" t="n"/>
      <c r="AB44" s="26" t="n"/>
      <c r="AC44" s="26" t="n"/>
      <c r="AD44" s="26" t="n"/>
      <c r="AE44" s="26" t="n"/>
      <c r="AF44" s="26" t="n"/>
      <c r="AG44" s="26" t="n"/>
      <c r="AH44" s="26" t="n"/>
      <c r="AI44" s="26" t="n"/>
      <c r="AJ44" s="26" t="n"/>
      <c r="AK44" s="26" t="n"/>
      <c r="AL44" s="26" t="n"/>
      <c r="AM44" s="26" t="n"/>
      <c r="AN44" s="26" t="n"/>
      <c r="AO44" s="26" t="n"/>
      <c r="AP44" s="26" t="n"/>
    </row>
    <row r="45" ht="120" customHeight="1" s="173" thickBot="1">
      <c r="A45" s="22" t="inlineStr">
        <is>
          <t>Kepatuhan terhadap pemenuhan independensi akuntan yang memberikan jasa audit di pasar modal sesuai dengan POJK Nomor 13/POJK.03/2017 tentang Penggunaan Jasa Akuntan Publik dalam Kegiatan Jasa Keuangan</t>
        </is>
      </c>
      <c r="B45" s="19" t="n"/>
      <c r="C45" s="26" t="inlineStr">
        <is>
          <t>Ya / Yes</t>
        </is>
      </c>
      <c r="D45" s="26" t="inlineStr">
        <is>
          <t>Ya / Yes</t>
        </is>
      </c>
      <c r="E45" s="26" t="inlineStr">
        <is>
          <t>Ya / Yes</t>
        </is>
      </c>
      <c r="F45" s="26" t="inlineStr">
        <is>
          <t>Ya / Yes</t>
        </is>
      </c>
      <c r="G45" s="26" t="inlineStr">
        <is>
          <t>Ya / Yes</t>
        </is>
      </c>
      <c r="H45" s="26" t="inlineStr">
        <is>
          <t>Ya / Yes</t>
        </is>
      </c>
      <c r="I45" s="26" t="inlineStr">
        <is>
          <t>Ya / Yes</t>
        </is>
      </c>
      <c r="J45" s="26" t="inlineStr">
        <is>
          <t>Ya / Yes</t>
        </is>
      </c>
      <c r="K45" s="26" t="inlineStr">
        <is>
          <t>Ya / Yes</t>
        </is>
      </c>
      <c r="L45" s="26" t="inlineStr">
        <is>
          <t>Ya / Yes</t>
        </is>
      </c>
      <c r="M45" s="26" t="inlineStr">
        <is>
          <t>Ya / Yes</t>
        </is>
      </c>
      <c r="N45" s="26" t="inlineStr">
        <is>
          <t>Ya / Yes</t>
        </is>
      </c>
      <c r="O45" s="26" t="inlineStr">
        <is>
          <t>Ya / Yes</t>
        </is>
      </c>
      <c r="P45" s="26" t="inlineStr">
        <is>
          <t>Ya / Yes</t>
        </is>
      </c>
      <c r="Q45" s="26" t="inlineStr">
        <is>
          <t>Ya / Yes</t>
        </is>
      </c>
      <c r="R45" s="26" t="inlineStr">
        <is>
          <t>Ya / Yes</t>
        </is>
      </c>
      <c r="S45" s="26" t="inlineStr">
        <is>
          <t>Ya / Yes</t>
        </is>
      </c>
      <c r="T45" s="26" t="inlineStr">
        <is>
          <t>Ya / Yes</t>
        </is>
      </c>
      <c r="U45" s="26" t="inlineStr">
        <is>
          <t>Ya / Yes</t>
        </is>
      </c>
      <c r="V45" s="26" t="inlineStr">
        <is>
          <t>Ya / Yes</t>
        </is>
      </c>
      <c r="W45" s="26" t="inlineStr">
        <is>
          <t>Ya / Yes</t>
        </is>
      </c>
      <c r="X45" s="26" t="n"/>
      <c r="Y45" s="26" t="n"/>
      <c r="Z45" s="26" t="n"/>
      <c r="AA45" s="26" t="n"/>
      <c r="AB45" s="26" t="n"/>
      <c r="AC45" s="26" t="n"/>
      <c r="AD45" s="26" t="n"/>
      <c r="AE45" s="26" t="n"/>
      <c r="AF45" s="26" t="n"/>
      <c r="AG45" s="26" t="n"/>
      <c r="AH45" s="26" t="n"/>
      <c r="AI45" s="26" t="n"/>
      <c r="AJ45" s="26" t="n"/>
      <c r="AK45" s="26" t="n"/>
      <c r="AL45" s="26" t="n"/>
      <c r="AM45" s="26" t="n"/>
      <c r="AN45" s="26" t="n"/>
      <c r="AO45" s="26" t="n"/>
      <c r="AP45" s="26" t="n"/>
    </row>
  </sheetData>
  <dataValidations count="1">
    <dataValidation sqref="C5:AP8 C21:AP27 C29:AP29 C33:AP34 C37:AP43" showDropDown="0" showInputMessage="0" showErrorMessage="1" allowBlank="1" errorTitle="Invalid Data Type" error="Please input data in String Data Type" type="textLength" operator="greaterThan">
      <formula1>0</formula1>
    </dataValidation>
  </dataValidations>
  <pageMargins left="0.15" right="0.15" top="0.15" bottom="0.15" header="0.5" footer="0.5"/>
  <pageSetup orientation="portrait" paperSize="0" horizontalDpi="0" verticalDpi="0" copies="0"/>
</worksheet>
</file>

<file path=xl/worksheets/sheet4.xml><?xml version="1.0" encoding="utf-8"?>
<worksheet xmlns="http://schemas.openxmlformats.org/spreadsheetml/2006/main">
  <sheetPr>
    <outlinePr summaryBelow="1" summaryRight="1"/>
    <pageSetUpPr/>
  </sheetPr>
  <dimension ref="A1:AO258"/>
  <sheetViews>
    <sheetView showGridLines="0" tabSelected="1" topLeftCell="A1" workbookViewId="0">
      <pane xSplit="2" ySplit="3" topLeftCell="C4" activePane="bottomRight" state="frozen"/>
      <selection pane="topRight"/>
      <selection pane="bottomLeft"/>
      <selection pane="bottomRight" activeCell="C18" sqref="C18"/>
    </sheetView>
  </sheetViews>
  <sheetFormatPr baseColWidth="10" defaultColWidth="9.3984375" defaultRowHeight="15"/>
  <cols>
    <col collapsed="1" width="42.59765625" bestFit="1" customWidth="1" style="30" min="1" max="1"/>
    <col width="26" customWidth="1" style="30" min="2" max="2"/>
    <col collapsed="1" width="21" customWidth="1" style="30" min="3" max="5"/>
    <col width="21" customWidth="1" style="30" min="6" max="6"/>
    <col collapsed="1" width="21" customWidth="1" style="30" min="7" max="39"/>
    <col collapsed="1" width="9.3984375" customWidth="1" style="30" min="40" max="16384"/>
  </cols>
  <sheetData>
    <row r="1" ht="17.25" customHeight="1" s="173">
      <c r="A1" s="166" t="inlineStr">
        <is>
          <t>Laporan posisi keuangan</t>
        </is>
      </c>
      <c r="D1" s="29" t="n"/>
    </row>
    <row r="2" ht="17.25" customHeight="1" s="173">
      <c r="A2" s="166" t="n"/>
      <c r="B2" s="166" t="n"/>
      <c r="C2" s="166" t="n"/>
      <c r="D2" s="29" t="n"/>
    </row>
    <row r="3" ht="17" customHeight="1" s="173">
      <c r="A3" s="31" t="inlineStr">
        <is>
          <t>Period</t>
        </is>
      </c>
      <c r="B3" s="31" t="n"/>
      <c r="C3" s="158" t="inlineStr">
        <is>
          <t>2018-03-31</t>
        </is>
      </c>
      <c r="D3" s="32" t="inlineStr">
        <is>
          <t>2018-06-30</t>
        </is>
      </c>
      <c r="E3" s="32" t="inlineStr">
        <is>
          <t>2018-09-30</t>
        </is>
      </c>
      <c r="F3" s="32" t="inlineStr">
        <is>
          <t>2019-03-31</t>
        </is>
      </c>
      <c r="G3" s="32" t="inlineStr">
        <is>
          <t>2019-06-30</t>
        </is>
      </c>
      <c r="H3" s="32" t="inlineStr">
        <is>
          <t>2019-09-30</t>
        </is>
      </c>
      <c r="I3" s="32" t="inlineStr">
        <is>
          <t>2020-03-31</t>
        </is>
      </c>
      <c r="J3" s="32" t="inlineStr">
        <is>
          <t>2020-06-30</t>
        </is>
      </c>
      <c r="K3" s="32" t="inlineStr">
        <is>
          <t>2020-09-30</t>
        </is>
      </c>
      <c r="L3" s="32" t="inlineStr">
        <is>
          <t>2021-03-31</t>
        </is>
      </c>
      <c r="M3" s="32" t="inlineStr">
        <is>
          <t>2021-06-30</t>
        </is>
      </c>
      <c r="N3" s="32" t="inlineStr">
        <is>
          <t>2021-09-30</t>
        </is>
      </c>
      <c r="O3" s="32" t="inlineStr">
        <is>
          <t>2022-03-31</t>
        </is>
      </c>
      <c r="P3" s="32" t="inlineStr">
        <is>
          <t>2022-06-30</t>
        </is>
      </c>
      <c r="Q3" s="32" t="inlineStr">
        <is>
          <t>2022-09-30</t>
        </is>
      </c>
      <c r="R3" s="32" t="inlineStr">
        <is>
          <t>2023-03-31</t>
        </is>
      </c>
      <c r="S3" s="32" t="inlineStr">
        <is>
          <t>2023-06-30</t>
        </is>
      </c>
      <c r="T3" s="32" t="inlineStr">
        <is>
          <t>2023-09-30</t>
        </is>
      </c>
      <c r="U3" s="32" t="inlineStr">
        <is>
          <t>2024-03-31</t>
        </is>
      </c>
      <c r="V3" s="32" t="inlineStr">
        <is>
          <t>2024-06-30</t>
        </is>
      </c>
      <c r="W3" s="32" t="inlineStr">
        <is>
          <t>2024-09-30</t>
        </is>
      </c>
      <c r="X3" s="32" t="inlineStr">
        <is>
          <t>2025-03-31</t>
        </is>
      </c>
      <c r="Y3" s="32" t="inlineStr">
        <is>
          <t>2025-06-30</t>
        </is>
      </c>
      <c r="Z3" s="32" t="inlineStr">
        <is>
          <t>2025-09-30</t>
        </is>
      </c>
      <c r="AA3" s="32" t="inlineStr">
        <is>
          <t>2026-03-31</t>
        </is>
      </c>
      <c r="AB3" s="32" t="n"/>
      <c r="AC3" s="32" t="n"/>
      <c r="AD3" s="32" t="n"/>
      <c r="AE3" s="32" t="n"/>
      <c r="AF3" s="32" t="n"/>
      <c r="AG3" s="32" t="n"/>
      <c r="AH3" s="32" t="n"/>
      <c r="AI3" s="32" t="n"/>
      <c r="AJ3" s="32" t="n"/>
      <c r="AK3" s="32" t="n"/>
      <c r="AL3" s="32" t="n"/>
      <c r="AM3" s="32" t="n"/>
    </row>
    <row r="4" ht="18" customHeight="1" s="173" thickBot="1">
      <c r="A4" s="33" t="inlineStr">
        <is>
          <t>Laporan posisi keuangan</t>
        </is>
      </c>
      <c r="B4" s="33" t="n"/>
      <c r="C4" s="34" t="n"/>
      <c r="D4" s="34" t="n"/>
      <c r="E4" s="34" t="n"/>
      <c r="F4" s="34" t="n"/>
      <c r="G4" s="34" t="n"/>
      <c r="H4" s="34" t="n"/>
      <c r="I4" s="34" t="n"/>
      <c r="J4" s="34" t="n"/>
      <c r="K4" s="34" t="n"/>
      <c r="L4" s="34" t="n"/>
      <c r="M4" s="34" t="n"/>
      <c r="N4" s="34" t="n"/>
      <c r="O4" s="34" t="n"/>
      <c r="P4" s="34" t="n"/>
      <c r="Q4" s="34" t="n"/>
      <c r="R4" s="34" t="n"/>
      <c r="S4" s="34" t="n"/>
      <c r="T4" s="34" t="n"/>
      <c r="U4" s="34" t="n"/>
      <c r="V4" s="34" t="n"/>
      <c r="W4" s="34" t="n"/>
      <c r="X4" s="34" t="n"/>
      <c r="Y4" s="34" t="n"/>
      <c r="Z4" s="34" t="n"/>
      <c r="AA4" s="34" t="n"/>
      <c r="AB4" s="34" t="n"/>
      <c r="AC4" s="34" t="n"/>
      <c r="AD4" s="34" t="n"/>
      <c r="AE4" s="34" t="n"/>
      <c r="AF4" s="34" t="n"/>
      <c r="AG4" s="34" t="n"/>
      <c r="AH4" s="34" t="n"/>
      <c r="AI4" s="34" t="n"/>
      <c r="AJ4" s="34" t="n"/>
      <c r="AK4" s="34" t="n"/>
      <c r="AL4" s="34" t="n"/>
      <c r="AM4" s="34" t="n"/>
    </row>
    <row r="5" ht="18" customHeight="1" s="173" thickBot="1">
      <c r="A5" s="35" t="inlineStr">
        <is>
          <t>Aset</t>
        </is>
      </c>
      <c r="B5" s="35" t="n"/>
      <c r="C5" s="34" t="n"/>
      <c r="D5" s="34" t="n"/>
      <c r="E5" s="34" t="n"/>
      <c r="F5" s="34" t="n"/>
      <c r="G5" s="34" t="n"/>
      <c r="H5" s="34" t="n"/>
      <c r="I5" s="34" t="n"/>
      <c r="J5" s="34" t="n"/>
      <c r="K5" s="34" t="n"/>
      <c r="L5" s="34" t="n"/>
      <c r="M5" s="34" t="n"/>
      <c r="N5" s="34" t="n"/>
      <c r="O5" s="34" t="n"/>
      <c r="P5" s="34" t="n"/>
      <c r="Q5" s="34" t="n"/>
      <c r="R5" s="34" t="n"/>
      <c r="S5" s="34" t="n"/>
      <c r="T5" s="34" t="n"/>
      <c r="U5" s="34" t="n"/>
      <c r="V5" s="34" t="n"/>
      <c r="W5" s="34" t="n"/>
      <c r="X5" s="34" t="n"/>
      <c r="Y5" s="34" t="n"/>
      <c r="Z5" s="34" t="n"/>
      <c r="AA5" s="34" t="n"/>
      <c r="AB5" s="34" t="n"/>
      <c r="AC5" s="34" t="n"/>
      <c r="AD5" s="34" t="n"/>
      <c r="AE5" s="34" t="n"/>
      <c r="AF5" s="34" t="n"/>
      <c r="AG5" s="34" t="n"/>
      <c r="AH5" s="34" t="n"/>
      <c r="AI5" s="34" t="n"/>
      <c r="AJ5" s="34" t="n"/>
      <c r="AK5" s="34" t="n"/>
      <c r="AL5" s="34" t="n"/>
      <c r="AM5" s="34" t="n"/>
    </row>
    <row r="6" ht="18" customHeight="1" s="173" thickBot="1">
      <c r="A6" s="36" t="inlineStr">
        <is>
          <t>Kas</t>
        </is>
      </c>
      <c r="B6" s="36" t="n"/>
      <c r="C6" s="37" t="n">
        <v>1913.96</v>
      </c>
      <c r="D6" s="37" t="n">
        <v>1913.96</v>
      </c>
      <c r="E6" s="37" t="n">
        <v>1913.96</v>
      </c>
      <c r="F6" s="37" t="n">
        <v>1264.813</v>
      </c>
      <c r="G6" s="37" t="n">
        <v>2729.776</v>
      </c>
      <c r="H6" s="37" t="n">
        <v>2729.776</v>
      </c>
      <c r="I6" s="37" t="n">
        <v>2511.548</v>
      </c>
      <c r="J6" s="37" t="n">
        <v>1689.956</v>
      </c>
      <c r="K6" s="37" t="n">
        <v>1543.964</v>
      </c>
      <c r="L6" s="37" t="n">
        <v>2023.077</v>
      </c>
      <c r="M6" s="37" t="n">
        <v>1646.21</v>
      </c>
      <c r="N6" s="37" t="n">
        <v>1626.122</v>
      </c>
      <c r="O6" s="37" t="n">
        <v>1988.262</v>
      </c>
      <c r="P6" s="37" t="n">
        <v>1988.262</v>
      </c>
      <c r="Q6" s="37" t="n">
        <v>1792.705</v>
      </c>
      <c r="R6" s="37" t="n">
        <v>2050.61</v>
      </c>
      <c r="S6" s="37" t="n">
        <v>2652.775</v>
      </c>
      <c r="T6" s="37" t="n">
        <v>2652.775</v>
      </c>
      <c r="U6" s="37" t="n">
        <v>2867.479</v>
      </c>
      <c r="V6" s="37" t="n">
        <v>2867.479</v>
      </c>
      <c r="W6" s="37" t="n">
        <v>2867.479</v>
      </c>
      <c r="X6" s="37" t="n">
        <v>4347.459</v>
      </c>
      <c r="Y6" s="37" t="n">
        <v>2602.508</v>
      </c>
      <c r="Z6" s="37" t="n">
        <v>2655.152</v>
      </c>
      <c r="AA6" s="37" t="n">
        <v>3892.434</v>
      </c>
      <c r="AB6" s="37" t="n"/>
      <c r="AC6" s="37" t="n"/>
      <c r="AD6" s="37" t="n"/>
      <c r="AE6" s="37" t="n"/>
      <c r="AF6" s="37" t="n"/>
      <c r="AG6" s="37" t="n"/>
      <c r="AH6" s="37" t="n"/>
      <c r="AI6" s="37" t="n"/>
      <c r="AJ6" s="37" t="n"/>
      <c r="AK6" s="37" t="n"/>
      <c r="AL6" s="37" t="n"/>
      <c r="AM6" s="37" t="n"/>
    </row>
    <row r="7" hidden="1" ht="35" customHeight="1" s="173" thickBot="1">
      <c r="A7" s="36" t="inlineStr">
        <is>
          <t>Dana yang dibatasi penggunaannya</t>
        </is>
      </c>
      <c r="B7" s="36" t="n"/>
      <c r="C7" s="37" t="inlineStr"/>
      <c r="D7" s="37" t="inlineStr"/>
      <c r="E7" s="37" t="inlineStr"/>
      <c r="F7" s="37" t="inlineStr"/>
      <c r="G7" s="37" t="inlineStr"/>
      <c r="H7" s="37" t="inlineStr"/>
      <c r="I7" s="37" t="inlineStr"/>
      <c r="J7" s="37" t="inlineStr"/>
      <c r="K7" s="37" t="inlineStr"/>
      <c r="L7" s="37" t="inlineStr"/>
      <c r="M7" s="37" t="inlineStr"/>
      <c r="N7" s="37" t="inlineStr"/>
      <c r="O7" s="37" t="inlineStr"/>
      <c r="P7" s="37" t="inlineStr"/>
      <c r="Q7" s="37" t="inlineStr"/>
      <c r="R7" s="37" t="inlineStr"/>
      <c r="S7" s="37" t="inlineStr"/>
      <c r="T7" s="37" t="inlineStr"/>
      <c r="U7" s="37" t="inlineStr"/>
      <c r="V7" s="37" t="inlineStr"/>
      <c r="W7" s="37" t="inlineStr"/>
      <c r="X7" s="37" t="inlineStr"/>
      <c r="Y7" s="37" t="inlineStr"/>
      <c r="Z7" s="37" t="inlineStr"/>
      <c r="AA7" s="37" t="inlineStr"/>
      <c r="AB7" s="37" t="n"/>
      <c r="AC7" s="37" t="n"/>
      <c r="AD7" s="37" t="n"/>
      <c r="AE7" s="37" t="n"/>
      <c r="AF7" s="37" t="n"/>
      <c r="AG7" s="37" t="n"/>
      <c r="AH7" s="37" t="n"/>
      <c r="AI7" s="37" t="n"/>
      <c r="AJ7" s="37" t="n"/>
      <c r="AK7" s="37" t="n"/>
      <c r="AL7" s="37" t="n"/>
      <c r="AM7" s="37" t="n"/>
    </row>
    <row r="8" ht="18" customHeight="1" s="173" thickBot="1">
      <c r="A8" s="36" t="inlineStr">
        <is>
          <t>Giro pada Bank Indonesia</t>
        </is>
      </c>
      <c r="B8" s="36" t="n"/>
      <c r="C8" s="37" t="n">
        <v>4075.938</v>
      </c>
      <c r="D8" s="37" t="n">
        <v>4075.938</v>
      </c>
      <c r="E8" s="37" t="n">
        <v>4075.938</v>
      </c>
      <c r="F8" s="37" t="n">
        <v>5734.527</v>
      </c>
      <c r="G8" s="37" t="n">
        <v>5734.527</v>
      </c>
      <c r="H8" s="37" t="n">
        <v>5734.527</v>
      </c>
      <c r="I8" s="37" t="n">
        <v>4706.159</v>
      </c>
      <c r="J8" s="37" t="n">
        <v>3659.968</v>
      </c>
      <c r="K8" s="37" t="n">
        <v>3659.968</v>
      </c>
      <c r="L8" s="37" t="n">
        <v>2290.372</v>
      </c>
      <c r="M8" s="37" t="n">
        <v>8805.299999999999</v>
      </c>
      <c r="N8" s="37" t="n">
        <v>8805.299999999999</v>
      </c>
      <c r="O8" s="37" t="n">
        <v>9319.409</v>
      </c>
      <c r="P8" s="37" t="n">
        <v>10471.87</v>
      </c>
      <c r="Q8" s="37" t="n">
        <v>10786.74</v>
      </c>
      <c r="R8" s="37" t="n">
        <v>8987.146000000001</v>
      </c>
      <c r="S8" s="37" t="n">
        <v>7971.412</v>
      </c>
      <c r="T8" s="37" t="n">
        <v>10231.19</v>
      </c>
      <c r="U8" s="37" t="n">
        <v>5584.147</v>
      </c>
      <c r="V8" s="37" t="n">
        <v>5584.147</v>
      </c>
      <c r="W8" s="37" t="n">
        <v>5584.147</v>
      </c>
      <c r="X8" s="37" t="n">
        <v>3093.654</v>
      </c>
      <c r="Y8" s="37" t="n">
        <v>3949.77</v>
      </c>
      <c r="Z8" s="37" t="n">
        <v>5184.335</v>
      </c>
      <c r="AA8" s="37" t="n">
        <v>9789.314</v>
      </c>
      <c r="AB8" s="37" t="n"/>
      <c r="AC8" s="37" t="n"/>
      <c r="AD8" s="37" t="n"/>
      <c r="AE8" s="37" t="n"/>
      <c r="AF8" s="37" t="n"/>
      <c r="AG8" s="37" t="n"/>
      <c r="AH8" s="37" t="n"/>
      <c r="AI8" s="37" t="n"/>
      <c r="AJ8" s="37" t="n"/>
      <c r="AK8" s="37" t="n"/>
      <c r="AL8" s="37" t="n"/>
      <c r="AM8" s="37" t="n"/>
    </row>
    <row r="9" ht="18" customHeight="1" s="173" thickBot="1">
      <c r="A9" s="38" t="inlineStr">
        <is>
          <t>Giro pada bank lain</t>
        </is>
      </c>
      <c r="B9" s="38" t="n"/>
      <c r="C9" s="155">
        <f>C10+C11-C12</f>
        <v/>
      </c>
      <c r="D9" s="155">
        <f>D10+D11-D12</f>
        <v/>
      </c>
      <c r="E9" s="155">
        <f>E10+E11-E12</f>
        <v/>
      </c>
      <c r="F9" s="155">
        <f>F10+F11-F12</f>
        <v/>
      </c>
      <c r="G9" s="155">
        <f>G10+G11-G12</f>
        <v/>
      </c>
      <c r="H9" s="155">
        <f>H10+H11-H12</f>
        <v/>
      </c>
      <c r="I9" s="155">
        <f>I10+I11-I12</f>
        <v/>
      </c>
      <c r="J9" s="155">
        <f>J10+J11-J12</f>
        <v/>
      </c>
      <c r="K9" s="155">
        <f>K10+K11-K12</f>
        <v/>
      </c>
      <c r="L9" s="155">
        <f>L10+L11-L12</f>
        <v/>
      </c>
      <c r="M9" s="155">
        <f>M10+M11-M12</f>
        <v/>
      </c>
      <c r="N9" s="155">
        <f>N10+N11-N12</f>
        <v/>
      </c>
      <c r="O9" s="155">
        <f>O10+O11-O12</f>
        <v/>
      </c>
      <c r="P9" s="155">
        <f>P10+P11-P12</f>
        <v/>
      </c>
      <c r="Q9" s="155">
        <f>Q10+Q11-Q12</f>
        <v/>
      </c>
      <c r="R9" s="155">
        <f>R10+R11-R12</f>
        <v/>
      </c>
      <c r="S9" s="155">
        <f>S10+S11-S12</f>
        <v/>
      </c>
      <c r="T9" s="155">
        <f>T10+T11-T12</f>
        <v/>
      </c>
      <c r="U9" s="155">
        <f>U10+U11-U12</f>
        <v/>
      </c>
      <c r="V9" s="155">
        <f>V10+V11-V12</f>
        <v/>
      </c>
      <c r="W9" s="155">
        <f>W10+W11-W12</f>
        <v/>
      </c>
      <c r="X9" s="155">
        <f>X10+X11-X12</f>
        <v/>
      </c>
      <c r="Y9" s="155">
        <f>Y10+Y11-Y12</f>
        <v/>
      </c>
      <c r="Z9" s="155">
        <f>Z10+Z11-Z12</f>
        <v/>
      </c>
      <c r="AA9" s="155">
        <f>AA10+AA11-AA12</f>
        <v/>
      </c>
      <c r="AB9" s="155">
        <f>AB10+AB11-AB12</f>
        <v/>
      </c>
      <c r="AC9" s="155">
        <f>AC10+AC11-AC12</f>
        <v/>
      </c>
      <c r="AD9" s="155">
        <f>AD10+AD11-AD12</f>
        <v/>
      </c>
      <c r="AE9" s="155">
        <f>AE10+AE11-AE12</f>
        <v/>
      </c>
      <c r="AF9" s="155">
        <f>AF10+AF11-AF12</f>
        <v/>
      </c>
      <c r="AG9" s="155">
        <f>AG10+AG11-AG12</f>
        <v/>
      </c>
      <c r="AH9" s="155">
        <f>AH10+AH11-AH12</f>
        <v/>
      </c>
      <c r="AI9" s="155">
        <f>AI10+AI11-AI12</f>
        <v/>
      </c>
      <c r="AJ9" s="155">
        <f>AJ10+AJ11-AJ12</f>
        <v/>
      </c>
      <c r="AK9" s="155">
        <f>AK10+AK11-AK12</f>
        <v/>
      </c>
      <c r="AL9" s="155">
        <f>AL10+AL11-AL12</f>
        <v/>
      </c>
      <c r="AM9" s="155">
        <f>AM10+AM11-AM12</f>
        <v/>
      </c>
    </row>
    <row r="10" ht="18" customHeight="1" s="173" thickBot="1">
      <c r="A10" s="39" t="inlineStr">
        <is>
          <t>Giro pada bank lain pihak ketiga</t>
        </is>
      </c>
      <c r="B10" s="39" t="n"/>
      <c r="C10" s="37" t="n">
        <v>97.28700000000001</v>
      </c>
      <c r="D10" s="37" t="n">
        <v>97.28700000000001</v>
      </c>
      <c r="E10" s="37" t="n">
        <v>97.28700000000001</v>
      </c>
      <c r="F10" s="37" t="n">
        <v>122.303</v>
      </c>
      <c r="G10" s="37" t="n">
        <v>111.479</v>
      </c>
      <c r="H10" s="37" t="n">
        <v>111.479</v>
      </c>
      <c r="I10" s="37" t="n">
        <v>86.794</v>
      </c>
      <c r="J10" s="37" t="n">
        <v>237.715</v>
      </c>
      <c r="K10" s="37" t="n">
        <v>122.351</v>
      </c>
      <c r="L10" s="37" t="n">
        <v>211.681</v>
      </c>
      <c r="M10" s="37" t="n">
        <v>211.681</v>
      </c>
      <c r="N10" s="37" t="n">
        <v>211.681</v>
      </c>
      <c r="O10" s="37" t="n">
        <v>303.129</v>
      </c>
      <c r="P10" s="37" t="n">
        <v>303.129</v>
      </c>
      <c r="Q10" s="37" t="n">
        <v>303.129</v>
      </c>
      <c r="R10" s="37" t="n">
        <v>388.833</v>
      </c>
      <c r="S10" s="37" t="n">
        <v>491.33</v>
      </c>
      <c r="T10" s="37" t="n">
        <v>491.33</v>
      </c>
      <c r="U10" s="37" t="n">
        <v>505.084</v>
      </c>
      <c r="V10" s="37" t="n">
        <v>505.084</v>
      </c>
      <c r="W10" s="37" t="n">
        <v>651.524</v>
      </c>
      <c r="X10" s="37" t="n">
        <v>625.9299999999999</v>
      </c>
      <c r="Y10" s="37" t="n">
        <v>531.197</v>
      </c>
      <c r="Z10" s="37" t="n">
        <v>573.803</v>
      </c>
      <c r="AA10" s="37" t="n">
        <v>591.523</v>
      </c>
      <c r="AB10" s="37" t="n"/>
      <c r="AC10" s="37" t="n"/>
      <c r="AD10" s="37" t="n"/>
      <c r="AE10" s="37" t="n"/>
      <c r="AF10" s="37" t="n"/>
      <c r="AG10" s="37" t="n"/>
      <c r="AH10" s="37" t="n"/>
      <c r="AI10" s="37" t="n"/>
      <c r="AJ10" s="37" t="n"/>
      <c r="AK10" s="37" t="n"/>
      <c r="AL10" s="37" t="n"/>
      <c r="AM10" s="37" t="n"/>
    </row>
    <row r="11" hidden="1" ht="35" customHeight="1" s="173" thickBot="1">
      <c r="A11" s="39" t="inlineStr">
        <is>
          <t>Giro pada bank lain pihak berelasi</t>
        </is>
      </c>
      <c r="B11" s="39" t="n"/>
      <c r="C11" s="37" t="inlineStr"/>
      <c r="D11" s="37" t="inlineStr"/>
      <c r="E11" s="37" t="inlineStr"/>
      <c r="F11" s="37" t="inlineStr"/>
      <c r="G11" s="37" t="inlineStr"/>
      <c r="H11" s="37" t="inlineStr"/>
      <c r="I11" s="37" t="inlineStr"/>
      <c r="J11" s="37" t="inlineStr"/>
      <c r="K11" s="37" t="inlineStr"/>
      <c r="L11" s="37" t="inlineStr"/>
      <c r="M11" s="37" t="inlineStr"/>
      <c r="N11" s="37" t="inlineStr"/>
      <c r="O11" s="37" t="inlineStr"/>
      <c r="P11" s="37" t="inlineStr"/>
      <c r="Q11" s="37" t="inlineStr"/>
      <c r="R11" s="37" t="inlineStr"/>
      <c r="S11" s="37" t="inlineStr"/>
      <c r="T11" s="37" t="inlineStr"/>
      <c r="U11" s="37" t="inlineStr"/>
      <c r="V11" s="37" t="inlineStr"/>
      <c r="W11" s="37" t="inlineStr"/>
      <c r="X11" s="37" t="inlineStr"/>
      <c r="Y11" s="37" t="inlineStr"/>
      <c r="Z11" s="37" t="inlineStr"/>
      <c r="AA11" s="37" t="inlineStr"/>
      <c r="AB11" s="37" t="n"/>
      <c r="AC11" s="37" t="n"/>
      <c r="AD11" s="37" t="n"/>
      <c r="AE11" s="37" t="n"/>
      <c r="AF11" s="37" t="n"/>
      <c r="AG11" s="37" t="n"/>
      <c r="AH11" s="37" t="n"/>
      <c r="AI11" s="37" t="n"/>
      <c r="AJ11" s="37" t="n"/>
      <c r="AK11" s="37" t="n"/>
      <c r="AL11" s="37" t="n"/>
      <c r="AM11" s="37" t="n"/>
    </row>
    <row r="12" ht="35" customHeight="1" s="173" thickBot="1">
      <c r="A12" s="39" t="inlineStr">
        <is>
          <t>Cadangan kerugian penurunan nilai pada giro pada bank lain</t>
        </is>
      </c>
      <c r="B12" s="39" t="n"/>
      <c r="C12" s="40" t="n">
        <v>0.08500000000000001</v>
      </c>
      <c r="D12" s="40" t="n">
        <v>0.08500000000000001</v>
      </c>
      <c r="E12" s="40" t="n">
        <v>0.08500000000000001</v>
      </c>
      <c r="F12" s="40" t="n">
        <v>0.283</v>
      </c>
      <c r="G12" s="40" t="n">
        <v>0.294</v>
      </c>
      <c r="H12" s="40" t="n">
        <v>0.294</v>
      </c>
      <c r="I12" s="40" t="n">
        <v>0.107</v>
      </c>
      <c r="J12" s="40" t="n">
        <v>0.053</v>
      </c>
      <c r="K12" s="40" t="n">
        <v>0.053</v>
      </c>
      <c r="L12" s="40" t="n">
        <v>0.054</v>
      </c>
      <c r="M12" s="40" t="n">
        <v>0.238</v>
      </c>
      <c r="N12" s="40" t="n">
        <v>0.283</v>
      </c>
      <c r="O12" s="40" t="n">
        <v>0.273</v>
      </c>
      <c r="P12" s="40" t="n">
        <v>0.8179999999999999</v>
      </c>
      <c r="Q12" s="40" t="n">
        <v>0.5620000000000001</v>
      </c>
      <c r="R12" s="40" t="n">
        <v>0.276</v>
      </c>
      <c r="S12" s="40" t="n">
        <v>1.077</v>
      </c>
      <c r="T12" s="40" t="n">
        <v>1.077</v>
      </c>
      <c r="U12" s="40" t="n">
        <v>0.277</v>
      </c>
      <c r="V12" s="40" t="n">
        <v>0.277</v>
      </c>
      <c r="W12" s="40" t="n">
        <v>0.819</v>
      </c>
      <c r="X12" s="40" t="n">
        <v>0.184</v>
      </c>
      <c r="Y12" s="40" t="n">
        <v>0.108</v>
      </c>
      <c r="Z12" s="40" t="n">
        <v>0.134</v>
      </c>
      <c r="AA12" s="40" t="n">
        <v>0.125</v>
      </c>
      <c r="AB12" s="40" t="n"/>
      <c r="AC12" s="40" t="n"/>
      <c r="AD12" s="40" t="n"/>
      <c r="AE12" s="40" t="n"/>
      <c r="AF12" s="40" t="n"/>
      <c r="AG12" s="40" t="n"/>
      <c r="AH12" s="40" t="n"/>
      <c r="AI12" s="40" t="n"/>
      <c r="AJ12" s="40" t="n"/>
      <c r="AK12" s="40" t="n"/>
      <c r="AL12" s="40" t="n"/>
      <c r="AM12" s="40" t="n"/>
    </row>
    <row r="13" ht="35" customHeight="1" s="173" thickBot="1">
      <c r="A13" s="38" t="inlineStr">
        <is>
          <t>Penempatan pada Bank Indonesia dan bank lain</t>
        </is>
      </c>
      <c r="B13" s="38" t="n"/>
      <c r="C13" s="155">
        <f>C14+C15-C16</f>
        <v/>
      </c>
      <c r="D13" s="155">
        <f>D14+D15-D16</f>
        <v/>
      </c>
      <c r="E13" s="155">
        <f>E14+E15-E16</f>
        <v/>
      </c>
      <c r="F13" s="155">
        <f>F14+F15-F16</f>
        <v/>
      </c>
      <c r="G13" s="155">
        <f>G14+G15-G16</f>
        <v/>
      </c>
      <c r="H13" s="155">
        <f>H14+H15-H16</f>
        <v/>
      </c>
      <c r="I13" s="155">
        <f>I14+I15-I16</f>
        <v/>
      </c>
      <c r="J13" s="155">
        <f>J14+J15-J16</f>
        <v/>
      </c>
      <c r="K13" s="155">
        <f>K14+K15-K16</f>
        <v/>
      </c>
      <c r="L13" s="155">
        <f>L14+L15-L16</f>
        <v/>
      </c>
      <c r="M13" s="155">
        <f>M14+M15-M16</f>
        <v/>
      </c>
      <c r="N13" s="155">
        <f>N14+N15-N16</f>
        <v/>
      </c>
      <c r="O13" s="155">
        <f>O14+O15-O16</f>
        <v/>
      </c>
      <c r="P13" s="155">
        <f>P14+P15-P16</f>
        <v/>
      </c>
      <c r="Q13" s="155">
        <f>Q14+Q15-Q16</f>
        <v/>
      </c>
      <c r="R13" s="155">
        <f>R14+R15-R16</f>
        <v/>
      </c>
      <c r="S13" s="155">
        <f>S14+S15-S16</f>
        <v/>
      </c>
      <c r="T13" s="155">
        <f>T14+T15-T16</f>
        <v/>
      </c>
      <c r="U13" s="155">
        <f>U14+U15-U16</f>
        <v/>
      </c>
      <c r="V13" s="155">
        <f>V14+V15-V16</f>
        <v/>
      </c>
      <c r="W13" s="155">
        <f>W14+W15-W16</f>
        <v/>
      </c>
      <c r="X13" s="155">
        <f>X14+X15-X16</f>
        <v/>
      </c>
      <c r="Y13" s="155">
        <f>Y14+Y15-Y16</f>
        <v/>
      </c>
      <c r="Z13" s="155">
        <f>Z14+Z15-Z16</f>
        <v/>
      </c>
      <c r="AA13" s="155">
        <f>AA14+AA15-AA16</f>
        <v/>
      </c>
      <c r="AB13" s="155">
        <f>AB14+AB15-AB16</f>
        <v/>
      </c>
      <c r="AC13" s="155">
        <f>AC14+AC15-AC16</f>
        <v/>
      </c>
      <c r="AD13" s="155">
        <f>AD14+AD15-AD16</f>
        <v/>
      </c>
      <c r="AE13" s="155">
        <f>AE14+AE15-AE16</f>
        <v/>
      </c>
      <c r="AF13" s="155">
        <f>AF14+AF15-AF16</f>
        <v/>
      </c>
      <c r="AG13" s="155">
        <f>AG14+AG15-AG16</f>
        <v/>
      </c>
      <c r="AH13" s="155">
        <f>AH14+AH15-AH16</f>
        <v/>
      </c>
      <c r="AI13" s="155">
        <f>AI14+AI15-AI16</f>
        <v/>
      </c>
      <c r="AJ13" s="155">
        <f>AJ14+AJ15-AJ16</f>
        <v/>
      </c>
      <c r="AK13" s="155">
        <f>AK14+AK15-AK16</f>
        <v/>
      </c>
      <c r="AL13" s="155">
        <f>AL14+AL15-AL16</f>
        <v/>
      </c>
      <c r="AM13" s="155">
        <f>AM14+AM15-AM16</f>
        <v/>
      </c>
    </row>
    <row r="14" ht="52" customHeight="1" s="173" thickBot="1">
      <c r="A14" s="39" t="inlineStr">
        <is>
          <t>Penempatan pada Bank Indonesia dan bank lain pihak ketiga</t>
        </is>
      </c>
      <c r="B14" s="39" t="n"/>
      <c r="C14" s="37" t="n">
        <v>13349.542</v>
      </c>
      <c r="D14" s="37" t="n">
        <v>13349.542</v>
      </c>
      <c r="E14" s="37" t="n">
        <v>13349.542</v>
      </c>
      <c r="F14" s="37" t="n">
        <v>11989.584</v>
      </c>
      <c r="G14" s="37" t="n">
        <v>11989.584</v>
      </c>
      <c r="H14" s="37" t="n">
        <v>11989.584</v>
      </c>
      <c r="I14" s="37" t="n">
        <v>6884.658</v>
      </c>
      <c r="J14" s="37" t="n">
        <v>6547.336</v>
      </c>
      <c r="K14" s="37" t="n">
        <v>8438.459000000001</v>
      </c>
      <c r="L14" s="37" t="n">
        <v>5033.55</v>
      </c>
      <c r="M14" s="37" t="n">
        <v>9917.695</v>
      </c>
      <c r="N14" s="37" t="n">
        <v>12294.829</v>
      </c>
      <c r="O14" s="37" t="n">
        <v>6916.329</v>
      </c>
      <c r="P14" s="37" t="n">
        <v>6916.329</v>
      </c>
      <c r="Q14" s="37" t="n">
        <v>6916.329</v>
      </c>
      <c r="R14" s="37" t="n">
        <v>3708.411</v>
      </c>
      <c r="S14" s="37" t="n">
        <v>5234.721</v>
      </c>
      <c r="T14" s="37" t="n">
        <v>4238</v>
      </c>
      <c r="U14" s="37" t="n">
        <v>1633.47</v>
      </c>
      <c r="V14" s="37" t="n">
        <v>1633.47</v>
      </c>
      <c r="W14" s="37" t="n">
        <v>4805.876</v>
      </c>
      <c r="X14" s="37" t="n">
        <v>8552.865</v>
      </c>
      <c r="Y14" s="37" t="n">
        <v>2217.405</v>
      </c>
      <c r="Z14" s="37" t="n">
        <v>2791.297</v>
      </c>
      <c r="AA14" s="37" t="n">
        <v>5872.134</v>
      </c>
      <c r="AB14" s="37" t="n"/>
      <c r="AC14" s="37" t="n"/>
      <c r="AD14" s="37" t="n"/>
      <c r="AE14" s="37" t="n"/>
      <c r="AF14" s="37" t="n"/>
      <c r="AG14" s="37" t="n"/>
      <c r="AH14" s="37" t="n"/>
      <c r="AI14" s="37" t="n"/>
      <c r="AJ14" s="37" t="n"/>
      <c r="AK14" s="37" t="n"/>
      <c r="AL14" s="37" t="n"/>
      <c r="AM14" s="37" t="n"/>
    </row>
    <row r="15" hidden="1" ht="52" customHeight="1" s="173" thickBot="1">
      <c r="A15" s="39" t="inlineStr">
        <is>
          <t>Penempatan pada Bank Indonesia dan bank lain pihak berelasi</t>
        </is>
      </c>
      <c r="B15" s="39" t="n"/>
      <c r="C15" s="37" t="inlineStr"/>
      <c r="D15" s="37" t="inlineStr"/>
      <c r="E15" s="37" t="inlineStr"/>
      <c r="F15" s="37" t="inlineStr"/>
      <c r="G15" s="37" t="inlineStr"/>
      <c r="H15" s="37" t="inlineStr"/>
      <c r="I15" s="37" t="inlineStr"/>
      <c r="J15" s="37" t="inlineStr"/>
      <c r="K15" s="37" t="inlineStr"/>
      <c r="L15" s="37" t="inlineStr"/>
      <c r="M15" s="37" t="inlineStr"/>
      <c r="N15" s="37" t="inlineStr"/>
      <c r="O15" s="37" t="inlineStr"/>
      <c r="P15" s="37" t="inlineStr"/>
      <c r="Q15" s="37" t="inlineStr"/>
      <c r="R15" s="37" t="inlineStr"/>
      <c r="S15" s="37" t="inlineStr"/>
      <c r="T15" s="37" t="inlineStr"/>
      <c r="U15" s="37" t="inlineStr"/>
      <c r="V15" s="37" t="inlineStr"/>
      <c r="W15" s="37" t="inlineStr"/>
      <c r="X15" s="37" t="inlineStr"/>
      <c r="Y15" s="37" t="inlineStr"/>
      <c r="Z15" s="37" t="inlineStr"/>
      <c r="AA15" s="37" t="inlineStr"/>
      <c r="AB15" s="37" t="n"/>
      <c r="AC15" s="37" t="n"/>
      <c r="AD15" s="37" t="n"/>
      <c r="AE15" s="37" t="n"/>
      <c r="AF15" s="37" t="n"/>
      <c r="AG15" s="37" t="n"/>
      <c r="AH15" s="37" t="n"/>
      <c r="AI15" s="37" t="n"/>
      <c r="AJ15" s="37" t="n"/>
      <c r="AK15" s="37" t="n"/>
      <c r="AL15" s="37" t="n"/>
      <c r="AM15" s="37" t="n"/>
    </row>
    <row r="16" ht="52" customHeight="1" s="173" thickBot="1">
      <c r="A16" s="39" t="inlineStr">
        <is>
          <t>Cadangan kerugian penurunan nilai pada penempatan pada bank lain</t>
        </is>
      </c>
      <c r="B16" s="39" t="n"/>
      <c r="C16" s="40" t="n">
        <v>2.232</v>
      </c>
      <c r="D16" s="40" t="n">
        <v>2.232</v>
      </c>
      <c r="E16" s="40" t="n">
        <v>2.232</v>
      </c>
      <c r="F16" s="40" t="n">
        <v>2.357</v>
      </c>
      <c r="G16" s="40" t="n">
        <v>2.975</v>
      </c>
      <c r="H16" s="40" t="n">
        <v>3.32</v>
      </c>
      <c r="I16" s="40" t="n">
        <v>0.795</v>
      </c>
      <c r="J16" s="40" t="n">
        <v>0.765</v>
      </c>
      <c r="K16" s="40" t="n">
        <v>0.795</v>
      </c>
      <c r="L16" s="40" t="n">
        <v>1.764</v>
      </c>
      <c r="M16" s="40" t="n">
        <v>5.025</v>
      </c>
      <c r="N16" s="40" t="n">
        <v>1.807</v>
      </c>
      <c r="O16" s="40" t="n">
        <v>2.982</v>
      </c>
      <c r="P16" s="40" t="n">
        <v>3.154</v>
      </c>
      <c r="Q16" s="40" t="n">
        <v>1.787</v>
      </c>
      <c r="R16" s="40" t="n">
        <v>2.252</v>
      </c>
      <c r="S16" s="40" t="n">
        <v>5.026</v>
      </c>
      <c r="T16" s="40" t="n">
        <v>2.188</v>
      </c>
      <c r="U16" s="40" t="n">
        <v>1.278</v>
      </c>
      <c r="V16" s="40" t="n">
        <v>3.244</v>
      </c>
      <c r="W16" s="40" t="n">
        <v>2.836</v>
      </c>
      <c r="X16" s="40" t="n">
        <v>0.22</v>
      </c>
      <c r="Y16" s="40" t="n">
        <v>0.144</v>
      </c>
      <c r="Z16" s="40" t="n">
        <v>0.08</v>
      </c>
      <c r="AA16" s="40" t="n">
        <v>0.556</v>
      </c>
      <c r="AB16" s="40" t="n"/>
      <c r="AC16" s="40" t="n"/>
      <c r="AD16" s="40" t="n"/>
      <c r="AE16" s="40" t="n"/>
      <c r="AF16" s="40" t="n"/>
      <c r="AG16" s="40" t="n"/>
      <c r="AH16" s="40" t="n"/>
      <c r="AI16" s="40" t="n"/>
      <c r="AJ16" s="40" t="n"/>
      <c r="AK16" s="40" t="n"/>
      <c r="AL16" s="40" t="n"/>
      <c r="AM16" s="40" t="n"/>
    </row>
    <row r="17" ht="18" customFormat="1" customHeight="1" s="50" thickBot="1">
      <c r="A17" s="58" t="inlineStr">
        <is>
          <t>Total Cash</t>
        </is>
      </c>
      <c r="B17" s="62" t="n"/>
      <c r="C17" s="149">
        <f>C6+C8+C9+C13</f>
        <v/>
      </c>
      <c r="D17" s="149">
        <f>D6+D8+D9+D13</f>
        <v/>
      </c>
      <c r="E17" s="149">
        <f>E6+E8+E9+E13</f>
        <v/>
      </c>
      <c r="F17" s="149">
        <f>F6+F8+F9+F13</f>
        <v/>
      </c>
      <c r="G17" s="149">
        <f>G6+G8+G9+G13</f>
        <v/>
      </c>
      <c r="H17" s="149">
        <f>H6+H8+H9+H13</f>
        <v/>
      </c>
      <c r="I17" s="149">
        <f>I6+I8+I9+I13</f>
        <v/>
      </c>
      <c r="J17" s="149">
        <f>J6+J8+J9+J13</f>
        <v/>
      </c>
      <c r="K17" s="149">
        <f>K6+K8+K9+K13</f>
        <v/>
      </c>
      <c r="L17" s="149">
        <f>L6+L8+L9+L13</f>
        <v/>
      </c>
      <c r="M17" s="149">
        <f>M6+M8+M9+M13</f>
        <v/>
      </c>
      <c r="N17" s="149">
        <f>N6+N8+N9+N13</f>
        <v/>
      </c>
      <c r="O17" s="149">
        <f>O6+O8+O9+O13</f>
        <v/>
      </c>
      <c r="P17" s="149">
        <f>P6+P8+P9+P13</f>
        <v/>
      </c>
      <c r="Q17" s="149">
        <f>Q6+Q8+Q9+Q13</f>
        <v/>
      </c>
      <c r="R17" s="149">
        <f>R6+R8+R9+R13</f>
        <v/>
      </c>
      <c r="S17" s="149">
        <f>S6+S8+S9+S13</f>
        <v/>
      </c>
      <c r="T17" s="149">
        <f>T6+T8+T9+T13</f>
        <v/>
      </c>
      <c r="U17" s="149">
        <f>U6+U8+U9+U13</f>
        <v/>
      </c>
      <c r="V17" s="149">
        <f>V6+V8+V9+V13</f>
        <v/>
      </c>
      <c r="W17" s="149">
        <f>W6+W8+W9+W13</f>
        <v/>
      </c>
      <c r="X17" s="149">
        <f>X6+X8+X9+X13</f>
        <v/>
      </c>
      <c r="Y17" s="149">
        <f>Y6+Y8+Y9+Y13</f>
        <v/>
      </c>
      <c r="Z17" s="149">
        <f>Z6+Z8+Z9+Z13</f>
        <v/>
      </c>
      <c r="AA17" s="149">
        <f>AA6+AA8+AA9+AA13</f>
        <v/>
      </c>
      <c r="AB17" s="149">
        <f>AB6+AB8+AB9+AB13</f>
        <v/>
      </c>
      <c r="AC17" s="149">
        <f>AC6+AC8+AC9+AC13</f>
        <v/>
      </c>
      <c r="AD17" s="149">
        <f>AD6+AD8+AD9+AD13</f>
        <v/>
      </c>
      <c r="AE17" s="149">
        <f>AE6+AE8+AE9+AE13</f>
        <v/>
      </c>
      <c r="AF17" s="149">
        <f>AF6+AF8+AF9+AF13</f>
        <v/>
      </c>
      <c r="AG17" s="149">
        <f>AG6+AG8+AG9+AG13</f>
        <v/>
      </c>
      <c r="AH17" s="149">
        <f>AH6+AH8+AH9+AH13</f>
        <v/>
      </c>
      <c r="AI17" s="149">
        <f>AI6+AI8+AI9+AI13</f>
        <v/>
      </c>
      <c r="AJ17" s="149">
        <f>AJ6+AJ8+AJ9+AJ13</f>
        <v/>
      </c>
      <c r="AK17" s="149">
        <f>AK6+AK8+AK9+AK13</f>
        <v/>
      </c>
      <c r="AL17" s="149">
        <f>AL6+AL8+AL9+AL13</f>
        <v/>
      </c>
      <c r="AM17" s="149">
        <f>AM6+AM8+AM9+AM13</f>
        <v/>
      </c>
    </row>
    <row r="18" ht="18" customFormat="1" customHeight="1" s="50" thickBot="1">
      <c r="A18" s="148" t="inlineStr">
        <is>
          <t>Expense from IS</t>
        </is>
      </c>
      <c r="B18" s="62" t="n"/>
      <c r="C18" s="149">
        <f>IFERROR(HLOOKUP(C3,'INCOME STATEMENT'!$C$3:$AH$256, 82, FALSE), 0) + IFERROR(HLOOKUP(C3,'INCOME STATEMENT'!$C$3:$AH$256, 84, FALSE), 0) + IFERROR(HLOOKUP(C3,'INCOME STATEMENT'!$C$3:$AH$256, 85, FALSE), 0) +  IFERROR(HLOOKUP(C3,'INCOME STATEMENT'!$C$3:$AH$256, 86, FALSE), 0) +  IFERROR(HLOOKUP(C3,'INCOME STATEMENT'!$C$3:$AH$256, 75, FALSE), 0)</f>
        <v/>
      </c>
      <c r="D18" s="149">
        <f>IFERROR(HLOOKUP(D3,'INCOME STATEMENT'!$C$3:$AH$256, 82, FALSE), 0) + IFERROR(HLOOKUP(D3,'INCOME STATEMENT'!$C$3:$AH$256, 84, FALSE), 0) + IFERROR(HLOOKUP(D3,'INCOME STATEMENT'!$C$3:$AH$256, 85, FALSE), 0) +  IFERROR(HLOOKUP(D3,'INCOME STATEMENT'!$C$3:$AH$256, 86, FALSE), 0) +  IFERROR(HLOOKUP(D3,'INCOME STATEMENT'!$C$3:$AH$256, 75, FALSE), 0)</f>
        <v/>
      </c>
      <c r="E18" s="149">
        <f>IFERROR(HLOOKUP(E3,'INCOME STATEMENT'!$C$3:$AH$256, 82, FALSE), 0) + IFERROR(HLOOKUP(E3,'INCOME STATEMENT'!$C$3:$AH$256, 84, FALSE), 0) + IFERROR(HLOOKUP(E3,'INCOME STATEMENT'!$C$3:$AH$256, 85, FALSE), 0) +  IFERROR(HLOOKUP(E3,'INCOME STATEMENT'!$C$3:$AH$256, 86, FALSE), 0) +  IFERROR(HLOOKUP(E3,'INCOME STATEMENT'!$C$3:$AH$256, 75, FALSE), 0)</f>
        <v/>
      </c>
      <c r="F18" s="149">
        <f>IFERROR(HLOOKUP(F3,'INCOME STATEMENT'!$C$3:$AH$256, 82, FALSE), 0) + IFERROR(HLOOKUP(F3,'INCOME STATEMENT'!$C$3:$AH$256, 84, FALSE), 0) + IFERROR(HLOOKUP(F3,'INCOME STATEMENT'!$C$3:$AH$256, 85, FALSE), 0) +  IFERROR(HLOOKUP(F3,'INCOME STATEMENT'!$C$3:$AH$256, 86, FALSE), 0) +  IFERROR(HLOOKUP(F3,'INCOME STATEMENT'!$C$3:$AH$256, 75, FALSE), 0)</f>
        <v/>
      </c>
      <c r="G18" s="149">
        <f>IFERROR(HLOOKUP(G3,'INCOME STATEMENT'!$C$3:$AH$256, 82, FALSE), 0) + IFERROR(HLOOKUP(G3,'INCOME STATEMENT'!$C$3:$AH$256, 84, FALSE), 0) + IFERROR(HLOOKUP(G3,'INCOME STATEMENT'!$C$3:$AH$256, 85, FALSE), 0) +  IFERROR(HLOOKUP(G3,'INCOME STATEMENT'!$C$3:$AH$256, 86, FALSE), 0) +  IFERROR(HLOOKUP(G3,'INCOME STATEMENT'!$C$3:$AH$256, 75, FALSE), 0)</f>
        <v/>
      </c>
      <c r="H18" s="149">
        <f>IFERROR(HLOOKUP(H3,'INCOME STATEMENT'!$C$3:$AH$256, 82, FALSE), 0) + IFERROR(HLOOKUP(H3,'INCOME STATEMENT'!$C$3:$AH$256, 84, FALSE), 0) + IFERROR(HLOOKUP(H3,'INCOME STATEMENT'!$C$3:$AH$256, 85, FALSE), 0) +  IFERROR(HLOOKUP(H3,'INCOME STATEMENT'!$C$3:$AH$256, 86, FALSE), 0) +  IFERROR(HLOOKUP(H3,'INCOME STATEMENT'!$C$3:$AH$256, 75, FALSE), 0)</f>
        <v/>
      </c>
      <c r="I18" s="149">
        <f>IFERROR(HLOOKUP(I3,'INCOME STATEMENT'!$C$3:$AH$256, 82, FALSE), 0) + IFERROR(HLOOKUP(I3,'INCOME STATEMENT'!$C$3:$AH$256, 84, FALSE), 0) + IFERROR(HLOOKUP(I3,'INCOME STATEMENT'!$C$3:$AH$256, 85, FALSE), 0) +  IFERROR(HLOOKUP(I3,'INCOME STATEMENT'!$C$3:$AH$256, 86, FALSE), 0) +  IFERROR(HLOOKUP(I3,'INCOME STATEMENT'!$C$3:$AH$256, 75, FALSE), 0)</f>
        <v/>
      </c>
      <c r="J18" s="149">
        <f>IFERROR(HLOOKUP(J3,'INCOME STATEMENT'!$C$3:$AH$256, 82, FALSE), 0) + IFERROR(HLOOKUP(J3,'INCOME STATEMENT'!$C$3:$AH$256, 84, FALSE), 0) + IFERROR(HLOOKUP(J3,'INCOME STATEMENT'!$C$3:$AH$256, 85, FALSE), 0) +  IFERROR(HLOOKUP(J3,'INCOME STATEMENT'!$C$3:$AH$256, 86, FALSE), 0) +  IFERROR(HLOOKUP(J3,'INCOME STATEMENT'!$C$3:$AH$256, 75, FALSE), 0)</f>
        <v/>
      </c>
      <c r="K18" s="149">
        <f>IFERROR(HLOOKUP(K3,'INCOME STATEMENT'!$C$3:$AH$256, 82, FALSE), 0) + IFERROR(HLOOKUP(K3,'INCOME STATEMENT'!$C$3:$AH$256, 84, FALSE), 0) + IFERROR(HLOOKUP(K3,'INCOME STATEMENT'!$C$3:$AH$256, 85, FALSE), 0) +  IFERROR(HLOOKUP(K3,'INCOME STATEMENT'!$C$3:$AH$256, 86, FALSE), 0) +  IFERROR(HLOOKUP(K3,'INCOME STATEMENT'!$C$3:$AH$256, 75, FALSE), 0)</f>
        <v/>
      </c>
      <c r="L18" s="149">
        <f>IFERROR(HLOOKUP(L3,'INCOME STATEMENT'!$C$3:$AH$256, 82, FALSE), 0) + IFERROR(HLOOKUP(L3,'INCOME STATEMENT'!$C$3:$AH$256, 84, FALSE), 0) + IFERROR(HLOOKUP(L3,'INCOME STATEMENT'!$C$3:$AH$256, 85, FALSE), 0) +  IFERROR(HLOOKUP(L3,'INCOME STATEMENT'!$C$3:$AH$256, 86, FALSE), 0) +  IFERROR(HLOOKUP(L3,'INCOME STATEMENT'!$C$3:$AH$256, 75, FALSE), 0)</f>
        <v/>
      </c>
      <c r="M18" s="149">
        <f>IFERROR(HLOOKUP(M3,'INCOME STATEMENT'!$C$3:$AH$256, 82, FALSE), 0) + IFERROR(HLOOKUP(M3,'INCOME STATEMENT'!$C$3:$AH$256, 84, FALSE), 0) + IFERROR(HLOOKUP(M3,'INCOME STATEMENT'!$C$3:$AH$256, 85, FALSE), 0) +  IFERROR(HLOOKUP(M3,'INCOME STATEMENT'!$C$3:$AH$256, 86, FALSE), 0) +  IFERROR(HLOOKUP(M3,'INCOME STATEMENT'!$C$3:$AH$256, 75, FALSE), 0)</f>
        <v/>
      </c>
      <c r="N18" s="149">
        <f>IFERROR(HLOOKUP(N3,'INCOME STATEMENT'!$C$3:$AH$256, 82, FALSE), 0) + IFERROR(HLOOKUP(N3,'INCOME STATEMENT'!$C$3:$AH$256, 84, FALSE), 0) + IFERROR(HLOOKUP(N3,'INCOME STATEMENT'!$C$3:$AH$256, 85, FALSE), 0) +  IFERROR(HLOOKUP(N3,'INCOME STATEMENT'!$C$3:$AH$256, 86, FALSE), 0) +  IFERROR(HLOOKUP(N3,'INCOME STATEMENT'!$C$3:$AH$256, 75, FALSE), 0)</f>
        <v/>
      </c>
      <c r="O18" s="149">
        <f>IFERROR(HLOOKUP(O3,'INCOME STATEMENT'!$C$3:$AH$256, 82, FALSE), 0) + IFERROR(HLOOKUP(O3,'INCOME STATEMENT'!$C$3:$AH$256, 84, FALSE), 0) + IFERROR(HLOOKUP(O3,'INCOME STATEMENT'!$C$3:$AH$256, 85, FALSE), 0) +  IFERROR(HLOOKUP(O3,'INCOME STATEMENT'!$C$3:$AH$256, 86, FALSE), 0) +  IFERROR(HLOOKUP(O3,'INCOME STATEMENT'!$C$3:$AH$256, 75, FALSE), 0)</f>
        <v/>
      </c>
      <c r="P18" s="149">
        <f>IFERROR(HLOOKUP(P3,'INCOME STATEMENT'!$C$3:$AH$256, 82, FALSE), 0) + IFERROR(HLOOKUP(P3,'INCOME STATEMENT'!$C$3:$AH$256, 84, FALSE), 0) + IFERROR(HLOOKUP(P3,'INCOME STATEMENT'!$C$3:$AH$256, 85, FALSE), 0) +  IFERROR(HLOOKUP(P3,'INCOME STATEMENT'!$C$3:$AH$256, 86, FALSE), 0) +  IFERROR(HLOOKUP(P3,'INCOME STATEMENT'!$C$3:$AH$256, 75, FALSE), 0)</f>
        <v/>
      </c>
      <c r="Q18" s="149">
        <f>IFERROR(HLOOKUP(Q3,'INCOME STATEMENT'!$C$3:$AH$256, 82, FALSE), 0) + IFERROR(HLOOKUP(Q3,'INCOME STATEMENT'!$C$3:$AH$256, 84, FALSE), 0) + IFERROR(HLOOKUP(Q3,'INCOME STATEMENT'!$C$3:$AH$256, 85, FALSE), 0) +  IFERROR(HLOOKUP(Q3,'INCOME STATEMENT'!$C$3:$AH$256, 86, FALSE), 0) +  IFERROR(HLOOKUP(Q3,'INCOME STATEMENT'!$C$3:$AH$256, 75, FALSE), 0)</f>
        <v/>
      </c>
      <c r="R18" s="149">
        <f>IFERROR(HLOOKUP(R3,'INCOME STATEMENT'!$C$3:$AH$256, 82, FALSE), 0) + IFERROR(HLOOKUP(R3,'INCOME STATEMENT'!$C$3:$AH$256, 84, FALSE), 0) + IFERROR(HLOOKUP(R3,'INCOME STATEMENT'!$C$3:$AH$256, 85, FALSE), 0) +  IFERROR(HLOOKUP(R3,'INCOME STATEMENT'!$C$3:$AH$256, 86, FALSE), 0) +  IFERROR(HLOOKUP(R3,'INCOME STATEMENT'!$C$3:$AH$256, 75, FALSE), 0)</f>
        <v/>
      </c>
      <c r="S18" s="149">
        <f>IFERROR(HLOOKUP(S3,'INCOME STATEMENT'!$C$3:$AH$256, 82, FALSE), 0) + IFERROR(HLOOKUP(S3,'INCOME STATEMENT'!$C$3:$AH$256, 84, FALSE), 0) + IFERROR(HLOOKUP(S3,'INCOME STATEMENT'!$C$3:$AH$256, 85, FALSE), 0) +  IFERROR(HLOOKUP(S3,'INCOME STATEMENT'!$C$3:$AH$256, 86, FALSE), 0) +  IFERROR(HLOOKUP(S3,'INCOME STATEMENT'!$C$3:$AH$256, 75, FALSE), 0)</f>
        <v/>
      </c>
      <c r="T18" s="149">
        <f>IFERROR(HLOOKUP(T3,'INCOME STATEMENT'!$C$3:$AH$256, 82, FALSE), 0) + IFERROR(HLOOKUP(T3,'INCOME STATEMENT'!$C$3:$AH$256, 84, FALSE), 0) + IFERROR(HLOOKUP(T3,'INCOME STATEMENT'!$C$3:$AH$256, 85, FALSE), 0) +  IFERROR(HLOOKUP(T3,'INCOME STATEMENT'!$C$3:$AH$256, 86, FALSE), 0) +  IFERROR(HLOOKUP(T3,'INCOME STATEMENT'!$C$3:$AH$256, 75, FALSE), 0)</f>
        <v/>
      </c>
      <c r="U18" s="149">
        <f>IFERROR(HLOOKUP(U3,'INCOME STATEMENT'!$C$3:$AH$256, 82, FALSE), 0) + IFERROR(HLOOKUP(U3,'INCOME STATEMENT'!$C$3:$AH$256, 84, FALSE), 0) + IFERROR(HLOOKUP(U3,'INCOME STATEMENT'!$C$3:$AH$256, 85, FALSE), 0) +  IFERROR(HLOOKUP(U3,'INCOME STATEMENT'!$C$3:$AH$256, 86, FALSE), 0) +  IFERROR(HLOOKUP(U3,'INCOME STATEMENT'!$C$3:$AH$256, 75, FALSE), 0)</f>
        <v/>
      </c>
      <c r="V18" s="149">
        <f>IFERROR(HLOOKUP(V3,'INCOME STATEMENT'!$C$3:$AH$256, 82, FALSE), 0) + IFERROR(HLOOKUP(V3,'INCOME STATEMENT'!$C$3:$AH$256, 84, FALSE), 0) + IFERROR(HLOOKUP(V3,'INCOME STATEMENT'!$C$3:$AH$256, 85, FALSE), 0) +  IFERROR(HLOOKUP(V3,'INCOME STATEMENT'!$C$3:$AH$256, 86, FALSE), 0) +  IFERROR(HLOOKUP(V3,'INCOME STATEMENT'!$C$3:$AH$256, 75, FALSE), 0)</f>
        <v/>
      </c>
      <c r="W18" s="149">
        <f>IFERROR(HLOOKUP(W3,'INCOME STATEMENT'!$C$3:$AH$256, 82, FALSE), 0) + IFERROR(HLOOKUP(W3,'INCOME STATEMENT'!$C$3:$AH$256, 84, FALSE), 0) + IFERROR(HLOOKUP(W3,'INCOME STATEMENT'!$C$3:$AH$256, 85, FALSE), 0) +  IFERROR(HLOOKUP(W3,'INCOME STATEMENT'!$C$3:$AH$256, 86, FALSE), 0) +  IFERROR(HLOOKUP(W3,'INCOME STATEMENT'!$C$3:$AH$256, 75, FALSE), 0)</f>
        <v/>
      </c>
      <c r="X18" s="149">
        <f>IFERROR(HLOOKUP(X3,'INCOME STATEMENT'!$C$3:$AH$256, 82, FALSE), 0) + IFERROR(HLOOKUP(X3,'INCOME STATEMENT'!$C$3:$AH$256, 84, FALSE), 0) + IFERROR(HLOOKUP(X3,'INCOME STATEMENT'!$C$3:$AH$256, 85, FALSE), 0) +  IFERROR(HLOOKUP(X3,'INCOME STATEMENT'!$C$3:$AH$256, 86, FALSE), 0) +  IFERROR(HLOOKUP(X3,'INCOME STATEMENT'!$C$3:$AH$256, 75, FALSE), 0)</f>
        <v/>
      </c>
      <c r="Y18" s="149">
        <f>IFERROR(HLOOKUP(Y3,'INCOME STATEMENT'!$C$3:$AH$256, 82, FALSE), 0) + IFERROR(HLOOKUP(Y3,'INCOME STATEMENT'!$C$3:$AH$256, 84, FALSE), 0) + IFERROR(HLOOKUP(Y3,'INCOME STATEMENT'!$C$3:$AH$256, 85, FALSE), 0) +  IFERROR(HLOOKUP(Y3,'INCOME STATEMENT'!$C$3:$AH$256, 86, FALSE), 0) +  IFERROR(HLOOKUP(Y3,'INCOME STATEMENT'!$C$3:$AH$256, 75, FALSE), 0)</f>
        <v/>
      </c>
      <c r="Z18" s="149">
        <f>IFERROR(HLOOKUP(Z3,'INCOME STATEMENT'!$C$3:$AH$256, 82, FALSE), 0) + IFERROR(HLOOKUP(Z3,'INCOME STATEMENT'!$C$3:$AH$256, 84, FALSE), 0) + IFERROR(HLOOKUP(Z3,'INCOME STATEMENT'!$C$3:$AH$256, 85, FALSE), 0) +  IFERROR(HLOOKUP(Z3,'INCOME STATEMENT'!$C$3:$AH$256, 86, FALSE), 0) +  IFERROR(HLOOKUP(Z3,'INCOME STATEMENT'!$C$3:$AH$256, 75, FALSE), 0)</f>
        <v/>
      </c>
      <c r="AA18" s="149">
        <f>IFERROR(HLOOKUP(AA3,'INCOME STATEMENT'!$C$3:$AH$256, 82, FALSE), 0) + IFERROR(HLOOKUP(AA3,'INCOME STATEMENT'!$C$3:$AH$256, 84, FALSE), 0) + IFERROR(HLOOKUP(AA3,'INCOME STATEMENT'!$C$3:$AH$256, 85, FALSE), 0) +  IFERROR(HLOOKUP(AA3,'INCOME STATEMENT'!$C$3:$AH$256, 86, FALSE), 0) +  IFERROR(HLOOKUP(AA3,'INCOME STATEMENT'!$C$3:$AH$256, 75, FALSE), 0)</f>
        <v/>
      </c>
      <c r="AB18" s="149">
        <f>IFERROR(HLOOKUP(AB3,'INCOME STATEMENT'!$C$3:$AH$256, 82, FALSE), 0) + IFERROR(HLOOKUP(AB3,'INCOME STATEMENT'!$C$3:$AH$256, 84, FALSE), 0) + IFERROR(HLOOKUP(AB3,'INCOME STATEMENT'!$C$3:$AH$256, 85, FALSE), 0) +  IFERROR(HLOOKUP(AB3,'INCOME STATEMENT'!$C$3:$AH$256, 86, FALSE), 0) +  IFERROR(HLOOKUP(AB3,'INCOME STATEMENT'!$C$3:$AH$256, 75, FALSE), 0)</f>
        <v/>
      </c>
      <c r="AC18" s="149">
        <f>IFERROR(HLOOKUP(AC3,'INCOME STATEMENT'!$C$3:$AH$256, 82, FALSE), 0) + IFERROR(HLOOKUP(AC3,'INCOME STATEMENT'!$C$3:$AH$256, 84, FALSE), 0) + IFERROR(HLOOKUP(AC3,'INCOME STATEMENT'!$C$3:$AH$256, 85, FALSE), 0) +  IFERROR(HLOOKUP(AC3,'INCOME STATEMENT'!$C$3:$AH$256, 86, FALSE), 0) +  IFERROR(HLOOKUP(AC3,'INCOME STATEMENT'!$C$3:$AH$256, 75, FALSE), 0)</f>
        <v/>
      </c>
      <c r="AD18" s="149">
        <f>IFERROR(HLOOKUP(AD3,'INCOME STATEMENT'!$C$3:$AH$256, 82, FALSE), 0) + IFERROR(HLOOKUP(AD3,'INCOME STATEMENT'!$C$3:$AH$256, 84, FALSE), 0) + IFERROR(HLOOKUP(AD3,'INCOME STATEMENT'!$C$3:$AH$256, 85, FALSE), 0) +  IFERROR(HLOOKUP(AD3,'INCOME STATEMENT'!$C$3:$AH$256, 86, FALSE), 0) +  IFERROR(HLOOKUP(AD3,'INCOME STATEMENT'!$C$3:$AH$256, 75, FALSE), 0)</f>
        <v/>
      </c>
      <c r="AE18" s="149">
        <f>IFERROR(HLOOKUP(AE3,'INCOME STATEMENT'!$C$3:$AH$256, 82, FALSE), 0) + IFERROR(HLOOKUP(AE3,'INCOME STATEMENT'!$C$3:$AH$256, 84, FALSE), 0) + IFERROR(HLOOKUP(AE3,'INCOME STATEMENT'!$C$3:$AH$256, 85, FALSE), 0) +  IFERROR(HLOOKUP(AE3,'INCOME STATEMENT'!$C$3:$AH$256, 86, FALSE), 0) +  IFERROR(HLOOKUP(AE3,'INCOME STATEMENT'!$C$3:$AH$256, 75, FALSE), 0)</f>
        <v/>
      </c>
      <c r="AF18" s="149">
        <f>IFERROR(HLOOKUP(AF3,'INCOME STATEMENT'!$C$3:$AH$256, 82, FALSE), 0) + IFERROR(HLOOKUP(AF3,'INCOME STATEMENT'!$C$3:$AH$256, 84, FALSE), 0) + IFERROR(HLOOKUP(AF3,'INCOME STATEMENT'!$C$3:$AH$256, 85, FALSE), 0) +  IFERROR(HLOOKUP(AF3,'INCOME STATEMENT'!$C$3:$AH$256, 86, FALSE), 0) +  IFERROR(HLOOKUP(AF3,'INCOME STATEMENT'!$C$3:$AH$256, 75, FALSE), 0)</f>
        <v/>
      </c>
      <c r="AG18" s="149">
        <f>IFERROR(HLOOKUP(AG3,'INCOME STATEMENT'!$C$3:$AH$256, 82, FALSE), 0) + IFERROR(HLOOKUP(AG3,'INCOME STATEMENT'!$C$3:$AH$256, 84, FALSE), 0) + IFERROR(HLOOKUP(AG3,'INCOME STATEMENT'!$C$3:$AH$256, 85, FALSE), 0) +  IFERROR(HLOOKUP(AG3,'INCOME STATEMENT'!$C$3:$AH$256, 86, FALSE), 0) +  IFERROR(HLOOKUP(AG3,'INCOME STATEMENT'!$C$3:$AH$256, 75, FALSE), 0)</f>
        <v/>
      </c>
      <c r="AH18" s="149">
        <f>IFERROR(HLOOKUP(AH3,'INCOME STATEMENT'!$C$3:$AH$256, 82, FALSE), 0) + IFERROR(HLOOKUP(AH3,'INCOME STATEMENT'!$C$3:$AH$256, 84, FALSE), 0) + IFERROR(HLOOKUP(AH3,'INCOME STATEMENT'!$C$3:$AH$256, 85, FALSE), 0) +  IFERROR(HLOOKUP(AH3,'INCOME STATEMENT'!$C$3:$AH$256, 86, FALSE), 0) +  IFERROR(HLOOKUP(AH3,'INCOME STATEMENT'!$C$3:$AH$256, 75, FALSE), 0)</f>
        <v/>
      </c>
      <c r="AI18" s="149">
        <f>IFERROR(HLOOKUP(AI3,'INCOME STATEMENT'!$C$3:$AH$256, 82, FALSE), 0) + IFERROR(HLOOKUP(AI3,'INCOME STATEMENT'!$C$3:$AH$256, 84, FALSE), 0) + IFERROR(HLOOKUP(AI3,'INCOME STATEMENT'!$C$3:$AH$256, 85, FALSE), 0) +  IFERROR(HLOOKUP(AI3,'INCOME STATEMENT'!$C$3:$AH$256, 86, FALSE), 0) +  IFERROR(HLOOKUP(AI3,'INCOME STATEMENT'!$C$3:$AH$256, 75, FALSE), 0)</f>
        <v/>
      </c>
      <c r="AJ18" s="149">
        <f>IFERROR(HLOOKUP(AJ3,'INCOME STATEMENT'!$C$3:$AH$256, 82, FALSE), 0) + IFERROR(HLOOKUP(AJ3,'INCOME STATEMENT'!$C$3:$AH$256, 84, FALSE), 0) + IFERROR(HLOOKUP(AJ3,'INCOME STATEMENT'!$C$3:$AH$256, 85, FALSE), 0) +  IFERROR(HLOOKUP(AJ3,'INCOME STATEMENT'!$C$3:$AH$256, 86, FALSE), 0) +  IFERROR(HLOOKUP(AJ3,'INCOME STATEMENT'!$C$3:$AH$256, 75, FALSE), 0)</f>
        <v/>
      </c>
      <c r="AK18" s="149">
        <f>IFERROR(HLOOKUP(AK3,'INCOME STATEMENT'!$C$3:$AH$256, 82, FALSE), 0) + IFERROR(HLOOKUP(AK3,'INCOME STATEMENT'!$C$3:$AH$256, 84, FALSE), 0) + IFERROR(HLOOKUP(AK3,'INCOME STATEMENT'!$C$3:$AH$256, 85, FALSE), 0) +  IFERROR(HLOOKUP(AK3,'INCOME STATEMENT'!$C$3:$AH$256, 86, FALSE), 0) +  IFERROR(HLOOKUP(AK3,'INCOME STATEMENT'!$C$3:$AH$256, 75, FALSE), 0)</f>
        <v/>
      </c>
      <c r="AL18" s="149">
        <f>IFERROR(HLOOKUP(AL3,'INCOME STATEMENT'!$C$3:$AH$256, 82, FALSE), 0) + IFERROR(HLOOKUP(AL3,'INCOME STATEMENT'!$C$3:$AH$256, 84, FALSE), 0) + IFERROR(HLOOKUP(AL3,'INCOME STATEMENT'!$C$3:$AH$256, 85, FALSE), 0) +  IFERROR(HLOOKUP(AL3,'INCOME STATEMENT'!$C$3:$AH$256, 86, FALSE), 0) +  IFERROR(HLOOKUP(AL3,'INCOME STATEMENT'!$C$3:$AH$256, 75, FALSE), 0)</f>
        <v/>
      </c>
      <c r="AM18" s="149">
        <f>IFERROR(HLOOKUP(AM3,'INCOME STATEMENT'!$C$3:$AH$256, 82, FALSE), 0) + IFERROR(HLOOKUP(AM3,'INCOME STATEMENT'!$C$3:$AH$256, 84, FALSE), 0) + IFERROR(HLOOKUP(AM3,'INCOME STATEMENT'!$C$3:$AH$256, 85, FALSE), 0) +  IFERROR(HLOOKUP(AM3,'INCOME STATEMENT'!$C$3:$AH$256, 86, FALSE), 0) +  IFERROR(HLOOKUP(AM3,'INCOME STATEMENT'!$C$3:$AH$256, 75, FALSE), 0)</f>
        <v/>
      </c>
    </row>
    <row r="19" ht="18" customFormat="1" customHeight="1" s="50" thickBot="1">
      <c r="A19" s="147" t="inlineStr">
        <is>
          <t>Cash Buffer (Days)</t>
        </is>
      </c>
      <c r="B19" s="62" t="n"/>
      <c r="C19" s="156">
        <f>IFERROR(C17/((C18/365)), 0)</f>
        <v/>
      </c>
      <c r="D19" s="156">
        <f>IFERROR(D17/((D18/365)), 0)</f>
        <v/>
      </c>
      <c r="E19" s="156">
        <f>IFERROR(E17/((E18/365)), 0)</f>
        <v/>
      </c>
      <c r="F19" s="156">
        <f>IFERROR(F17/((F18/365)), 0)</f>
        <v/>
      </c>
      <c r="G19" s="156">
        <f>IFERROR(G17/((G18/365)), 0)</f>
        <v/>
      </c>
      <c r="H19" s="156">
        <f>IFERROR(H17/((H18/365)), 0)</f>
        <v/>
      </c>
      <c r="I19" s="156">
        <f>IFERROR(I17/((I18/365)), 0)</f>
        <v/>
      </c>
      <c r="J19" s="156">
        <f>IFERROR(J17/((J18/365)), 0)</f>
        <v/>
      </c>
      <c r="K19" s="156">
        <f>IFERROR(K17/((K18/365)), 0)</f>
        <v/>
      </c>
      <c r="L19" s="156">
        <f>IFERROR(L17/((L18/365)), 0)</f>
        <v/>
      </c>
      <c r="M19" s="156">
        <f>IFERROR(M17/((M18/365)), 0)</f>
        <v/>
      </c>
      <c r="N19" s="156">
        <f>IFERROR(N17/((N18/365)), 0)</f>
        <v/>
      </c>
      <c r="O19" s="156">
        <f>IFERROR(O17/((O18/365)), 0)</f>
        <v/>
      </c>
      <c r="P19" s="156">
        <f>IFERROR(P17/((P18/365)), 0)</f>
        <v/>
      </c>
      <c r="Q19" s="156">
        <f>IFERROR(Q17/((Q18/365)), 0)</f>
        <v/>
      </c>
      <c r="R19" s="156">
        <f>IFERROR(R17/((R18/365)), 0)</f>
        <v/>
      </c>
      <c r="S19" s="156">
        <f>IFERROR(S17/((S18/365)), 0)</f>
        <v/>
      </c>
      <c r="T19" s="156">
        <f>IFERROR(T17/((T18/365)), 0)</f>
        <v/>
      </c>
      <c r="U19" s="156">
        <f>IFERROR(U17/((U18/365)), 0)</f>
        <v/>
      </c>
      <c r="V19" s="156">
        <f>IFERROR(V17/((V18/365)), 0)</f>
        <v/>
      </c>
      <c r="W19" s="156">
        <f>IFERROR(W17/((W18/365)), 0)</f>
        <v/>
      </c>
      <c r="X19" s="156">
        <f>IFERROR(X17/((X18/365)), 0)</f>
        <v/>
      </c>
      <c r="Y19" s="156">
        <f>IFERROR(Y17/((Y18/365)), 0)</f>
        <v/>
      </c>
      <c r="Z19" s="156">
        <f>IFERROR(Z17/((Z18/365)), 0)</f>
        <v/>
      </c>
      <c r="AA19" s="156">
        <f>IFERROR(AA17/((AA18/365)), 0)</f>
        <v/>
      </c>
      <c r="AB19" s="156">
        <f>IFERROR(AB17/((AB18/365)), 0)</f>
        <v/>
      </c>
      <c r="AC19" s="156">
        <f>IFERROR(AC17/((AC18/365)), 0)</f>
        <v/>
      </c>
      <c r="AD19" s="156">
        <f>IFERROR(AD17/((AD18/365)), 0)</f>
        <v/>
      </c>
      <c r="AE19" s="156">
        <f>IFERROR(AE17/((AE18/365)), 0)</f>
        <v/>
      </c>
      <c r="AF19" s="156">
        <f>IFERROR(AF17/((AF18/365)), 0)</f>
        <v/>
      </c>
      <c r="AG19" s="156">
        <f>IFERROR(AG17/((AG18/365)), 0)</f>
        <v/>
      </c>
      <c r="AH19" s="156">
        <f>IFERROR(AH17/((AH18/365)), 0)</f>
        <v/>
      </c>
      <c r="AI19" s="156">
        <f>IFERROR(AI17/((AI18/365)), 0)</f>
        <v/>
      </c>
      <c r="AJ19" s="156">
        <f>IFERROR(AJ17/((AJ18/365)), 0)</f>
        <v/>
      </c>
      <c r="AK19" s="156">
        <f>IFERROR(AK17/((AK18/365)), 0)</f>
        <v/>
      </c>
      <c r="AL19" s="156">
        <f>IFERROR(AL17/((AL18/365)), 0)</f>
        <v/>
      </c>
      <c r="AM19" s="156">
        <f>IFERROR(AM17/((AM18/365)), 0)</f>
        <v/>
      </c>
    </row>
    <row r="20" ht="18" customFormat="1" customHeight="1" s="50" thickBot="1">
      <c r="A20" s="143" t="inlineStr">
        <is>
          <t>Cash to Deposit (%)</t>
        </is>
      </c>
      <c r="B20" s="62" t="n"/>
      <c r="C20" s="95">
        <f>IFERROR(C17/C135, 0)</f>
        <v/>
      </c>
      <c r="D20" s="95">
        <f>IFERROR(D17/D135, 0)</f>
        <v/>
      </c>
      <c r="E20" s="95">
        <f>IFERROR(E17/E135, 0)</f>
        <v/>
      </c>
      <c r="F20" s="95">
        <f>IFERROR(F17/F135, 0)</f>
        <v/>
      </c>
      <c r="G20" s="95">
        <f>IFERROR(G17/G135, 0)</f>
        <v/>
      </c>
      <c r="H20" s="95">
        <f>IFERROR(H17/H135, 0)</f>
        <v/>
      </c>
      <c r="I20" s="95">
        <f>IFERROR(I17/I135, 0)</f>
        <v/>
      </c>
      <c r="J20" s="95">
        <f>IFERROR(J17/J135, 0)</f>
        <v/>
      </c>
      <c r="K20" s="95">
        <f>IFERROR(K17/K135, 0)</f>
        <v/>
      </c>
      <c r="L20" s="95">
        <f>IFERROR(L17/L135, 0)</f>
        <v/>
      </c>
      <c r="M20" s="95">
        <f>IFERROR(M17/M135, 0)</f>
        <v/>
      </c>
      <c r="N20" s="95">
        <f>IFERROR(N17/N135, 0)</f>
        <v/>
      </c>
      <c r="O20" s="95">
        <f>IFERROR(O17/O135, 0)</f>
        <v/>
      </c>
      <c r="P20" s="95">
        <f>IFERROR(P17/P135, 0)</f>
        <v/>
      </c>
      <c r="Q20" s="95">
        <f>IFERROR(Q17/Q135, 0)</f>
        <v/>
      </c>
      <c r="R20" s="95">
        <f>IFERROR(R17/R135, 0)</f>
        <v/>
      </c>
      <c r="S20" s="95">
        <f>IFERROR(S17/S135, 0)</f>
        <v/>
      </c>
      <c r="T20" s="95">
        <f>IFERROR(T17/T135, 0)</f>
        <v/>
      </c>
      <c r="U20" s="95">
        <f>IFERROR(U17/U135, 0)</f>
        <v/>
      </c>
      <c r="V20" s="95">
        <f>IFERROR(V17/V135, 0)</f>
        <v/>
      </c>
      <c r="W20" s="95">
        <f>IFERROR(W17/W135, 0)</f>
        <v/>
      </c>
      <c r="X20" s="95">
        <f>IFERROR(X17/X135, 0)</f>
        <v/>
      </c>
      <c r="Y20" s="95">
        <f>IFERROR(Y17/Y135, 0)</f>
        <v/>
      </c>
      <c r="Z20" s="95">
        <f>IFERROR(Z17/Z135, 0)</f>
        <v/>
      </c>
      <c r="AA20" s="95">
        <f>IFERROR(AA17/AA135, 0)</f>
        <v/>
      </c>
      <c r="AB20" s="95">
        <f>IFERROR(AB17/AB135, 0)</f>
        <v/>
      </c>
      <c r="AC20" s="95">
        <f>IFERROR(AC17/AC135, 0)</f>
        <v/>
      </c>
      <c r="AD20" s="95">
        <f>IFERROR(AD17/AD135, 0)</f>
        <v/>
      </c>
      <c r="AE20" s="95">
        <f>IFERROR(AE17/AE135, 0)</f>
        <v/>
      </c>
      <c r="AF20" s="95">
        <f>IFERROR(AF17/AF135, 0)</f>
        <v/>
      </c>
      <c r="AG20" s="95">
        <f>IFERROR(AG17/AG135, 0)</f>
        <v/>
      </c>
      <c r="AH20" s="95">
        <f>IFERROR(AH17/AH135, 0)</f>
        <v/>
      </c>
      <c r="AI20" s="95">
        <f>IFERROR(AI17/AI135, 0)</f>
        <v/>
      </c>
      <c r="AJ20" s="95">
        <f>IFERROR(AJ17/AJ135, 0)</f>
        <v/>
      </c>
      <c r="AK20" s="95">
        <f>IFERROR(AK17/AK135, 0)</f>
        <v/>
      </c>
      <c r="AL20" s="95">
        <f>IFERROR(AL17/AL135, 0)</f>
        <v/>
      </c>
      <c r="AM20" s="95">
        <f>IFERROR(AM17/AM135, 0)</f>
        <v/>
      </c>
    </row>
    <row r="21" ht="18" customHeight="1" s="173" thickBot="1">
      <c r="A21" s="38" t="inlineStr">
        <is>
          <t>Piutang asuransi</t>
        </is>
      </c>
      <c r="B21" s="38" t="n"/>
      <c r="C21" s="155">
        <f>C22+C23-C24</f>
        <v/>
      </c>
      <c r="D21" s="155">
        <f>D22+D23-D24</f>
        <v/>
      </c>
      <c r="E21" s="155">
        <f>E22+E23-E24</f>
        <v/>
      </c>
      <c r="F21" s="155">
        <f>F22+F23-F24</f>
        <v/>
      </c>
      <c r="G21" s="155">
        <f>G22+G23-G24</f>
        <v/>
      </c>
      <c r="H21" s="155">
        <f>H22+H23-H24</f>
        <v/>
      </c>
      <c r="I21" s="155">
        <f>I22+I23-I24</f>
        <v/>
      </c>
      <c r="J21" s="155">
        <f>J22+J23-J24</f>
        <v/>
      </c>
      <c r="K21" s="155">
        <f>K22+K23-K24</f>
        <v/>
      </c>
      <c r="L21" s="155">
        <f>L22+L23-L24</f>
        <v/>
      </c>
      <c r="M21" s="155">
        <f>M22+M23-M24</f>
        <v/>
      </c>
      <c r="N21" s="155">
        <f>N22+N23-N24</f>
        <v/>
      </c>
      <c r="O21" s="155">
        <f>O22+O23-O24</f>
        <v/>
      </c>
      <c r="P21" s="155">
        <f>P22+P23-P24</f>
        <v/>
      </c>
      <c r="Q21" s="155">
        <f>Q22+Q23-Q24</f>
        <v/>
      </c>
      <c r="R21" s="155">
        <f>R22+R23-R24</f>
        <v/>
      </c>
      <c r="S21" s="155">
        <f>S22+S23-S24</f>
        <v/>
      </c>
      <c r="T21" s="155">
        <f>T22+T23-T24</f>
        <v/>
      </c>
      <c r="U21" s="155">
        <f>U22+U23-U24</f>
        <v/>
      </c>
      <c r="V21" s="155">
        <f>V22+V23-V24</f>
        <v/>
      </c>
      <c r="W21" s="155">
        <f>W22+W23-W24</f>
        <v/>
      </c>
      <c r="X21" s="155">
        <f>X22+X23-X24</f>
        <v/>
      </c>
      <c r="Y21" s="155">
        <f>Y22+Y23-Y24</f>
        <v/>
      </c>
      <c r="Z21" s="155">
        <f>Z22+Z23-Z24</f>
        <v/>
      </c>
      <c r="AA21" s="155">
        <f>AA22+AA23-AA24</f>
        <v/>
      </c>
      <c r="AB21" s="155">
        <f>AB22+AB23-AB24</f>
        <v/>
      </c>
      <c r="AC21" s="155">
        <f>AC22+AC23-AC24</f>
        <v/>
      </c>
      <c r="AD21" s="155">
        <f>AD22+AD23-AD24</f>
        <v/>
      </c>
      <c r="AE21" s="155">
        <f>AE22+AE23-AE24</f>
        <v/>
      </c>
      <c r="AF21" s="155">
        <f>AF22+AF23-AF24</f>
        <v/>
      </c>
      <c r="AG21" s="155">
        <f>AG22+AG23-AG24</f>
        <v/>
      </c>
      <c r="AH21" s="155">
        <f>AH22+AH23-AH24</f>
        <v/>
      </c>
      <c r="AI21" s="155">
        <f>AI22+AI23-AI24</f>
        <v/>
      </c>
      <c r="AJ21" s="155">
        <f>AJ22+AJ23-AJ24</f>
        <v/>
      </c>
      <c r="AK21" s="155">
        <f>AK22+AK23-AK24</f>
        <v/>
      </c>
      <c r="AL21" s="155">
        <f>AL22+AL23-AL24</f>
        <v/>
      </c>
      <c r="AM21" s="155">
        <f>AM22+AM23-AM24</f>
        <v/>
      </c>
    </row>
    <row r="22" hidden="1" ht="18" customHeight="1" s="173" thickBot="1">
      <c r="A22" s="39" t="inlineStr">
        <is>
          <t>Piutang asuransi pihak ketiga</t>
        </is>
      </c>
      <c r="B22" s="39" t="n"/>
      <c r="C22" s="37" t="inlineStr"/>
      <c r="D22" s="37" t="inlineStr"/>
      <c r="E22" s="37" t="inlineStr"/>
      <c r="F22" s="37" t="inlineStr"/>
      <c r="G22" s="37" t="inlineStr"/>
      <c r="H22" s="37" t="inlineStr"/>
      <c r="I22" s="37" t="inlineStr"/>
      <c r="J22" s="37" t="inlineStr"/>
      <c r="K22" s="37" t="inlineStr"/>
      <c r="L22" s="37" t="inlineStr"/>
      <c r="M22" s="37" t="inlineStr"/>
      <c r="N22" s="37" t="inlineStr"/>
      <c r="O22" s="37" t="inlineStr"/>
      <c r="P22" s="37" t="inlineStr"/>
      <c r="Q22" s="37" t="inlineStr"/>
      <c r="R22" s="37" t="inlineStr"/>
      <c r="S22" s="37" t="inlineStr"/>
      <c r="T22" s="37" t="inlineStr"/>
      <c r="U22" s="37" t="inlineStr"/>
      <c r="V22" s="37" t="inlineStr"/>
      <c r="W22" s="37" t="inlineStr"/>
      <c r="X22" s="37" t="inlineStr"/>
      <c r="Y22" s="37" t="inlineStr"/>
      <c r="Z22" s="37" t="inlineStr"/>
      <c r="AA22" s="37" t="inlineStr"/>
      <c r="AB22" s="37" t="n"/>
      <c r="AC22" s="37" t="n"/>
      <c r="AD22" s="37" t="n"/>
      <c r="AE22" s="37" t="n"/>
      <c r="AF22" s="37" t="n"/>
      <c r="AG22" s="37" t="n"/>
      <c r="AH22" s="37" t="n"/>
      <c r="AI22" s="37" t="n"/>
      <c r="AJ22" s="37" t="n"/>
      <c r="AK22" s="37" t="n"/>
      <c r="AL22" s="37" t="n"/>
      <c r="AM22" s="37" t="n"/>
    </row>
    <row r="23" hidden="1" ht="18" customHeight="1" s="173" thickBot="1">
      <c r="A23" s="39" t="inlineStr">
        <is>
          <t>Piutang asuransi pihak berelasi</t>
        </is>
      </c>
      <c r="B23" s="39" t="n"/>
      <c r="C23" s="37" t="inlineStr"/>
      <c r="D23" s="37" t="inlineStr"/>
      <c r="E23" s="37" t="inlineStr"/>
      <c r="F23" s="37" t="inlineStr"/>
      <c r="G23" s="37" t="inlineStr"/>
      <c r="H23" s="37" t="inlineStr"/>
      <c r="I23" s="37" t="inlineStr"/>
      <c r="J23" s="37" t="inlineStr"/>
      <c r="K23" s="37" t="inlineStr"/>
      <c r="L23" s="37" t="inlineStr"/>
      <c r="M23" s="37" t="inlineStr"/>
      <c r="N23" s="37" t="inlineStr"/>
      <c r="O23" s="37" t="inlineStr"/>
      <c r="P23" s="37" t="inlineStr"/>
      <c r="Q23" s="37" t="inlineStr"/>
      <c r="R23" s="37" t="inlineStr"/>
      <c r="S23" s="37" t="inlineStr"/>
      <c r="T23" s="37" t="inlineStr"/>
      <c r="U23" s="37" t="inlineStr"/>
      <c r="V23" s="37" t="inlineStr"/>
      <c r="W23" s="37" t="inlineStr"/>
      <c r="X23" s="37" t="inlineStr"/>
      <c r="Y23" s="37" t="inlineStr"/>
      <c r="Z23" s="37" t="inlineStr"/>
      <c r="AA23" s="37" t="inlineStr"/>
      <c r="AB23" s="37" t="n"/>
      <c r="AC23" s="37" t="n"/>
      <c r="AD23" s="37" t="n"/>
      <c r="AE23" s="37" t="n"/>
      <c r="AF23" s="37" t="n"/>
      <c r="AG23" s="37" t="n"/>
      <c r="AH23" s="37" t="n"/>
      <c r="AI23" s="37" t="n"/>
      <c r="AJ23" s="37" t="n"/>
      <c r="AK23" s="37" t="n"/>
      <c r="AL23" s="37" t="n"/>
      <c r="AM23" s="37" t="n"/>
    </row>
    <row r="24" hidden="1" ht="35" customHeight="1" s="173" thickBot="1">
      <c r="A24" s="39" t="inlineStr">
        <is>
          <t>Cadangan kerugian penurunan nilai pada piutang asuransi</t>
        </is>
      </c>
      <c r="B24" s="39" t="n"/>
      <c r="C24" s="40" t="inlineStr"/>
      <c r="D24" s="40" t="inlineStr"/>
      <c r="E24" s="40" t="inlineStr"/>
      <c r="F24" s="40" t="inlineStr"/>
      <c r="G24" s="40" t="inlineStr"/>
      <c r="H24" s="40" t="inlineStr"/>
      <c r="I24" s="40" t="inlineStr"/>
      <c r="J24" s="40" t="inlineStr"/>
      <c r="K24" s="40" t="inlineStr"/>
      <c r="L24" s="40" t="inlineStr"/>
      <c r="M24" s="40" t="inlineStr"/>
      <c r="N24" s="40" t="inlineStr"/>
      <c r="O24" s="40" t="inlineStr"/>
      <c r="P24" s="40" t="inlineStr"/>
      <c r="Q24" s="40" t="inlineStr"/>
      <c r="R24" s="40" t="inlineStr"/>
      <c r="S24" s="40" t="inlineStr"/>
      <c r="T24" s="40" t="inlineStr"/>
      <c r="U24" s="40" t="inlineStr"/>
      <c r="V24" s="40" t="inlineStr"/>
      <c r="W24" s="40" t="inlineStr"/>
      <c r="X24" s="40" t="inlineStr"/>
      <c r="Y24" s="40" t="inlineStr"/>
      <c r="Z24" s="40" t="inlineStr"/>
      <c r="AA24" s="40" t="inlineStr"/>
      <c r="AB24" s="40" t="n"/>
      <c r="AC24" s="40" t="n"/>
      <c r="AD24" s="40" t="n"/>
      <c r="AE24" s="40" t="n"/>
      <c r="AF24" s="40" t="n"/>
      <c r="AG24" s="40" t="n"/>
      <c r="AH24" s="40" t="n"/>
      <c r="AI24" s="40" t="n"/>
      <c r="AJ24" s="40" t="n"/>
      <c r="AK24" s="40" t="n"/>
      <c r="AL24" s="40" t="n"/>
      <c r="AM24" s="40" t="n"/>
    </row>
    <row r="25" hidden="1" ht="18" customHeight="1" s="173" thickBot="1">
      <c r="A25" s="36" t="inlineStr">
        <is>
          <t>Biaya akuisisi tangguhan</t>
        </is>
      </c>
      <c r="B25" s="36" t="n"/>
      <c r="C25" s="37" t="inlineStr"/>
      <c r="D25" s="37" t="inlineStr"/>
      <c r="E25" s="37" t="inlineStr"/>
      <c r="F25" s="37" t="inlineStr"/>
      <c r="G25" s="37" t="inlineStr"/>
      <c r="H25" s="37" t="inlineStr"/>
      <c r="I25" s="37" t="inlineStr"/>
      <c r="J25" s="37" t="inlineStr"/>
      <c r="K25" s="37" t="inlineStr"/>
      <c r="L25" s="37" t="inlineStr"/>
      <c r="M25" s="37" t="inlineStr"/>
      <c r="N25" s="37" t="inlineStr"/>
      <c r="O25" s="37" t="inlineStr"/>
      <c r="P25" s="37" t="inlineStr"/>
      <c r="Q25" s="37" t="inlineStr"/>
      <c r="R25" s="37" t="inlineStr"/>
      <c r="S25" s="37" t="inlineStr"/>
      <c r="T25" s="37" t="inlineStr"/>
      <c r="U25" s="37" t="inlineStr"/>
      <c r="V25" s="37" t="inlineStr"/>
      <c r="W25" s="37" t="inlineStr"/>
      <c r="X25" s="37" t="inlineStr"/>
      <c r="Y25" s="37" t="inlineStr"/>
      <c r="Z25" s="37" t="inlineStr"/>
      <c r="AA25" s="37" t="inlineStr"/>
      <c r="AB25" s="37" t="n"/>
      <c r="AC25" s="37" t="n"/>
      <c r="AD25" s="37" t="n"/>
      <c r="AE25" s="37" t="n"/>
      <c r="AF25" s="37" t="n"/>
      <c r="AG25" s="37" t="n"/>
      <c r="AH25" s="37" t="n"/>
      <c r="AI25" s="37" t="n"/>
      <c r="AJ25" s="37" t="n"/>
      <c r="AK25" s="37" t="n"/>
      <c r="AL25" s="37" t="n"/>
      <c r="AM25" s="37" t="n"/>
    </row>
    <row r="26" hidden="1" ht="35" customHeight="1" s="173" thickBot="1">
      <c r="A26" s="36" t="inlineStr">
        <is>
          <t>Deposito pada lembaga kliring dan penjaminan</t>
        </is>
      </c>
      <c r="B26" s="36" t="n"/>
      <c r="C26" s="37" t="inlineStr"/>
      <c r="D26" s="37" t="inlineStr"/>
      <c r="E26" s="37" t="inlineStr"/>
      <c r="F26" s="37" t="inlineStr"/>
      <c r="G26" s="37" t="inlineStr"/>
      <c r="H26" s="37" t="inlineStr"/>
      <c r="I26" s="37" t="inlineStr"/>
      <c r="J26" s="37" t="inlineStr"/>
      <c r="K26" s="37" t="inlineStr"/>
      <c r="L26" s="37" t="inlineStr"/>
      <c r="M26" s="37" t="inlineStr"/>
      <c r="N26" s="37" t="inlineStr"/>
      <c r="O26" s="37" t="inlineStr"/>
      <c r="P26" s="37" t="inlineStr"/>
      <c r="Q26" s="37" t="inlineStr"/>
      <c r="R26" s="37" t="inlineStr"/>
      <c r="S26" s="37" t="inlineStr"/>
      <c r="T26" s="37" t="inlineStr"/>
      <c r="U26" s="37" t="inlineStr"/>
      <c r="V26" s="37" t="inlineStr"/>
      <c r="W26" s="37" t="inlineStr"/>
      <c r="X26" s="37" t="inlineStr"/>
      <c r="Y26" s="37" t="inlineStr"/>
      <c r="Z26" s="37" t="inlineStr"/>
      <c r="AA26" s="37" t="inlineStr"/>
      <c r="AB26" s="37" t="n"/>
      <c r="AC26" s="37" t="n"/>
      <c r="AD26" s="37" t="n"/>
      <c r="AE26" s="37" t="n"/>
      <c r="AF26" s="37" t="n"/>
      <c r="AG26" s="37" t="n"/>
      <c r="AH26" s="37" t="n"/>
      <c r="AI26" s="37" t="n"/>
      <c r="AJ26" s="37" t="n"/>
      <c r="AK26" s="37" t="n"/>
      <c r="AL26" s="37" t="n"/>
      <c r="AM26" s="37" t="n"/>
    </row>
    <row r="27" ht="18" customHeight="1" s="173" thickBot="1">
      <c r="A27" s="38" t="inlineStr">
        <is>
          <t>Efek-efek yang diperdagangkan</t>
        </is>
      </c>
      <c r="B27" s="38" t="n"/>
      <c r="C27" s="155">
        <f>C28+C29-C30</f>
        <v/>
      </c>
      <c r="D27" s="155">
        <f>D28+D29-D30</f>
        <v/>
      </c>
      <c r="E27" s="155">
        <f>E28+E29-E30</f>
        <v/>
      </c>
      <c r="F27" s="155">
        <f>F28+F29-F30</f>
        <v/>
      </c>
      <c r="G27" s="155">
        <f>G28+G29-G30</f>
        <v/>
      </c>
      <c r="H27" s="155">
        <f>H28+H29-H30</f>
        <v/>
      </c>
      <c r="I27" s="155">
        <f>I28+I29-I30</f>
        <v/>
      </c>
      <c r="J27" s="155">
        <f>J28+J29-J30</f>
        <v/>
      </c>
      <c r="K27" s="155">
        <f>K28+K29-K30</f>
        <v/>
      </c>
      <c r="L27" s="155">
        <f>L28+L29-L30</f>
        <v/>
      </c>
      <c r="M27" s="155">
        <f>M28+M29-M30</f>
        <v/>
      </c>
      <c r="N27" s="155">
        <f>N28+N29-N30</f>
        <v/>
      </c>
      <c r="O27" s="155">
        <f>O28+O29-O30</f>
        <v/>
      </c>
      <c r="P27" s="155">
        <f>P28+P29-P30</f>
        <v/>
      </c>
      <c r="Q27" s="155">
        <f>Q28+Q29-Q30</f>
        <v/>
      </c>
      <c r="R27" s="155">
        <f>R28+R29-R30</f>
        <v/>
      </c>
      <c r="S27" s="155">
        <f>S28+S29-S30</f>
        <v/>
      </c>
      <c r="T27" s="155">
        <f>T28+T29-T30</f>
        <v/>
      </c>
      <c r="U27" s="155">
        <f>U28+U29-U30</f>
        <v/>
      </c>
      <c r="V27" s="155">
        <f>V28+V29-V30</f>
        <v/>
      </c>
      <c r="W27" s="155">
        <f>W28+W29-W30</f>
        <v/>
      </c>
      <c r="X27" s="155">
        <f>X28+X29-X30</f>
        <v/>
      </c>
      <c r="Y27" s="155">
        <f>Y28+Y29-Y30</f>
        <v/>
      </c>
      <c r="Z27" s="155">
        <f>Z28+Z29-Z30</f>
        <v/>
      </c>
      <c r="AA27" s="155">
        <f>AA28+AA29-AA30</f>
        <v/>
      </c>
      <c r="AB27" s="155">
        <f>AB28+AB29-AB30</f>
        <v/>
      </c>
      <c r="AC27" s="155">
        <f>AC28+AC29-AC30</f>
        <v/>
      </c>
      <c r="AD27" s="155">
        <f>AD28+AD29-AD30</f>
        <v/>
      </c>
      <c r="AE27" s="155">
        <f>AE28+AE29-AE30</f>
        <v/>
      </c>
      <c r="AF27" s="155">
        <f>AF28+AF29-AF30</f>
        <v/>
      </c>
      <c r="AG27" s="155">
        <f>AG28+AG29-AG30</f>
        <v/>
      </c>
      <c r="AH27" s="155">
        <f>AH28+AH29-AH30</f>
        <v/>
      </c>
      <c r="AI27" s="155">
        <f>AI28+AI29-AI30</f>
        <v/>
      </c>
      <c r="AJ27" s="155">
        <f>AJ28+AJ29-AJ30</f>
        <v/>
      </c>
      <c r="AK27" s="155">
        <f>AK28+AK29-AK30</f>
        <v/>
      </c>
      <c r="AL27" s="155">
        <f>AL28+AL29-AL30</f>
        <v/>
      </c>
      <c r="AM27" s="155">
        <f>AM28+AM29-AM30</f>
        <v/>
      </c>
    </row>
    <row r="28" ht="35" customHeight="1" s="173" thickBot="1">
      <c r="A28" s="39" t="inlineStr">
        <is>
          <t>Efek-efek yang diperdagangkan pihak ketiga</t>
        </is>
      </c>
      <c r="B28" s="39" t="n"/>
      <c r="C28" s="37" t="n">
        <v>7791.958</v>
      </c>
      <c r="D28" s="37" t="n">
        <v>7791.958</v>
      </c>
      <c r="E28" s="37" t="n">
        <v>7791.958</v>
      </c>
      <c r="F28" s="37" t="n">
        <v>9144.618</v>
      </c>
      <c r="G28" s="37" t="n">
        <v>9331.243</v>
      </c>
      <c r="H28" s="37" t="n">
        <v>9505.406000000001</v>
      </c>
      <c r="I28" s="37" t="n">
        <v>14666.737</v>
      </c>
      <c r="J28" s="37" t="n">
        <v>14666.737</v>
      </c>
      <c r="K28" s="37" t="n">
        <v>14666.737</v>
      </c>
      <c r="L28" s="37" t="n">
        <v>32388.966</v>
      </c>
      <c r="M28" s="37" t="n">
        <v>32388.966</v>
      </c>
      <c r="N28" s="37" t="n">
        <v>32388.966</v>
      </c>
      <c r="O28" s="37" t="n">
        <v>27312.736</v>
      </c>
      <c r="P28" s="37" t="n">
        <v>27312.736</v>
      </c>
      <c r="Q28" s="37" t="n">
        <v>28223.673</v>
      </c>
      <c r="R28" s="37" t="n">
        <v>26591.299</v>
      </c>
      <c r="S28" s="37" t="n">
        <v>24008.456</v>
      </c>
      <c r="T28" s="37" t="n">
        <v>24627.494</v>
      </c>
      <c r="U28" s="37" t="n">
        <v>29517.088</v>
      </c>
      <c r="V28" s="37" t="n">
        <v>29517.088</v>
      </c>
      <c r="W28" s="37" t="n">
        <v>29517.088</v>
      </c>
      <c r="X28" s="37" t="n">
        <v>28107.297</v>
      </c>
      <c r="Y28" s="37" t="n">
        <v>25961.018</v>
      </c>
      <c r="Z28" s="37" t="n">
        <v>26615.277</v>
      </c>
      <c r="AA28" s="37" t="n">
        <v>29380.243</v>
      </c>
      <c r="AB28" s="37" t="n"/>
      <c r="AC28" s="37" t="n"/>
      <c r="AD28" s="37" t="n"/>
      <c r="AE28" s="37" t="n"/>
      <c r="AF28" s="37" t="n"/>
      <c r="AG28" s="37" t="n"/>
      <c r="AH28" s="37" t="n"/>
      <c r="AI28" s="37" t="n"/>
      <c r="AJ28" s="37" t="n"/>
      <c r="AK28" s="37" t="n"/>
      <c r="AL28" s="37" t="n"/>
      <c r="AM28" s="37" t="n"/>
    </row>
    <row r="29" hidden="1" ht="35" customHeight="1" s="173" thickBot="1">
      <c r="A29" s="39" t="inlineStr">
        <is>
          <t>Efek-efek yang diperdagangkan pihak berelasi</t>
        </is>
      </c>
      <c r="B29" s="39" t="n"/>
      <c r="C29" s="37" t="inlineStr"/>
      <c r="D29" s="37" t="inlineStr"/>
      <c r="E29" s="37" t="inlineStr"/>
      <c r="F29" s="37" t="inlineStr"/>
      <c r="G29" s="37" t="inlineStr"/>
      <c r="H29" s="37" t="inlineStr"/>
      <c r="I29" s="37" t="inlineStr"/>
      <c r="J29" s="37" t="inlineStr"/>
      <c r="K29" s="37" t="inlineStr"/>
      <c r="L29" s="37" t="inlineStr"/>
      <c r="M29" s="37" t="inlineStr"/>
      <c r="N29" s="37" t="inlineStr"/>
      <c r="O29" s="37" t="inlineStr"/>
      <c r="P29" s="37" t="inlineStr"/>
      <c r="Q29" s="37" t="inlineStr"/>
      <c r="R29" s="37" t="inlineStr"/>
      <c r="S29" s="37" t="inlineStr"/>
      <c r="T29" s="37" t="inlineStr"/>
      <c r="U29" s="37" t="inlineStr"/>
      <c r="V29" s="37" t="inlineStr"/>
      <c r="W29" s="37" t="inlineStr"/>
      <c r="X29" s="37" t="inlineStr"/>
      <c r="Y29" s="37" t="inlineStr"/>
      <c r="Z29" s="37" t="inlineStr"/>
      <c r="AA29" s="37" t="inlineStr"/>
      <c r="AB29" s="37" t="n"/>
      <c r="AC29" s="37" t="n"/>
      <c r="AD29" s="37" t="n"/>
      <c r="AE29" s="37" t="n"/>
      <c r="AF29" s="37" t="n"/>
      <c r="AG29" s="37" t="n"/>
      <c r="AH29" s="37" t="n"/>
      <c r="AI29" s="37" t="n"/>
      <c r="AJ29" s="37" t="n"/>
      <c r="AK29" s="37" t="n"/>
      <c r="AL29" s="37" t="n"/>
      <c r="AM29" s="37" t="n"/>
    </row>
    <row r="30" ht="52" customHeight="1" s="173" thickBot="1">
      <c r="A30" s="39" t="inlineStr">
        <is>
          <t>Cadangan kerugian penurunan nilai pada efek-efek yang diperdagangkan</t>
        </is>
      </c>
      <c r="B30" s="39" t="n"/>
      <c r="C30" s="40" t="n">
        <v>0.513</v>
      </c>
      <c r="D30" s="40" t="n">
        <v>0.513</v>
      </c>
      <c r="E30" s="40" t="n">
        <v>0.513</v>
      </c>
      <c r="F30" s="40" t="n">
        <v>0.669</v>
      </c>
      <c r="G30" s="40" t="n">
        <v>5.174</v>
      </c>
      <c r="H30" s="40" t="n">
        <v>5.174</v>
      </c>
      <c r="I30" s="40" t="n">
        <v>8.118</v>
      </c>
      <c r="J30" s="40" t="n">
        <v>8.118</v>
      </c>
      <c r="K30" s="40" t="n">
        <v>1.295</v>
      </c>
      <c r="L30" s="40" t="n">
        <v>5.943</v>
      </c>
      <c r="M30" s="40" t="n">
        <v>11.304</v>
      </c>
      <c r="N30" s="40" t="n">
        <v>4.363</v>
      </c>
      <c r="O30" s="40" t="n">
        <v>0.468</v>
      </c>
      <c r="P30" s="40" t="n">
        <v>0.4</v>
      </c>
      <c r="Q30" s="40" t="n">
        <v>0.535</v>
      </c>
      <c r="R30" s="40" t="n">
        <v>0.436</v>
      </c>
      <c r="S30" s="40" t="n">
        <v>0.511</v>
      </c>
      <c r="T30" s="40" t="n">
        <v>0.38</v>
      </c>
      <c r="U30" s="40" t="n">
        <v>3.052</v>
      </c>
      <c r="V30" s="40" t="n">
        <v>3.052</v>
      </c>
      <c r="W30" s="40" t="n">
        <v>3.052</v>
      </c>
      <c r="X30" s="40" t="n">
        <v>0.253</v>
      </c>
      <c r="Y30" s="40" t="n">
        <v>1.637</v>
      </c>
      <c r="Z30" s="40" t="n">
        <v>0.341</v>
      </c>
      <c r="AA30" s="40" t="n">
        <v>0.216</v>
      </c>
      <c r="AB30" s="40" t="n"/>
      <c r="AC30" s="40" t="n"/>
      <c r="AD30" s="40" t="n"/>
      <c r="AE30" s="40" t="n"/>
      <c r="AF30" s="40" t="n"/>
      <c r="AG30" s="40" t="n"/>
      <c r="AH30" s="40" t="n"/>
      <c r="AI30" s="40" t="n"/>
      <c r="AJ30" s="40" t="n"/>
      <c r="AK30" s="40" t="n"/>
      <c r="AL30" s="40" t="n"/>
      <c r="AM30" s="40" t="n"/>
    </row>
    <row r="31" hidden="1" ht="35" customHeight="1" s="173" thickBot="1">
      <c r="A31" s="36" t="inlineStr">
        <is>
          <t>Investasi pemegang polis pada kontrak unit-linked</t>
        </is>
      </c>
      <c r="B31" s="36" t="n"/>
      <c r="C31" s="37" t="inlineStr"/>
      <c r="D31" s="37" t="inlineStr"/>
      <c r="E31" s="37" t="inlineStr"/>
      <c r="F31" s="37" t="inlineStr"/>
      <c r="G31" s="37" t="inlineStr"/>
      <c r="H31" s="37" t="inlineStr"/>
      <c r="I31" s="37" t="inlineStr"/>
      <c r="J31" s="37" t="inlineStr"/>
      <c r="K31" s="37" t="inlineStr"/>
      <c r="L31" s="37" t="inlineStr"/>
      <c r="M31" s="37" t="inlineStr"/>
      <c r="N31" s="37" t="inlineStr"/>
      <c r="O31" s="37" t="inlineStr"/>
      <c r="P31" s="37" t="inlineStr"/>
      <c r="Q31" s="37" t="inlineStr"/>
      <c r="R31" s="37" t="inlineStr"/>
      <c r="S31" s="37" t="inlineStr"/>
      <c r="T31" s="37" t="inlineStr"/>
      <c r="U31" s="37" t="inlineStr"/>
      <c r="V31" s="37" t="inlineStr"/>
      <c r="W31" s="37" t="inlineStr"/>
      <c r="X31" s="37" t="inlineStr"/>
      <c r="Y31" s="37" t="inlineStr"/>
      <c r="Z31" s="37" t="inlineStr"/>
      <c r="AA31" s="37" t="inlineStr"/>
      <c r="AB31" s="37" t="n"/>
      <c r="AC31" s="37" t="n"/>
      <c r="AD31" s="37" t="n"/>
      <c r="AE31" s="37" t="n"/>
      <c r="AF31" s="37" t="n"/>
      <c r="AG31" s="37" t="n"/>
      <c r="AH31" s="37" t="n"/>
      <c r="AI31" s="37" t="n"/>
      <c r="AJ31" s="37" t="n"/>
      <c r="AK31" s="37" t="n"/>
      <c r="AL31" s="37" t="n"/>
      <c r="AM31" s="37" t="n"/>
    </row>
    <row r="32" ht="35" customHeight="1" s="173" thickBot="1">
      <c r="A32" s="36" t="inlineStr">
        <is>
          <t>Efek yang dibeli dengan janji dijual kembali</t>
        </is>
      </c>
      <c r="B32" s="36" t="n"/>
      <c r="C32" s="37" t="n">
        <v>566.891</v>
      </c>
      <c r="D32" s="37" t="n">
        <v>566.891</v>
      </c>
      <c r="E32" s="37" t="n">
        <v>566.891</v>
      </c>
      <c r="F32" s="37" t="n">
        <v>6875.952</v>
      </c>
      <c r="G32" s="37" t="n">
        <v>6875.952</v>
      </c>
      <c r="H32" s="37" t="n">
        <v>7499.39</v>
      </c>
      <c r="I32" s="37" t="n">
        <v>12573.044</v>
      </c>
      <c r="J32" s="37" t="n">
        <v>12865.229</v>
      </c>
      <c r="K32" s="37" t="n">
        <v>12573.044</v>
      </c>
      <c r="L32" s="37" t="n">
        <v>19362.612</v>
      </c>
      <c r="M32" s="37" t="n">
        <v>4870.589</v>
      </c>
      <c r="N32" s="37" t="n">
        <v>3420.685</v>
      </c>
      <c r="O32" s="37" t="n">
        <v>7822.847</v>
      </c>
      <c r="P32" s="37" t="n">
        <v>16009.167</v>
      </c>
      <c r="Q32" s="37" t="n">
        <v>4773.467</v>
      </c>
      <c r="R32" s="37" t="n">
        <v>5121.09</v>
      </c>
      <c r="S32" s="37" t="n">
        <v>9552.111000000001</v>
      </c>
      <c r="T32" s="37" t="n">
        <v>6247.318</v>
      </c>
      <c r="U32" s="37" t="n">
        <v>617.86</v>
      </c>
      <c r="V32" s="37" t="n">
        <v>5985.534</v>
      </c>
      <c r="W32" s="37" t="n">
        <v>617.86</v>
      </c>
      <c r="X32" s="37" t="n">
        <v>7630.818</v>
      </c>
      <c r="Y32" s="37" t="n">
        <v>2408.471</v>
      </c>
      <c r="Z32" s="37" t="n">
        <v>5114.574</v>
      </c>
      <c r="AA32" s="37" t="n">
        <v>2713.865</v>
      </c>
      <c r="AB32" s="37" t="n"/>
      <c r="AC32" s="37" t="n"/>
      <c r="AD32" s="37" t="n"/>
      <c r="AE32" s="37" t="n"/>
      <c r="AF32" s="37" t="n"/>
      <c r="AG32" s="37" t="n"/>
      <c r="AH32" s="37" t="n"/>
      <c r="AI32" s="37" t="n"/>
      <c r="AJ32" s="37" t="n"/>
      <c r="AK32" s="37" t="n"/>
      <c r="AL32" s="37" t="n"/>
      <c r="AM32" s="37" t="n"/>
    </row>
    <row r="33" ht="35" customHeight="1" s="173" thickBot="1">
      <c r="A33" s="38" t="inlineStr">
        <is>
          <t>Wesel ekspor dan tagihan lainnya</t>
        </is>
      </c>
      <c r="B33" s="38" t="n"/>
      <c r="C33" s="155">
        <f>C34+C35-C36</f>
        <v/>
      </c>
      <c r="D33" s="155">
        <f>D34+D35-D36</f>
        <v/>
      </c>
      <c r="E33" s="155">
        <f>E34+E35-E36</f>
        <v/>
      </c>
      <c r="F33" s="155">
        <f>F34+F35-F36</f>
        <v/>
      </c>
      <c r="G33" s="155">
        <f>G34+G35-G36</f>
        <v/>
      </c>
      <c r="H33" s="155">
        <f>H34+H35-H36</f>
        <v/>
      </c>
      <c r="I33" s="155">
        <f>I34+I35-I36</f>
        <v/>
      </c>
      <c r="J33" s="155">
        <f>J34+J35-J36</f>
        <v/>
      </c>
      <c r="K33" s="155">
        <f>K34+K35-K36</f>
        <v/>
      </c>
      <c r="L33" s="155">
        <f>L34+L35-L36</f>
        <v/>
      </c>
      <c r="M33" s="155">
        <f>M34+M35-M36</f>
        <v/>
      </c>
      <c r="N33" s="155">
        <f>N34+N35-N36</f>
        <v/>
      </c>
      <c r="O33" s="155">
        <f>O34+O35-O36</f>
        <v/>
      </c>
      <c r="P33" s="155">
        <f>P34+P35-P36</f>
        <v/>
      </c>
      <c r="Q33" s="155">
        <f>Q34+Q35-Q36</f>
        <v/>
      </c>
      <c r="R33" s="155">
        <f>R34+R35-R36</f>
        <v/>
      </c>
      <c r="S33" s="155">
        <f>S34+S35-S36</f>
        <v/>
      </c>
      <c r="T33" s="155">
        <f>T34+T35-T36</f>
        <v/>
      </c>
      <c r="U33" s="155">
        <f>U34+U35-U36</f>
        <v/>
      </c>
      <c r="V33" s="155">
        <f>V34+V35-V36</f>
        <v/>
      </c>
      <c r="W33" s="155">
        <f>W34+W35-W36</f>
        <v/>
      </c>
      <c r="X33" s="155">
        <f>X34+X35-X36</f>
        <v/>
      </c>
      <c r="Y33" s="155">
        <f>Y34+Y35-Y36</f>
        <v/>
      </c>
      <c r="Z33" s="155">
        <f>Z34+Z35-Z36</f>
        <v/>
      </c>
      <c r="AA33" s="155">
        <f>AA34+AA35-AA36</f>
        <v/>
      </c>
      <c r="AB33" s="155">
        <f>AB34+AB35-AB36</f>
        <v/>
      </c>
      <c r="AC33" s="155">
        <f>AC34+AC35-AC36</f>
        <v/>
      </c>
      <c r="AD33" s="155">
        <f>AD34+AD35-AD36</f>
        <v/>
      </c>
      <c r="AE33" s="155">
        <f>AE34+AE35-AE36</f>
        <v/>
      </c>
      <c r="AF33" s="155">
        <f>AF34+AF35-AF36</f>
        <v/>
      </c>
      <c r="AG33" s="155">
        <f>AG34+AG35-AG36</f>
        <v/>
      </c>
      <c r="AH33" s="155">
        <f>AH34+AH35-AH36</f>
        <v/>
      </c>
      <c r="AI33" s="155">
        <f>AI34+AI35-AI36</f>
        <v/>
      </c>
      <c r="AJ33" s="155">
        <f>AJ34+AJ35-AJ36</f>
        <v/>
      </c>
      <c r="AK33" s="155">
        <f>AK34+AK35-AK36</f>
        <v/>
      </c>
      <c r="AL33" s="155">
        <f>AL34+AL35-AL36</f>
        <v/>
      </c>
      <c r="AM33" s="155">
        <f>AM34+AM35-AM36</f>
        <v/>
      </c>
    </row>
    <row r="34" hidden="1" ht="35" customHeight="1" s="173" thickBot="1">
      <c r="A34" s="39" t="inlineStr">
        <is>
          <t>Wesel ekspor dan tagihan lainnya pihak ketiga</t>
        </is>
      </c>
      <c r="B34" s="39" t="n"/>
      <c r="C34" s="37" t="inlineStr"/>
      <c r="D34" s="37" t="inlineStr"/>
      <c r="E34" s="37" t="inlineStr"/>
      <c r="F34" s="37" t="inlineStr"/>
      <c r="G34" s="37" t="inlineStr"/>
      <c r="H34" s="37" t="inlineStr"/>
      <c r="I34" s="37" t="inlineStr"/>
      <c r="J34" s="37" t="inlineStr"/>
      <c r="K34" s="37" t="inlineStr"/>
      <c r="L34" s="37" t="inlineStr"/>
      <c r="M34" s="37" t="inlineStr"/>
      <c r="N34" s="37" t="inlineStr"/>
      <c r="O34" s="37" t="inlineStr"/>
      <c r="P34" s="37" t="inlineStr"/>
      <c r="Q34" s="37" t="inlineStr"/>
      <c r="R34" s="37" t="inlineStr"/>
      <c r="S34" s="37" t="inlineStr"/>
      <c r="T34" s="37" t="inlineStr"/>
      <c r="U34" s="37" t="inlineStr"/>
      <c r="V34" s="37" t="inlineStr"/>
      <c r="W34" s="37" t="inlineStr"/>
      <c r="X34" s="37" t="inlineStr"/>
      <c r="Y34" s="37" t="inlineStr"/>
      <c r="Z34" s="37" t="inlineStr"/>
      <c r="AA34" s="37" t="inlineStr"/>
      <c r="AB34" s="37" t="n"/>
      <c r="AC34" s="37" t="n"/>
      <c r="AD34" s="37" t="n"/>
      <c r="AE34" s="37" t="n"/>
      <c r="AF34" s="37" t="n"/>
      <c r="AG34" s="37" t="n"/>
      <c r="AH34" s="37" t="n"/>
      <c r="AI34" s="37" t="n"/>
      <c r="AJ34" s="37" t="n"/>
      <c r="AK34" s="37" t="n"/>
      <c r="AL34" s="37" t="n"/>
      <c r="AM34" s="37" t="n"/>
    </row>
    <row r="35" hidden="1" ht="35" customHeight="1" s="173" thickBot="1">
      <c r="A35" s="39" t="inlineStr">
        <is>
          <t>Wesel ekspor dan tagihan lainnya pihak berelasi</t>
        </is>
      </c>
      <c r="B35" s="39" t="n"/>
      <c r="C35" s="37" t="inlineStr"/>
      <c r="D35" s="37" t="inlineStr"/>
      <c r="E35" s="37" t="inlineStr"/>
      <c r="F35" s="37" t="inlineStr"/>
      <c r="G35" s="37" t="inlineStr"/>
      <c r="H35" s="37" t="inlineStr"/>
      <c r="I35" s="37" t="inlineStr"/>
      <c r="J35" s="37" t="inlineStr"/>
      <c r="K35" s="37" t="inlineStr"/>
      <c r="L35" s="37" t="inlineStr"/>
      <c r="M35" s="37" t="inlineStr"/>
      <c r="N35" s="37" t="inlineStr"/>
      <c r="O35" s="37" t="inlineStr"/>
      <c r="P35" s="37" t="inlineStr"/>
      <c r="Q35" s="37" t="inlineStr"/>
      <c r="R35" s="37" t="inlineStr"/>
      <c r="S35" s="37" t="inlineStr"/>
      <c r="T35" s="37" t="inlineStr"/>
      <c r="U35" s="37" t="inlineStr"/>
      <c r="V35" s="37" t="inlineStr"/>
      <c r="W35" s="37" t="inlineStr"/>
      <c r="X35" s="37" t="inlineStr"/>
      <c r="Y35" s="37" t="inlineStr"/>
      <c r="Z35" s="37" t="inlineStr"/>
      <c r="AA35" s="37" t="inlineStr"/>
      <c r="AB35" s="37" t="n"/>
      <c r="AC35" s="37" t="n"/>
      <c r="AD35" s="37" t="n"/>
      <c r="AE35" s="37" t="n"/>
      <c r="AF35" s="37" t="n"/>
      <c r="AG35" s="37" t="n"/>
      <c r="AH35" s="37" t="n"/>
      <c r="AI35" s="37" t="n"/>
      <c r="AJ35" s="37" t="n"/>
      <c r="AK35" s="37" t="n"/>
      <c r="AL35" s="37" t="n"/>
      <c r="AM35" s="37" t="n"/>
    </row>
    <row r="36" hidden="1" ht="52" customHeight="1" s="173" thickBot="1">
      <c r="A36" s="39" t="inlineStr">
        <is>
          <t>Cadangan kerugian penurunan nilai pada wesel ekspor dan tagihan lainnya</t>
        </is>
      </c>
      <c r="B36" s="39" t="n"/>
      <c r="C36" s="40" t="inlineStr"/>
      <c r="D36" s="40" t="inlineStr"/>
      <c r="E36" s="40" t="inlineStr"/>
      <c r="F36" s="40" t="inlineStr"/>
      <c r="G36" s="40" t="inlineStr"/>
      <c r="H36" s="40" t="inlineStr"/>
      <c r="I36" s="40" t="inlineStr"/>
      <c r="J36" s="40" t="inlineStr"/>
      <c r="K36" s="40" t="inlineStr"/>
      <c r="L36" s="40" t="inlineStr"/>
      <c r="M36" s="40" t="inlineStr"/>
      <c r="N36" s="40" t="inlineStr"/>
      <c r="O36" s="40" t="inlineStr"/>
      <c r="P36" s="40" t="inlineStr"/>
      <c r="Q36" s="40" t="inlineStr"/>
      <c r="R36" s="40" t="inlineStr"/>
      <c r="S36" s="40" t="inlineStr"/>
      <c r="T36" s="40" t="inlineStr"/>
      <c r="U36" s="40" t="inlineStr"/>
      <c r="V36" s="40" t="inlineStr"/>
      <c r="W36" s="40" t="inlineStr"/>
      <c r="X36" s="40" t="inlineStr"/>
      <c r="Y36" s="40" t="inlineStr"/>
      <c r="Z36" s="40" t="inlineStr"/>
      <c r="AA36" s="40" t="inlineStr"/>
      <c r="AB36" s="40" t="n"/>
      <c r="AC36" s="40" t="n"/>
      <c r="AD36" s="40" t="n"/>
      <c r="AE36" s="40" t="n"/>
      <c r="AF36" s="40" t="n"/>
      <c r="AG36" s="40" t="n"/>
      <c r="AH36" s="40" t="n"/>
      <c r="AI36" s="40" t="n"/>
      <c r="AJ36" s="40" t="n"/>
      <c r="AK36" s="40" t="n"/>
      <c r="AL36" s="40" t="n"/>
      <c r="AM36" s="40" t="n"/>
    </row>
    <row r="37" ht="18" customHeight="1" s="173" thickBot="1">
      <c r="A37" s="38" t="inlineStr">
        <is>
          <t>Tagihan akseptasi</t>
        </is>
      </c>
      <c r="B37" s="38" t="n"/>
      <c r="C37" s="155">
        <f>C38+C39-C40</f>
        <v/>
      </c>
      <c r="D37" s="155">
        <f>D38+D39-D40</f>
        <v/>
      </c>
      <c r="E37" s="155">
        <f>E38+E39-E40</f>
        <v/>
      </c>
      <c r="F37" s="155">
        <f>F38+F39-F40</f>
        <v/>
      </c>
      <c r="G37" s="155">
        <f>G38+G39-G40</f>
        <v/>
      </c>
      <c r="H37" s="155">
        <f>H38+H39-H40</f>
        <v/>
      </c>
      <c r="I37" s="155">
        <f>I38+I39-I40</f>
        <v/>
      </c>
      <c r="J37" s="155">
        <f>J38+J39-J40</f>
        <v/>
      </c>
      <c r="K37" s="155">
        <f>K38+K39-K40</f>
        <v/>
      </c>
      <c r="L37" s="155">
        <f>L38+L39-L40</f>
        <v/>
      </c>
      <c r="M37" s="155">
        <f>M38+M39-M40</f>
        <v/>
      </c>
      <c r="N37" s="155">
        <f>N38+N39-N40</f>
        <v/>
      </c>
      <c r="O37" s="155">
        <f>O38+O39-O40</f>
        <v/>
      </c>
      <c r="P37" s="155">
        <f>P38+P39-P40</f>
        <v/>
      </c>
      <c r="Q37" s="155">
        <f>Q38+Q39-Q40</f>
        <v/>
      </c>
      <c r="R37" s="155">
        <f>R38+R39-R40</f>
        <v/>
      </c>
      <c r="S37" s="155">
        <f>S38+S39-S40</f>
        <v/>
      </c>
      <c r="T37" s="155">
        <f>T38+T39-T40</f>
        <v/>
      </c>
      <c r="U37" s="155">
        <f>U38+U39-U40</f>
        <v/>
      </c>
      <c r="V37" s="155">
        <f>V38+V39-V40</f>
        <v/>
      </c>
      <c r="W37" s="155">
        <f>W38+W39-W40</f>
        <v/>
      </c>
      <c r="X37" s="155">
        <f>X38+X39-X40</f>
        <v/>
      </c>
      <c r="Y37" s="155">
        <f>Y38+Y39-Y40</f>
        <v/>
      </c>
      <c r="Z37" s="155">
        <f>Z38+Z39-Z40</f>
        <v/>
      </c>
      <c r="AA37" s="155">
        <f>AA38+AA39-AA40</f>
        <v/>
      </c>
      <c r="AB37" s="155">
        <f>AB38+AB39-AB40</f>
        <v/>
      </c>
      <c r="AC37" s="155">
        <f>AC38+AC39-AC40</f>
        <v/>
      </c>
      <c r="AD37" s="155">
        <f>AD38+AD39-AD40</f>
        <v/>
      </c>
      <c r="AE37" s="155">
        <f>AE38+AE39-AE40</f>
        <v/>
      </c>
      <c r="AF37" s="155">
        <f>AF38+AF39-AF40</f>
        <v/>
      </c>
      <c r="AG37" s="155">
        <f>AG38+AG39-AG40</f>
        <v/>
      </c>
      <c r="AH37" s="155">
        <f>AH38+AH39-AH40</f>
        <v/>
      </c>
      <c r="AI37" s="155">
        <f>AI38+AI39-AI40</f>
        <v/>
      </c>
      <c r="AJ37" s="155">
        <f>AJ38+AJ39-AJ40</f>
        <v/>
      </c>
      <c r="AK37" s="155">
        <f>AK38+AK39-AK40</f>
        <v/>
      </c>
      <c r="AL37" s="155">
        <f>AL38+AL39-AL40</f>
        <v/>
      </c>
      <c r="AM37" s="155">
        <f>AM38+AM39-AM40</f>
        <v/>
      </c>
    </row>
    <row r="38" ht="18" customHeight="1" s="173" thickBot="1">
      <c r="A38" s="39" t="inlineStr">
        <is>
          <t>Tagihan akseptasi pihak ketiga</t>
        </is>
      </c>
      <c r="B38" s="39" t="n"/>
      <c r="C38" s="37" t="inlineStr"/>
      <c r="D38" s="37" t="inlineStr"/>
      <c r="E38" s="37" t="inlineStr"/>
      <c r="F38" s="37" t="inlineStr"/>
      <c r="G38" s="37" t="inlineStr"/>
      <c r="H38" s="37" t="inlineStr"/>
      <c r="I38" s="37" t="inlineStr"/>
      <c r="J38" s="37" t="inlineStr"/>
      <c r="K38" s="37" t="inlineStr"/>
      <c r="L38" s="37" t="inlineStr"/>
      <c r="M38" s="37" t="inlineStr"/>
      <c r="N38" s="37" t="inlineStr"/>
      <c r="O38" s="37" t="inlineStr"/>
      <c r="P38" s="37" t="inlineStr"/>
      <c r="Q38" s="37" t="inlineStr"/>
      <c r="R38" s="37" t="inlineStr"/>
      <c r="S38" s="37" t="inlineStr"/>
      <c r="T38" s="37" t="inlineStr"/>
      <c r="U38" s="37" t="inlineStr"/>
      <c r="V38" s="37" t="n">
        <v>5.146</v>
      </c>
      <c r="W38" s="37" t="inlineStr"/>
      <c r="X38" s="37" t="inlineStr"/>
      <c r="Y38" s="37" t="inlineStr"/>
      <c r="Z38" s="37" t="inlineStr"/>
      <c r="AA38" s="37" t="inlineStr"/>
      <c r="AB38" s="37" t="n"/>
      <c r="AC38" s="37" t="n"/>
      <c r="AD38" s="37" t="n"/>
      <c r="AE38" s="37" t="n"/>
      <c r="AF38" s="37" t="n"/>
      <c r="AG38" s="37" t="n"/>
      <c r="AH38" s="37" t="n"/>
      <c r="AI38" s="37" t="n"/>
      <c r="AJ38" s="37" t="n"/>
      <c r="AK38" s="37" t="n"/>
      <c r="AL38" s="37" t="n"/>
      <c r="AM38" s="37" t="n"/>
    </row>
    <row r="39" hidden="1" ht="35" customHeight="1" s="173" thickBot="1">
      <c r="A39" s="39" t="inlineStr">
        <is>
          <t>Tagihan akseptasi pihak berelasi</t>
        </is>
      </c>
      <c r="B39" s="39" t="n"/>
      <c r="C39" s="37" t="inlineStr"/>
      <c r="D39" s="37" t="inlineStr"/>
      <c r="E39" s="37" t="inlineStr"/>
      <c r="F39" s="37" t="inlineStr"/>
      <c r="G39" s="37" t="inlineStr"/>
      <c r="H39" s="37" t="inlineStr"/>
      <c r="I39" s="37" t="inlineStr"/>
      <c r="J39" s="37" t="inlineStr"/>
      <c r="K39" s="37" t="inlineStr"/>
      <c r="L39" s="37" t="inlineStr"/>
      <c r="M39" s="37" t="inlineStr"/>
      <c r="N39" s="37" t="inlineStr"/>
      <c r="O39" s="37" t="inlineStr"/>
      <c r="P39" s="37" t="inlineStr"/>
      <c r="Q39" s="37" t="inlineStr"/>
      <c r="R39" s="37" t="inlineStr"/>
      <c r="S39" s="37" t="inlineStr"/>
      <c r="T39" s="37" t="inlineStr"/>
      <c r="U39" s="37" t="inlineStr"/>
      <c r="V39" s="37" t="inlineStr"/>
      <c r="W39" s="37" t="inlineStr"/>
      <c r="X39" s="37" t="inlineStr"/>
      <c r="Y39" s="37" t="inlineStr"/>
      <c r="Z39" s="37" t="inlineStr"/>
      <c r="AA39" s="37" t="inlineStr"/>
      <c r="AB39" s="37" t="n"/>
      <c r="AC39" s="37" t="n"/>
      <c r="AD39" s="37" t="n"/>
      <c r="AE39" s="37" t="n"/>
      <c r="AF39" s="37" t="n"/>
      <c r="AG39" s="37" t="n"/>
      <c r="AH39" s="37" t="n"/>
      <c r="AI39" s="37" t="n"/>
      <c r="AJ39" s="37" t="n"/>
      <c r="AK39" s="37" t="n"/>
      <c r="AL39" s="37" t="n"/>
      <c r="AM39" s="37" t="n"/>
    </row>
    <row r="40" hidden="1" ht="35" customHeight="1" s="173" thickBot="1">
      <c r="A40" s="39" t="inlineStr">
        <is>
          <t>Cadangan kerugian penurunan nilai pada tagihan akseptasi</t>
        </is>
      </c>
      <c r="B40" s="39" t="n"/>
      <c r="C40" s="40" t="inlineStr"/>
      <c r="D40" s="40" t="inlineStr"/>
      <c r="E40" s="40" t="inlineStr"/>
      <c r="F40" s="40" t="inlineStr"/>
      <c r="G40" s="40" t="inlineStr"/>
      <c r="H40" s="40" t="inlineStr"/>
      <c r="I40" s="40" t="inlineStr"/>
      <c r="J40" s="40" t="inlineStr"/>
      <c r="K40" s="40" t="inlineStr"/>
      <c r="L40" s="40" t="inlineStr"/>
      <c r="M40" s="40" t="inlineStr"/>
      <c r="N40" s="40" t="inlineStr"/>
      <c r="O40" s="40" t="inlineStr"/>
      <c r="P40" s="40" t="inlineStr"/>
      <c r="Q40" s="40" t="inlineStr"/>
      <c r="R40" s="40" t="inlineStr"/>
      <c r="S40" s="40" t="inlineStr"/>
      <c r="T40" s="40" t="inlineStr"/>
      <c r="U40" s="40" t="inlineStr"/>
      <c r="V40" s="40" t="inlineStr"/>
      <c r="W40" s="40" t="inlineStr"/>
      <c r="X40" s="40" t="inlineStr"/>
      <c r="Y40" s="40" t="inlineStr"/>
      <c r="Z40" s="40" t="inlineStr"/>
      <c r="AA40" s="40" t="inlineStr"/>
      <c r="AB40" s="40" t="n"/>
      <c r="AC40" s="40" t="n"/>
      <c r="AD40" s="40" t="n"/>
      <c r="AE40" s="40" t="n"/>
      <c r="AF40" s="40" t="n"/>
      <c r="AG40" s="40" t="n"/>
      <c r="AH40" s="40" t="n"/>
      <c r="AI40" s="40" t="n"/>
      <c r="AJ40" s="40" t="n"/>
      <c r="AK40" s="40" t="n"/>
      <c r="AL40" s="40" t="n"/>
      <c r="AM40" s="40" t="n"/>
    </row>
    <row r="41" ht="18" customHeight="1" s="173" thickBot="1">
      <c r="A41" s="38" t="inlineStr">
        <is>
          <t>Tagihan derivatif</t>
        </is>
      </c>
      <c r="B41" s="38" t="n"/>
      <c r="C41" s="155">
        <f>C42+C43</f>
        <v/>
      </c>
      <c r="D41" s="155">
        <f>D42+D43</f>
        <v/>
      </c>
      <c r="E41" s="155">
        <f>E42+E43</f>
        <v/>
      </c>
      <c r="F41" s="155">
        <f>F42+F43</f>
        <v/>
      </c>
      <c r="G41" s="155">
        <f>G42+G43</f>
        <v/>
      </c>
      <c r="H41" s="155">
        <f>H42+H43</f>
        <v/>
      </c>
      <c r="I41" s="155">
        <f>I42+I43</f>
        <v/>
      </c>
      <c r="J41" s="155">
        <f>J42+J43</f>
        <v/>
      </c>
      <c r="K41" s="155">
        <f>K42+K43</f>
        <v/>
      </c>
      <c r="L41" s="155">
        <f>L42+L43</f>
        <v/>
      </c>
      <c r="M41" s="155">
        <f>M42+M43</f>
        <v/>
      </c>
      <c r="N41" s="155">
        <f>N42+N43</f>
        <v/>
      </c>
      <c r="O41" s="155">
        <f>O42+O43</f>
        <v/>
      </c>
      <c r="P41" s="155">
        <f>P42+P43</f>
        <v/>
      </c>
      <c r="Q41" s="155">
        <f>Q42+Q43</f>
        <v/>
      </c>
      <c r="R41" s="155">
        <f>R42+R43</f>
        <v/>
      </c>
      <c r="S41" s="155">
        <f>S42+S43</f>
        <v/>
      </c>
      <c r="T41" s="155">
        <f>T42+T43</f>
        <v/>
      </c>
      <c r="U41" s="155">
        <f>U42+U43</f>
        <v/>
      </c>
      <c r="V41" s="155">
        <f>V42+V43</f>
        <v/>
      </c>
      <c r="W41" s="155">
        <f>W42+W43</f>
        <v/>
      </c>
      <c r="X41" s="155">
        <f>X42+X43</f>
        <v/>
      </c>
      <c r="Y41" s="155">
        <f>Y42+Y43</f>
        <v/>
      </c>
      <c r="Z41" s="155">
        <f>Z42+Z43</f>
        <v/>
      </c>
      <c r="AA41" s="155">
        <f>AA42+AA43</f>
        <v/>
      </c>
      <c r="AB41" s="155">
        <f>AB42+AB43</f>
        <v/>
      </c>
      <c r="AC41" s="155">
        <f>AC42+AC43</f>
        <v/>
      </c>
      <c r="AD41" s="155">
        <f>AD42+AD43</f>
        <v/>
      </c>
      <c r="AE41" s="155">
        <f>AE42+AE43</f>
        <v/>
      </c>
      <c r="AF41" s="155">
        <f>AF42+AF43</f>
        <v/>
      </c>
      <c r="AG41" s="155">
        <f>AG42+AG43</f>
        <v/>
      </c>
      <c r="AH41" s="155">
        <f>AH42+AH43</f>
        <v/>
      </c>
      <c r="AI41" s="155">
        <f>AI42+AI43</f>
        <v/>
      </c>
      <c r="AJ41" s="155">
        <f>AJ42+AJ43</f>
        <v/>
      </c>
      <c r="AK41" s="155">
        <f>AK42+AK43</f>
        <v/>
      </c>
      <c r="AL41" s="155">
        <f>AL42+AL43</f>
        <v/>
      </c>
      <c r="AM41" s="155">
        <f>AM42+AM43</f>
        <v/>
      </c>
    </row>
    <row r="42" ht="18" customHeight="1" s="173" thickBot="1">
      <c r="A42" s="39" t="inlineStr">
        <is>
          <t>Tagihan derivatif pihak ketiga</t>
        </is>
      </c>
      <c r="B42" s="39" t="n"/>
      <c r="C42" s="37" t="inlineStr"/>
      <c r="D42" s="37" t="inlineStr"/>
      <c r="E42" s="37" t="inlineStr"/>
      <c r="F42" s="37" t="inlineStr"/>
      <c r="G42" s="37" t="inlineStr"/>
      <c r="H42" s="37" t="inlineStr"/>
      <c r="I42" s="37" t="inlineStr"/>
      <c r="J42" s="37" t="inlineStr"/>
      <c r="K42" s="37" t="inlineStr"/>
      <c r="L42" s="37" t="inlineStr"/>
      <c r="M42" s="37" t="inlineStr"/>
      <c r="N42" s="37" t="inlineStr"/>
      <c r="O42" s="37" t="n">
        <v>0.361</v>
      </c>
      <c r="P42" s="37" t="inlineStr"/>
      <c r="Q42" s="37" t="inlineStr"/>
      <c r="R42" s="37" t="n">
        <v>0.495</v>
      </c>
      <c r="S42" s="37" t="inlineStr"/>
      <c r="T42" s="37" t="inlineStr"/>
      <c r="U42" s="37" t="n">
        <v>1.144</v>
      </c>
      <c r="V42" s="37" t="n">
        <v>1.144</v>
      </c>
      <c r="W42" s="37" t="n">
        <v>0.186</v>
      </c>
      <c r="X42" s="37" t="n">
        <v>2.165</v>
      </c>
      <c r="Y42" s="37" t="n">
        <v>0.004</v>
      </c>
      <c r="Z42" s="37" t="n">
        <v>0.518</v>
      </c>
      <c r="AA42" s="37" t="n">
        <v>0.051</v>
      </c>
      <c r="AB42" s="37" t="n"/>
      <c r="AC42" s="37" t="n"/>
      <c r="AD42" s="37" t="n"/>
      <c r="AE42" s="37" t="n"/>
      <c r="AF42" s="37" t="n"/>
      <c r="AG42" s="37" t="n"/>
      <c r="AH42" s="37" t="n"/>
      <c r="AI42" s="37" t="n"/>
      <c r="AJ42" s="37" t="n"/>
      <c r="AK42" s="37" t="n"/>
      <c r="AL42" s="37" t="n"/>
      <c r="AM42" s="37" t="n"/>
    </row>
    <row r="43" hidden="1" ht="18" customHeight="1" s="173" thickBot="1">
      <c r="A43" s="39" t="inlineStr">
        <is>
          <t>Tagihan derivatif pihak berelasi</t>
        </is>
      </c>
      <c r="B43" s="39" t="n"/>
      <c r="C43" s="37" t="inlineStr"/>
      <c r="D43" s="37" t="inlineStr"/>
      <c r="E43" s="37" t="inlineStr"/>
      <c r="F43" s="37" t="inlineStr"/>
      <c r="G43" s="37" t="inlineStr"/>
      <c r="H43" s="37" t="inlineStr"/>
      <c r="I43" s="37" t="inlineStr"/>
      <c r="J43" s="37" t="inlineStr"/>
      <c r="K43" s="37" t="inlineStr"/>
      <c r="L43" s="37" t="inlineStr"/>
      <c r="M43" s="37" t="inlineStr"/>
      <c r="N43" s="37" t="inlineStr"/>
      <c r="O43" s="37" t="inlineStr"/>
      <c r="P43" s="37" t="inlineStr"/>
      <c r="Q43" s="37" t="inlineStr"/>
      <c r="R43" s="37" t="inlineStr"/>
      <c r="S43" s="37" t="inlineStr"/>
      <c r="T43" s="37" t="inlineStr"/>
      <c r="U43" s="37" t="inlineStr"/>
      <c r="V43" s="37" t="inlineStr"/>
      <c r="W43" s="37" t="inlineStr"/>
      <c r="X43" s="37" t="inlineStr"/>
      <c r="Y43" s="37" t="inlineStr"/>
      <c r="Z43" s="37" t="inlineStr"/>
      <c r="AA43" s="37" t="inlineStr"/>
      <c r="AB43" s="37" t="n"/>
      <c r="AC43" s="37" t="n"/>
      <c r="AD43" s="37" t="n"/>
      <c r="AE43" s="37" t="n"/>
      <c r="AF43" s="37" t="n"/>
      <c r="AG43" s="37" t="n"/>
      <c r="AH43" s="37" t="n"/>
      <c r="AI43" s="37" t="n"/>
      <c r="AJ43" s="37" t="n"/>
      <c r="AK43" s="37" t="n"/>
      <c r="AL43" s="37" t="n"/>
      <c r="AM43" s="37" t="n"/>
    </row>
    <row r="44" ht="18" customFormat="1" customHeight="1" s="50" thickBot="1">
      <c r="A44" s="58" t="inlineStr">
        <is>
          <t>Total Credit</t>
        </is>
      </c>
      <c r="B44" s="62" t="n"/>
      <c r="C44" s="149">
        <f>C47+C52+C56+C60+C64+C68+C72+C76+C80+C84+C96</f>
        <v/>
      </c>
      <c r="D44" s="149">
        <f>D47+D52+D56+D60+D64+D68+D72+D76+D80+D84+D96</f>
        <v/>
      </c>
      <c r="E44" s="149">
        <f>E47+E52+E56+E60+E64+E68+E72+E76+E80+E84+E96</f>
        <v/>
      </c>
      <c r="F44" s="149">
        <f>F47+F52+F56+F60+F64+F68+F72+F76+F80+F84+F96</f>
        <v/>
      </c>
      <c r="G44" s="149">
        <f>G47+G52+G56+G60+G64+G68+G72+G76+G80+G84+G96</f>
        <v/>
      </c>
      <c r="H44" s="149">
        <f>H47+H52+H56+H60+H64+H68+H72+H76+H80+H84+H96</f>
        <v/>
      </c>
      <c r="I44" s="149">
        <f>I47+I52+I56+I60+I64+I68+I72+I76+I80+I84+I96</f>
        <v/>
      </c>
      <c r="J44" s="149">
        <f>J47+J52+J56+J60+J64+J68+J72+J76+J80+J84+J96</f>
        <v/>
      </c>
      <c r="K44" s="149">
        <f>K47+K52+K56+K60+K64+K68+K72+K76+K80+K84+K96</f>
        <v/>
      </c>
      <c r="L44" s="149">
        <f>L47+L52+L56+L60+L64+L68+L72+L76+L80+L84+L96</f>
        <v/>
      </c>
      <c r="M44" s="149">
        <f>M47+M52+M56+M60+M64+M68+M72+M76+M80+M84+M96</f>
        <v/>
      </c>
      <c r="N44" s="149">
        <f>N47+N52+N56+N60+N64+N68+N72+N76+N80+N84+N96</f>
        <v/>
      </c>
      <c r="O44" s="149">
        <f>O47+O52+O56+O60+O64+O68+O72+O76+O80+O84+O96</f>
        <v/>
      </c>
      <c r="P44" s="149">
        <f>P47+P52+P56+P60+P64+P68+P72+P76+P80+P84+P96</f>
        <v/>
      </c>
      <c r="Q44" s="149">
        <f>Q47+Q52+Q56+Q60+Q64+Q68+Q72+Q76+Q80+Q84+Q96</f>
        <v/>
      </c>
      <c r="R44" s="149">
        <f>R47+R52+R56+R60+R64+R68+R72+R76+R80+R84+R96</f>
        <v/>
      </c>
      <c r="S44" s="149">
        <f>S47+S52+S56+S60+S64+S68+S72+S76+S80+S84+S96</f>
        <v/>
      </c>
      <c r="T44" s="149">
        <f>T47+T52+T56+T60+T64+T68+T72+T76+T80+T84+T96</f>
        <v/>
      </c>
      <c r="U44" s="149">
        <f>U47+U52+U56+U60+U64+U68+U72+U76+U80+U84+U96</f>
        <v/>
      </c>
      <c r="V44" s="149">
        <f>V47+V52+V56+V60+V64+V68+V72+V76+V80+V84+V96</f>
        <v/>
      </c>
      <c r="W44" s="149">
        <f>W47+W52+W56+W60+W64+W68+W72+W76+W80+W84+W96</f>
        <v/>
      </c>
      <c r="X44" s="149">
        <f>X47+X52+X56+X60+X64+X68+X72+X76+X80+X84+X96</f>
        <v/>
      </c>
      <c r="Y44" s="149">
        <f>Y47+Y52+Y56+Y60+Y64+Y68+Y72+Y76+Y80+Y84+Y96</f>
        <v/>
      </c>
      <c r="Z44" s="149">
        <f>Z47+Z52+Z56+Z60+Z64+Z68+Z72+Z76+Z80+Z84+Z96</f>
        <v/>
      </c>
      <c r="AA44" s="149">
        <f>AA47+AA52+AA56+AA60+AA64+AA68+AA72+AA76+AA80+AA84+AA96</f>
        <v/>
      </c>
      <c r="AB44" s="149">
        <f>AB47+AB52+AB56+AB60+AB64+AB68+AB72+AB76+AB80+AB84+AB96</f>
        <v/>
      </c>
      <c r="AC44" s="149">
        <f>AC47+AC52+AC56+AC60+AC64+AC68+AC72+AC76+AC80+AC84+AC96</f>
        <v/>
      </c>
      <c r="AD44" s="149">
        <f>AD47+AD52+AD56+AD60+AD64+AD68+AD72+AD76+AD80+AD84+AD96</f>
        <v/>
      </c>
      <c r="AE44" s="149">
        <f>AE47+AE52+AE56+AE60+AE64+AE68+AE72+AE76+AE80+AE84+AE96</f>
        <v/>
      </c>
      <c r="AF44" s="149">
        <f>AF47+AF52+AF56+AF60+AF64+AF68+AF72+AF76+AF80+AF84+AF96</f>
        <v/>
      </c>
      <c r="AG44" s="149">
        <f>AG47+AG52+AG56+AG60+AG64+AG68+AG72+AG76+AG80+AG84+AG96</f>
        <v/>
      </c>
      <c r="AH44" s="149">
        <f>AH47+AH52+AH56+AH60+AH64+AH68+AH72+AH76+AH80+AH84+AH96</f>
        <v/>
      </c>
      <c r="AI44" s="149">
        <f>AI47+AI52+AI56+AI60+AI64+AI68+AI72+AI76+AI80+AI84+AI96</f>
        <v/>
      </c>
      <c r="AJ44" s="149">
        <f>AJ47+AJ52+AJ56+AJ60+AJ64+AJ68+AJ72+AJ76+AJ80+AJ84+AJ96</f>
        <v/>
      </c>
      <c r="AK44" s="149">
        <f>AK47+AK52+AK56+AK60+AK64+AK68+AK72+AK76+AK80+AK84+AK96</f>
        <v/>
      </c>
      <c r="AL44" s="149">
        <f>AL47+AL52+AL56+AL60+AL64+AL68+AL72+AL76+AL80+AL84+AL96</f>
        <v/>
      </c>
      <c r="AM44" s="149">
        <f>AM47+AM52+AM56+AM60+AM64+AM68+AM72+AM76+AM80+AM84+AM96</f>
        <v/>
      </c>
    </row>
    <row r="45" ht="18" customFormat="1" customHeight="1" s="50" thickBot="1">
      <c r="A45" s="151" t="inlineStr">
        <is>
          <t>Credit Growth (%)</t>
        </is>
      </c>
      <c r="B45" s="62" t="n"/>
      <c r="C45" s="152">
        <f>IFERROR(IF(((C44-B44)/B44)=-1, "", (C44-B44)/B44), "")</f>
        <v/>
      </c>
      <c r="D45" s="152">
        <f>IFERROR(IF(((D44-C44)/C44)=-1, "", (D44-C44)/C44), "")</f>
        <v/>
      </c>
      <c r="E45" s="152">
        <f>IFERROR(IF(((E44-D44)/D44)=-1, "", (E44-D44)/D44), "")</f>
        <v/>
      </c>
      <c r="F45" s="152">
        <f>IFERROR(IF(((F44-E44)/E44)=-1, "", (F44-E44)/E44), "")</f>
        <v/>
      </c>
      <c r="G45" s="152">
        <f>IFERROR(IF(((G44-F44)/F44)=-1, "", (G44-F44)/F44), "")</f>
        <v/>
      </c>
      <c r="H45" s="152">
        <f>IFERROR(IF(((H44-G44)/G44)=-1, "", (H44-G44)/G44), "")</f>
        <v/>
      </c>
      <c r="I45" s="152">
        <f>IFERROR(IF(((I44-H44)/H44)=-1, "", (I44-H44)/H44), "")</f>
        <v/>
      </c>
      <c r="J45" s="152">
        <f>IFERROR(IF(((J44-I44)/I44)=-1, "", (J44-I44)/I44), "")</f>
        <v/>
      </c>
      <c r="K45" s="152">
        <f>IFERROR(IF(((K44-J44)/J44)=-1, "", (K44-J44)/J44), "")</f>
        <v/>
      </c>
      <c r="L45" s="152">
        <f>IFERROR(IF(((L44-K44)/K44)=-1, "", (L44-K44)/K44), "")</f>
        <v/>
      </c>
      <c r="M45" s="152">
        <f>IFERROR(IF(((M44-L44)/L44)=-1, "", (M44-L44)/L44), "")</f>
        <v/>
      </c>
      <c r="N45" s="152">
        <f>IFERROR(IF(((N44-M44)/M44)=-1, "", (N44-M44)/M44), "")</f>
        <v/>
      </c>
      <c r="O45" s="152">
        <f>IFERROR(IF(((O44-N44)/N44)=-1, "", (O44-N44)/N44), "")</f>
        <v/>
      </c>
      <c r="P45" s="152">
        <f>IFERROR(IF(((P44-O44)/O44)=-1, "", (P44-O44)/O44), "")</f>
        <v/>
      </c>
      <c r="Q45" s="152">
        <f>IFERROR(IF(((Q44-P44)/P44)=-1, "", (Q44-P44)/P44), "")</f>
        <v/>
      </c>
      <c r="R45" s="152">
        <f>IFERROR(IF(((R44-Q44)/Q44)=-1, "", (R44-Q44)/Q44), "")</f>
        <v/>
      </c>
      <c r="S45" s="152">
        <f>IFERROR(IF(((S44-R44)/R44)=-1, "", (S44-R44)/R44), "")</f>
        <v/>
      </c>
      <c r="T45" s="152">
        <f>IFERROR(IF(((T44-S44)/S44)=-1, "", (T44-S44)/S44), "")</f>
        <v/>
      </c>
      <c r="U45" s="152">
        <f>IFERROR(IF(((U44-T44)/T44)=-1, "", (U44-T44)/T44), "")</f>
        <v/>
      </c>
      <c r="V45" s="152">
        <f>IFERROR(IF(((V44-U44)/U44)=-1, "", (V44-U44)/U44), "")</f>
        <v/>
      </c>
      <c r="W45" s="152">
        <f>IFERROR(IF(((W44-V44)/V44)=-1, "", (W44-V44)/V44), "")</f>
        <v/>
      </c>
      <c r="X45" s="152">
        <f>IFERROR(IF(((X44-W44)/W44)=-1, "", (X44-W44)/W44), "")</f>
        <v/>
      </c>
      <c r="Y45" s="152">
        <f>IFERROR(IF(((Y44-X44)/X44)=-1, "", (Y44-X44)/X44), "")</f>
        <v/>
      </c>
      <c r="Z45" s="152">
        <f>IFERROR(IF(((Z44-Y44)/Y44)=-1, "", (Z44-Y44)/Y44), "")</f>
        <v/>
      </c>
      <c r="AA45" s="152">
        <f>IFERROR(IF(((AA44-Z44)/Z44)=-1, "", (AA44-Z44)/Z44), "")</f>
        <v/>
      </c>
      <c r="AB45" s="152">
        <f>IFERROR(IF(((AB44-AA44)/AA44)=-1, "", (AB44-AA44)/AA44), "")</f>
        <v/>
      </c>
      <c r="AC45" s="152">
        <f>IFERROR(IF(((AC44-AB44)/AB44)=-1, "", (AC44-AB44)/AB44), "")</f>
        <v/>
      </c>
      <c r="AD45" s="152">
        <f>IFERROR(IF(((AD44-AC44)/AC44)=-1, "", (AD44-AC44)/AC44), "")</f>
        <v/>
      </c>
      <c r="AE45" s="152">
        <f>IFERROR(IF(((AE44-AD44)/AD44)=-1, "", (AE44-AD44)/AD44), "")</f>
        <v/>
      </c>
      <c r="AF45" s="152">
        <f>IFERROR(IF(((AF44-AE44)/AE44)=-1, "", (AF44-AE44)/AE44), "")</f>
        <v/>
      </c>
      <c r="AG45" s="152">
        <f>IFERROR(IF(((AG44-AF44)/AF44)=-1, "", (AG44-AF44)/AF44), "")</f>
        <v/>
      </c>
      <c r="AH45" s="152">
        <f>IFERROR(IF(((AH44-AG44)/AG44)=-1, "", (AH44-AG44)/AG44), "")</f>
        <v/>
      </c>
      <c r="AI45" s="152">
        <f>IFERROR(IF(((AI44-AH44)/AH44)=-1, "", (AI44-AH44)/AH44), "")</f>
        <v/>
      </c>
      <c r="AJ45" s="152">
        <f>IFERROR(IF(((AJ44-AI44)/AI44)=-1, "", (AJ44-AI44)/AI44), "")</f>
        <v/>
      </c>
      <c r="AK45" s="152">
        <f>IFERROR(IF(((AK44-AJ44)/AJ44)=-1, "", (AK44-AJ44)/AJ44), "")</f>
        <v/>
      </c>
      <c r="AL45" s="152">
        <f>IFERROR(IF(((AL44-AK44)/AK44)=-1, "", (AL44-AK44)/AK44), "")</f>
        <v/>
      </c>
      <c r="AM45" s="152">
        <f>IFERROR(IF(((AM44-AL44)/AL44)=-1, "", (AM44-AL44)/AL44), "")</f>
        <v/>
      </c>
    </row>
    <row r="46" ht="18" customFormat="1" customHeight="1" s="50" thickBot="1">
      <c r="A46" s="143" t="inlineStr">
        <is>
          <t>Credit to Asset (%)</t>
        </is>
      </c>
      <c r="B46" s="54" t="n"/>
      <c r="C46" s="95">
        <f>IFERROR(C44/C125, 0)</f>
        <v/>
      </c>
      <c r="D46" s="95">
        <f>IFERROR(D44/D125, 0)</f>
        <v/>
      </c>
      <c r="E46" s="95">
        <f>IFERROR(E44/E125, 0)</f>
        <v/>
      </c>
      <c r="F46" s="95">
        <f>IFERROR(F44/F125, 0)</f>
        <v/>
      </c>
      <c r="G46" s="95">
        <f>IFERROR(G44/G125, 0)</f>
        <v/>
      </c>
      <c r="H46" s="95">
        <f>IFERROR(H44/H125, 0)</f>
        <v/>
      </c>
      <c r="I46" s="95">
        <f>IFERROR(I44/I125, 0)</f>
        <v/>
      </c>
      <c r="J46" s="95">
        <f>IFERROR(J44/J125, 0)</f>
        <v/>
      </c>
      <c r="K46" s="95">
        <f>IFERROR(K44/K125, 0)</f>
        <v/>
      </c>
      <c r="L46" s="95">
        <f>IFERROR(L44/L125, 0)</f>
        <v/>
      </c>
      <c r="M46" s="95">
        <f>IFERROR(M44/M125, 0)</f>
        <v/>
      </c>
      <c r="N46" s="95">
        <f>IFERROR(N44/N125, 0)</f>
        <v/>
      </c>
      <c r="O46" s="95">
        <f>IFERROR(O44/O125, 0)</f>
        <v/>
      </c>
      <c r="P46" s="95">
        <f>IFERROR(P44/P125, 0)</f>
        <v/>
      </c>
      <c r="Q46" s="95">
        <f>IFERROR(Q44/Q125, 0)</f>
        <v/>
      </c>
      <c r="R46" s="95">
        <f>IFERROR(R44/R125, 0)</f>
        <v/>
      </c>
      <c r="S46" s="95">
        <f>IFERROR(S44/S125, 0)</f>
        <v/>
      </c>
      <c r="T46" s="95">
        <f>IFERROR(T44/T125, 0)</f>
        <v/>
      </c>
      <c r="U46" s="95">
        <f>IFERROR(U44/U125, 0)</f>
        <v/>
      </c>
      <c r="V46" s="95">
        <f>IFERROR(V44/V125, 0)</f>
        <v/>
      </c>
      <c r="W46" s="95">
        <f>IFERROR(W44/W125, 0)</f>
        <v/>
      </c>
      <c r="X46" s="95">
        <f>IFERROR(X44/X125, 0)</f>
        <v/>
      </c>
      <c r="Y46" s="95">
        <f>IFERROR(Y44/Y125, 0)</f>
        <v/>
      </c>
      <c r="Z46" s="95">
        <f>IFERROR(Z44/Z125, 0)</f>
        <v/>
      </c>
      <c r="AA46" s="95">
        <f>IFERROR(AA44/AA125, 0)</f>
        <v/>
      </c>
      <c r="AB46" s="95">
        <f>IFERROR(AB44/AB125, 0)</f>
        <v/>
      </c>
      <c r="AC46" s="95">
        <f>IFERROR(AC44/AC125, 0)</f>
        <v/>
      </c>
      <c r="AD46" s="95">
        <f>IFERROR(AD44/AD125, 0)</f>
        <v/>
      </c>
      <c r="AE46" s="95">
        <f>IFERROR(AE44/AE125, 0)</f>
        <v/>
      </c>
      <c r="AF46" s="95">
        <f>IFERROR(AF44/AF125, 0)</f>
        <v/>
      </c>
      <c r="AG46" s="95">
        <f>IFERROR(AG44/AG125, 0)</f>
        <v/>
      </c>
      <c r="AH46" s="95">
        <f>IFERROR(AH44/AH125, 0)</f>
        <v/>
      </c>
      <c r="AI46" s="95">
        <f>IFERROR(AI44/AI125, 0)</f>
        <v/>
      </c>
      <c r="AJ46" s="95">
        <f>IFERROR(AJ44/AJ125, 0)</f>
        <v/>
      </c>
      <c r="AK46" s="95">
        <f>IFERROR(AK44/AK125, 0)</f>
        <v/>
      </c>
      <c r="AL46" s="95">
        <f>IFERROR(AL44/AL125, 0)</f>
        <v/>
      </c>
      <c r="AM46" s="95">
        <f>IFERROR(AM44/AM125, 0)</f>
        <v/>
      </c>
    </row>
    <row r="47" ht="18" customHeight="1" s="173" thickBot="1">
      <c r="A47" s="38" t="inlineStr">
        <is>
          <t>Pinjaman yang diberikan</t>
        </is>
      </c>
      <c r="B47" s="38" t="n"/>
      <c r="C47" s="155">
        <f>C48+C49-C50</f>
        <v/>
      </c>
      <c r="D47" s="155">
        <f>D48+D49-D50</f>
        <v/>
      </c>
      <c r="E47" s="155">
        <f>E48+E49-E50</f>
        <v/>
      </c>
      <c r="F47" s="155">
        <f>F48+F49-F50</f>
        <v/>
      </c>
      <c r="G47" s="155">
        <f>G48+G49-G50</f>
        <v/>
      </c>
      <c r="H47" s="155">
        <f>H48+H49-H50</f>
        <v/>
      </c>
      <c r="I47" s="155">
        <f>I48+I49-I50</f>
        <v/>
      </c>
      <c r="J47" s="155">
        <f>J48+J49-J50</f>
        <v/>
      </c>
      <c r="K47" s="155">
        <f>K48+K49-K50</f>
        <v/>
      </c>
      <c r="L47" s="155">
        <f>L48+L49-L50</f>
        <v/>
      </c>
      <c r="M47" s="155">
        <f>M48+M49-M50</f>
        <v/>
      </c>
      <c r="N47" s="155">
        <f>N48+N49-N50</f>
        <v/>
      </c>
      <c r="O47" s="155">
        <f>O48+O49-O50</f>
        <v/>
      </c>
      <c r="P47" s="155">
        <f>P48+P49-P50</f>
        <v/>
      </c>
      <c r="Q47" s="155">
        <f>Q48+Q49-Q50</f>
        <v/>
      </c>
      <c r="R47" s="155">
        <f>R48+R49-R50</f>
        <v/>
      </c>
      <c r="S47" s="155">
        <f>S48+S49-S50</f>
        <v/>
      </c>
      <c r="T47" s="155">
        <f>T48+T49-T50</f>
        <v/>
      </c>
      <c r="U47" s="155">
        <f>U48+U49-U50</f>
        <v/>
      </c>
      <c r="V47" s="155">
        <f>V48+V49-V50</f>
        <v/>
      </c>
      <c r="W47" s="155">
        <f>W48+W49-W50</f>
        <v/>
      </c>
      <c r="X47" s="155">
        <f>X48+X49-X50</f>
        <v/>
      </c>
      <c r="Y47" s="155">
        <f>Y48+Y49-Y50</f>
        <v/>
      </c>
      <c r="Z47" s="155">
        <f>Z48+Z49-Z50</f>
        <v/>
      </c>
      <c r="AA47" s="155">
        <f>AA48+AA49-AA50</f>
        <v/>
      </c>
      <c r="AB47" s="155">
        <f>AB48+AB49-AB50</f>
        <v/>
      </c>
      <c r="AC47" s="155">
        <f>AC48+AC49-AC50</f>
        <v/>
      </c>
      <c r="AD47" s="155">
        <f>AD48+AD49-AD50</f>
        <v/>
      </c>
      <c r="AE47" s="155">
        <f>AE48+AE49-AE50</f>
        <v/>
      </c>
      <c r="AF47" s="155">
        <f>AF48+AF49-AF50</f>
        <v/>
      </c>
      <c r="AG47" s="155">
        <f>AG48+AG49-AG50</f>
        <v/>
      </c>
      <c r="AH47" s="155">
        <f>AH48+AH49-AH50</f>
        <v/>
      </c>
      <c r="AI47" s="155">
        <f>AI48+AI49-AI50</f>
        <v/>
      </c>
      <c r="AJ47" s="155">
        <f>AJ48+AJ49-AJ50</f>
        <v/>
      </c>
      <c r="AK47" s="155">
        <f>AK48+AK49-AK50</f>
        <v/>
      </c>
      <c r="AL47" s="155">
        <f>AL48+AL49-AL50</f>
        <v/>
      </c>
      <c r="AM47" s="155">
        <f>AM48+AM49-AM50</f>
        <v/>
      </c>
    </row>
    <row r="48" ht="35" customHeight="1" s="173" thickBot="1">
      <c r="A48" s="39" t="inlineStr">
        <is>
          <t>Pinjaman yang diberikan pihak ketiga</t>
        </is>
      </c>
      <c r="B48" s="39" t="n"/>
      <c r="C48" s="37" t="n">
        <v>229.147</v>
      </c>
      <c r="D48" s="37" t="n">
        <v>229.147</v>
      </c>
      <c r="E48" s="37" t="n">
        <v>229.147</v>
      </c>
      <c r="F48" s="37" t="n">
        <v>309.798</v>
      </c>
      <c r="G48" s="37" t="n">
        <v>309.798</v>
      </c>
      <c r="H48" s="37" t="n">
        <v>284.6</v>
      </c>
      <c r="I48" s="37" t="n">
        <v>39600.387</v>
      </c>
      <c r="J48" s="37" t="n">
        <v>39600.387</v>
      </c>
      <c r="K48" s="37" t="n">
        <v>38535.168</v>
      </c>
      <c r="L48" s="37" t="n">
        <v>39850.926</v>
      </c>
      <c r="M48" s="37" t="n">
        <v>40816.312</v>
      </c>
      <c r="N48" s="37" t="n">
        <v>41136.442</v>
      </c>
      <c r="O48" s="37" t="n">
        <v>40377.548</v>
      </c>
      <c r="P48" s="37" t="n">
        <v>44169.282</v>
      </c>
      <c r="Q48" s="37" t="n">
        <v>43887.83</v>
      </c>
      <c r="R48" s="37" t="n">
        <v>45709.202</v>
      </c>
      <c r="S48" s="37" t="n">
        <v>52396.185</v>
      </c>
      <c r="T48" s="37" t="n">
        <v>49487.085</v>
      </c>
      <c r="U48" s="37" t="n">
        <v>61296.064</v>
      </c>
      <c r="V48" s="37" t="n">
        <v>55590.454</v>
      </c>
      <c r="W48" s="37" t="n">
        <v>61296.064</v>
      </c>
      <c r="X48" s="37" t="n">
        <v>94878.63400000001</v>
      </c>
      <c r="Y48" s="37" t="n">
        <v>64414.447</v>
      </c>
      <c r="Z48" s="37" t="n">
        <v>65304.519</v>
      </c>
      <c r="AA48" s="37" t="n">
        <v>93526.01700000001</v>
      </c>
      <c r="AB48" s="37" t="n"/>
      <c r="AC48" s="37" t="n"/>
      <c r="AD48" s="37" t="n"/>
      <c r="AE48" s="37" t="n"/>
      <c r="AF48" s="37" t="n"/>
      <c r="AG48" s="37" t="n"/>
      <c r="AH48" s="37" t="n"/>
      <c r="AI48" s="37" t="n"/>
      <c r="AJ48" s="37" t="n"/>
      <c r="AK48" s="37" t="n"/>
      <c r="AL48" s="37" t="n"/>
      <c r="AM48" s="37" t="n"/>
    </row>
    <row r="49" ht="35" customHeight="1" s="173" thickBot="1">
      <c r="A49" s="39" t="inlineStr">
        <is>
          <t>Pinjaman yang diberikan pihak berelasi</t>
        </is>
      </c>
      <c r="B49" s="39" t="n"/>
      <c r="C49" s="37" t="n">
        <v>32544.428</v>
      </c>
      <c r="D49" s="37" t="n">
        <v>32544.428</v>
      </c>
      <c r="E49" s="37" t="n">
        <v>32544.428</v>
      </c>
      <c r="F49" s="37" t="n">
        <v>32255.641</v>
      </c>
      <c r="G49" s="37" t="n">
        <v>36640.67</v>
      </c>
      <c r="H49" s="37" t="n">
        <v>36065.012</v>
      </c>
      <c r="I49" s="37" t="n">
        <v>273.02</v>
      </c>
      <c r="J49" s="37" t="n">
        <v>273.02</v>
      </c>
      <c r="K49" s="37" t="n">
        <v>273.02</v>
      </c>
      <c r="L49" s="37" t="n">
        <v>266.675</v>
      </c>
      <c r="M49" s="37" t="n">
        <v>239.772</v>
      </c>
      <c r="N49" s="37" t="n">
        <v>245.41</v>
      </c>
      <c r="O49" s="37" t="n">
        <v>123.904</v>
      </c>
      <c r="P49" s="37" t="n">
        <v>156.6</v>
      </c>
      <c r="Q49" s="37" t="n">
        <v>127.79</v>
      </c>
      <c r="R49" s="37" t="n">
        <v>234.575</v>
      </c>
      <c r="S49" s="37" t="n">
        <v>204.603</v>
      </c>
      <c r="T49" s="37" t="n">
        <v>189.871</v>
      </c>
      <c r="U49" s="37" t="n">
        <v>94.663</v>
      </c>
      <c r="V49" s="37" t="n">
        <v>94.663</v>
      </c>
      <c r="W49" s="37" t="n">
        <v>94.663</v>
      </c>
      <c r="X49" s="37" t="n">
        <v>683.442</v>
      </c>
      <c r="Y49" s="37" t="n">
        <v>191.187</v>
      </c>
      <c r="Z49" s="37" t="n">
        <v>154.227</v>
      </c>
      <c r="AA49" s="37" t="n">
        <v>674.399</v>
      </c>
      <c r="AB49" s="37" t="n"/>
      <c r="AC49" s="37" t="n"/>
      <c r="AD49" s="37" t="n"/>
      <c r="AE49" s="37" t="n"/>
      <c r="AF49" s="37" t="n"/>
      <c r="AG49" s="37" t="n"/>
      <c r="AH49" s="37" t="n"/>
      <c r="AI49" s="37" t="n"/>
      <c r="AJ49" s="37" t="n"/>
      <c r="AK49" s="37" t="n"/>
      <c r="AL49" s="37" t="n"/>
      <c r="AM49" s="37" t="n"/>
    </row>
    <row r="50" ht="52" customHeight="1" s="173" thickBot="1">
      <c r="A50" s="39" t="inlineStr">
        <is>
          <t>Cadangan kerugian penurunan nilai pada pinjaman yang diberikan</t>
        </is>
      </c>
      <c r="B50" s="39" t="n"/>
      <c r="C50" s="40" t="n">
        <v>1173.171</v>
      </c>
      <c r="D50" s="40" t="n">
        <v>1173.171</v>
      </c>
      <c r="E50" s="40" t="n">
        <v>1173.171</v>
      </c>
      <c r="F50" s="40" t="n">
        <v>1037.488</v>
      </c>
      <c r="G50" s="40" t="n">
        <v>982.942</v>
      </c>
      <c r="H50" s="40" t="n">
        <v>1013.339</v>
      </c>
      <c r="I50" s="40" t="n">
        <v>1022.275</v>
      </c>
      <c r="J50" s="40" t="n">
        <v>1165.743</v>
      </c>
      <c r="K50" s="40" t="n">
        <v>1405.877</v>
      </c>
      <c r="L50" s="40" t="n">
        <v>1747.987</v>
      </c>
      <c r="M50" s="40" t="n">
        <v>1747.987</v>
      </c>
      <c r="N50" s="40" t="n">
        <v>1698.87</v>
      </c>
      <c r="O50" s="40" t="n">
        <v>1235.403</v>
      </c>
      <c r="P50" s="40" t="n">
        <v>1235.403</v>
      </c>
      <c r="Q50" s="40" t="n">
        <v>1235.403</v>
      </c>
      <c r="R50" s="40" t="n">
        <v>1389.238</v>
      </c>
      <c r="S50" s="40" t="n">
        <v>1311.513</v>
      </c>
      <c r="T50" s="40" t="n">
        <v>1311.513</v>
      </c>
      <c r="U50" s="40" t="n">
        <v>1904.68</v>
      </c>
      <c r="V50" s="40" t="n">
        <v>1522.88</v>
      </c>
      <c r="W50" s="40" t="n">
        <v>1556.957</v>
      </c>
      <c r="X50" s="40" t="n">
        <v>3316.584</v>
      </c>
      <c r="Y50" s="40" t="n">
        <v>2334.592</v>
      </c>
      <c r="Z50" s="40" t="n">
        <v>2459.432</v>
      </c>
      <c r="AA50" s="40" t="n">
        <v>3500.705</v>
      </c>
      <c r="AB50" s="40" t="n"/>
      <c r="AC50" s="40" t="n"/>
      <c r="AD50" s="40" t="n"/>
      <c r="AE50" s="40" t="n"/>
      <c r="AF50" s="40" t="n"/>
      <c r="AG50" s="40" t="n"/>
      <c r="AH50" s="40" t="n"/>
      <c r="AI50" s="40" t="n"/>
      <c r="AJ50" s="40" t="n"/>
      <c r="AK50" s="40" t="n"/>
      <c r="AL50" s="40" t="n"/>
      <c r="AM50" s="40" t="n"/>
    </row>
    <row r="51" hidden="1" ht="35" customHeight="1" s="173" thickBot="1">
      <c r="A51" s="36" t="inlineStr">
        <is>
          <t>Piutang dari lembaga kliring dan penjaminan</t>
        </is>
      </c>
      <c r="B51" s="36" t="n"/>
      <c r="C51" s="37" t="inlineStr"/>
      <c r="D51" s="37" t="inlineStr"/>
      <c r="E51" s="37" t="inlineStr"/>
      <c r="F51" s="37" t="inlineStr"/>
      <c r="G51" s="37" t="inlineStr"/>
      <c r="H51" s="37" t="inlineStr"/>
      <c r="I51" s="37" t="inlineStr"/>
      <c r="J51" s="37" t="inlineStr"/>
      <c r="K51" s="37" t="inlineStr"/>
      <c r="L51" s="37" t="inlineStr"/>
      <c r="M51" s="37" t="inlineStr"/>
      <c r="N51" s="37" t="inlineStr"/>
      <c r="O51" s="37" t="inlineStr"/>
      <c r="P51" s="37" t="inlineStr"/>
      <c r="Q51" s="37" t="inlineStr"/>
      <c r="R51" s="37" t="inlineStr"/>
      <c r="S51" s="37" t="inlineStr"/>
      <c r="T51" s="37" t="inlineStr"/>
      <c r="U51" s="37" t="inlineStr"/>
      <c r="V51" s="37" t="inlineStr"/>
      <c r="W51" s="37" t="inlineStr"/>
      <c r="X51" s="37" t="inlineStr"/>
      <c r="Y51" s="37" t="inlineStr"/>
      <c r="Z51" s="37" t="inlineStr"/>
      <c r="AA51" s="37" t="inlineStr"/>
      <c r="AB51" s="37" t="n"/>
      <c r="AC51" s="37" t="n"/>
      <c r="AD51" s="37" t="n"/>
      <c r="AE51" s="37" t="n"/>
      <c r="AF51" s="37" t="n"/>
      <c r="AG51" s="37" t="n"/>
      <c r="AH51" s="37" t="n"/>
      <c r="AI51" s="37" t="n"/>
      <c r="AJ51" s="37" t="n"/>
      <c r="AK51" s="37" t="n"/>
      <c r="AL51" s="37" t="n"/>
      <c r="AM51" s="37" t="n"/>
    </row>
    <row r="52" ht="18" customHeight="1" s="173" thickBot="1">
      <c r="A52" s="38" t="inlineStr">
        <is>
          <t>Piutang nasabah</t>
        </is>
      </c>
      <c r="B52" s="38" t="n"/>
      <c r="C52" s="155">
        <f>C53+C54-C55</f>
        <v/>
      </c>
      <c r="D52" s="155">
        <f>D53+D54-D55</f>
        <v/>
      </c>
      <c r="E52" s="155">
        <f>E53+E54-E55</f>
        <v/>
      </c>
      <c r="F52" s="155">
        <f>F53+F54-F55</f>
        <v/>
      </c>
      <c r="G52" s="155">
        <f>G53+G54-G55</f>
        <v/>
      </c>
      <c r="H52" s="155">
        <f>H53+H54-H55</f>
        <v/>
      </c>
      <c r="I52" s="155">
        <f>I53+I54-I55</f>
        <v/>
      </c>
      <c r="J52" s="155">
        <f>J53+J54-J55</f>
        <v/>
      </c>
      <c r="K52" s="155">
        <f>K53+K54-K55</f>
        <v/>
      </c>
      <c r="L52" s="155">
        <f>L53+L54-L55</f>
        <v/>
      </c>
      <c r="M52" s="155">
        <f>M53+M54-M55</f>
        <v/>
      </c>
      <c r="N52" s="155">
        <f>N53+N54-N55</f>
        <v/>
      </c>
      <c r="O52" s="155">
        <f>O53+O54-O55</f>
        <v/>
      </c>
      <c r="P52" s="155">
        <f>P53+P54-P55</f>
        <v/>
      </c>
      <c r="Q52" s="155">
        <f>Q53+Q54-Q55</f>
        <v/>
      </c>
      <c r="R52" s="155">
        <f>R53+R54-R55</f>
        <v/>
      </c>
      <c r="S52" s="155">
        <f>S53+S54-S55</f>
        <v/>
      </c>
      <c r="T52" s="155">
        <f>T53+T54-T55</f>
        <v/>
      </c>
      <c r="U52" s="155">
        <f>U53+U54-U55</f>
        <v/>
      </c>
      <c r="V52" s="155">
        <f>V53+V54-V55</f>
        <v/>
      </c>
      <c r="W52" s="155">
        <f>W53+W54-W55</f>
        <v/>
      </c>
      <c r="X52" s="155">
        <f>X53+X54-X55</f>
        <v/>
      </c>
      <c r="Y52" s="155">
        <f>Y53+Y54-Y55</f>
        <v/>
      </c>
      <c r="Z52" s="155">
        <f>Z53+Z54-Z55</f>
        <v/>
      </c>
      <c r="AA52" s="155">
        <f>AA53+AA54-AA55</f>
        <v/>
      </c>
      <c r="AB52" s="155">
        <f>AB53+AB54-AB55</f>
        <v/>
      </c>
      <c r="AC52" s="155">
        <f>AC53+AC54-AC55</f>
        <v/>
      </c>
      <c r="AD52" s="155">
        <f>AD53+AD54-AD55</f>
        <v/>
      </c>
      <c r="AE52" s="155">
        <f>AE53+AE54-AE55</f>
        <v/>
      </c>
      <c r="AF52" s="155">
        <f>AF53+AF54-AF55</f>
        <v/>
      </c>
      <c r="AG52" s="155">
        <f>AG53+AG54-AG55</f>
        <v/>
      </c>
      <c r="AH52" s="155">
        <f>AH53+AH54-AH55</f>
        <v/>
      </c>
      <c r="AI52" s="155">
        <f>AI53+AI54-AI55</f>
        <v/>
      </c>
      <c r="AJ52" s="155">
        <f>AJ53+AJ54-AJ55</f>
        <v/>
      </c>
      <c r="AK52" s="155">
        <f>AK53+AK54-AK55</f>
        <v/>
      </c>
      <c r="AL52" s="155">
        <f>AL53+AL54-AL55</f>
        <v/>
      </c>
      <c r="AM52" s="155">
        <f>AM53+AM54-AM55</f>
        <v/>
      </c>
    </row>
    <row r="53" hidden="1" ht="18" customHeight="1" s="173" thickBot="1">
      <c r="A53" s="39" t="inlineStr">
        <is>
          <t>Piutang nasabah pihak ketiga</t>
        </is>
      </c>
      <c r="B53" s="39" t="n"/>
      <c r="C53" s="37" t="inlineStr"/>
      <c r="D53" s="37" t="inlineStr"/>
      <c r="E53" s="37" t="inlineStr"/>
      <c r="F53" s="37" t="inlineStr"/>
      <c r="G53" s="37" t="inlineStr"/>
      <c r="H53" s="37" t="inlineStr"/>
      <c r="I53" s="37" t="inlineStr"/>
      <c r="J53" s="37" t="inlineStr"/>
      <c r="K53" s="37" t="inlineStr"/>
      <c r="L53" s="37" t="inlineStr"/>
      <c r="M53" s="37" t="inlineStr"/>
      <c r="N53" s="37" t="inlineStr"/>
      <c r="O53" s="37" t="inlineStr"/>
      <c r="P53" s="37" t="inlineStr"/>
      <c r="Q53" s="37" t="inlineStr"/>
      <c r="R53" s="37" t="inlineStr"/>
      <c r="S53" s="37" t="inlineStr"/>
      <c r="T53" s="37" t="inlineStr"/>
      <c r="U53" s="37" t="inlineStr"/>
      <c r="V53" s="37" t="inlineStr"/>
      <c r="W53" s="37" t="inlineStr"/>
      <c r="X53" s="37" t="inlineStr"/>
      <c r="Y53" s="37" t="inlineStr"/>
      <c r="Z53" s="37" t="inlineStr"/>
      <c r="AA53" s="37" t="inlineStr"/>
      <c r="AB53" s="37" t="n"/>
      <c r="AC53" s="37" t="n"/>
      <c r="AD53" s="37" t="n"/>
      <c r="AE53" s="37" t="n"/>
      <c r="AF53" s="37" t="n"/>
      <c r="AG53" s="37" t="n"/>
      <c r="AH53" s="37" t="n"/>
      <c r="AI53" s="37" t="n"/>
      <c r="AJ53" s="37" t="n"/>
      <c r="AK53" s="37" t="n"/>
      <c r="AL53" s="37" t="n"/>
      <c r="AM53" s="37" t="n"/>
    </row>
    <row r="54" hidden="1" ht="18" customHeight="1" s="173" thickBot="1">
      <c r="A54" s="39" t="inlineStr">
        <is>
          <t>Piutang nasabah pihak berelasi</t>
        </is>
      </c>
      <c r="B54" s="39" t="n"/>
      <c r="C54" s="37" t="inlineStr"/>
      <c r="D54" s="37" t="inlineStr"/>
      <c r="E54" s="37" t="inlineStr"/>
      <c r="F54" s="37" t="inlineStr"/>
      <c r="G54" s="37" t="inlineStr"/>
      <c r="H54" s="37" t="inlineStr"/>
      <c r="I54" s="37" t="inlineStr"/>
      <c r="J54" s="37" t="inlineStr"/>
      <c r="K54" s="37" t="inlineStr"/>
      <c r="L54" s="37" t="inlineStr"/>
      <c r="M54" s="37" t="inlineStr"/>
      <c r="N54" s="37" t="inlineStr"/>
      <c r="O54" s="37" t="inlineStr"/>
      <c r="P54" s="37" t="inlineStr"/>
      <c r="Q54" s="37" t="inlineStr"/>
      <c r="R54" s="37" t="inlineStr"/>
      <c r="S54" s="37" t="inlineStr"/>
      <c r="T54" s="37" t="inlineStr"/>
      <c r="U54" s="37" t="inlineStr"/>
      <c r="V54" s="37" t="inlineStr"/>
      <c r="W54" s="37" t="inlineStr"/>
      <c r="X54" s="37" t="inlineStr"/>
      <c r="Y54" s="37" t="inlineStr"/>
      <c r="Z54" s="37" t="inlineStr"/>
      <c r="AA54" s="37" t="inlineStr"/>
      <c r="AB54" s="37" t="n"/>
      <c r="AC54" s="37" t="n"/>
      <c r="AD54" s="37" t="n"/>
      <c r="AE54" s="37" t="n"/>
      <c r="AF54" s="37" t="n"/>
      <c r="AG54" s="37" t="n"/>
      <c r="AH54" s="37" t="n"/>
      <c r="AI54" s="37" t="n"/>
      <c r="AJ54" s="37" t="n"/>
      <c r="AK54" s="37" t="n"/>
      <c r="AL54" s="37" t="n"/>
      <c r="AM54" s="37" t="n"/>
    </row>
    <row r="55" hidden="1" ht="35" customHeight="1" s="173" thickBot="1">
      <c r="A55" s="39" t="inlineStr">
        <is>
          <t>Cadangan kerugian penurunan nilai pada piutang nasabah</t>
        </is>
      </c>
      <c r="B55" s="39" t="n"/>
      <c r="C55" s="40" t="inlineStr"/>
      <c r="D55" s="40" t="inlineStr"/>
      <c r="E55" s="40" t="inlineStr"/>
      <c r="F55" s="40" t="inlineStr"/>
      <c r="G55" s="40" t="inlineStr"/>
      <c r="H55" s="40" t="inlineStr"/>
      <c r="I55" s="40" t="inlineStr"/>
      <c r="J55" s="40" t="inlineStr"/>
      <c r="K55" s="40" t="inlineStr"/>
      <c r="L55" s="40" t="inlineStr"/>
      <c r="M55" s="40" t="inlineStr"/>
      <c r="N55" s="40" t="inlineStr"/>
      <c r="O55" s="40" t="inlineStr"/>
      <c r="P55" s="40" t="inlineStr"/>
      <c r="Q55" s="40" t="inlineStr"/>
      <c r="R55" s="40" t="inlineStr"/>
      <c r="S55" s="40" t="inlineStr"/>
      <c r="T55" s="40" t="inlineStr"/>
      <c r="U55" s="40" t="inlineStr"/>
      <c r="V55" s="40" t="inlineStr"/>
      <c r="W55" s="40" t="inlineStr"/>
      <c r="X55" s="40" t="inlineStr"/>
      <c r="Y55" s="40" t="inlineStr"/>
      <c r="Z55" s="40" t="inlineStr"/>
      <c r="AA55" s="40" t="inlineStr"/>
      <c r="AB55" s="40" t="n"/>
      <c r="AC55" s="40" t="n"/>
      <c r="AD55" s="40" t="n"/>
      <c r="AE55" s="40" t="n"/>
      <c r="AF55" s="40" t="n"/>
      <c r="AG55" s="40" t="n"/>
      <c r="AH55" s="40" t="n"/>
      <c r="AI55" s="40" t="n"/>
      <c r="AJ55" s="40" t="n"/>
      <c r="AK55" s="40" t="n"/>
      <c r="AL55" s="40" t="n"/>
      <c r="AM55" s="40" t="n"/>
    </row>
    <row r="56" ht="18" customHeight="1" s="173" thickBot="1">
      <c r="A56" s="38" t="inlineStr">
        <is>
          <t>Piutang murabahah</t>
        </is>
      </c>
      <c r="B56" s="38" t="n"/>
      <c r="C56" s="155">
        <f>C57+C58-C59</f>
        <v/>
      </c>
      <c r="D56" s="155">
        <f>D57+D58-D59</f>
        <v/>
      </c>
      <c r="E56" s="155">
        <f>E57+E58-E59</f>
        <v/>
      </c>
      <c r="F56" s="155">
        <f>F57+F58-F59</f>
        <v/>
      </c>
      <c r="G56" s="155">
        <f>G57+G58-G59</f>
        <v/>
      </c>
      <c r="H56" s="155">
        <f>H57+H58-H59</f>
        <v/>
      </c>
      <c r="I56" s="155">
        <f>I57+I58-I59</f>
        <v/>
      </c>
      <c r="J56" s="155">
        <f>J57+J58-J59</f>
        <v/>
      </c>
      <c r="K56" s="155">
        <f>K57+K58-K59</f>
        <v/>
      </c>
      <c r="L56" s="155">
        <f>L57+L58-L59</f>
        <v/>
      </c>
      <c r="M56" s="155">
        <f>M57+M58-M59</f>
        <v/>
      </c>
      <c r="N56" s="155">
        <f>N57+N58-N59</f>
        <v/>
      </c>
      <c r="O56" s="155">
        <f>O57+O58-O59</f>
        <v/>
      </c>
      <c r="P56" s="155">
        <f>P57+P58-P59</f>
        <v/>
      </c>
      <c r="Q56" s="155">
        <f>Q57+Q58-Q59</f>
        <v/>
      </c>
      <c r="R56" s="155">
        <f>R57+R58-R59</f>
        <v/>
      </c>
      <c r="S56" s="155">
        <f>S57+S58-S59</f>
        <v/>
      </c>
      <c r="T56" s="155">
        <f>T57+T58-T59</f>
        <v/>
      </c>
      <c r="U56" s="155">
        <f>U57+U58-U59</f>
        <v/>
      </c>
      <c r="V56" s="155">
        <f>V57+V58-V59</f>
        <v/>
      </c>
      <c r="W56" s="155">
        <f>W57+W58-W59</f>
        <v/>
      </c>
      <c r="X56" s="155">
        <f>X57+X58-X59</f>
        <v/>
      </c>
      <c r="Y56" s="155">
        <f>Y57+Y58-Y59</f>
        <v/>
      </c>
      <c r="Z56" s="155">
        <f>Z57+Z58-Z59</f>
        <v/>
      </c>
      <c r="AA56" s="155">
        <f>AA57+AA58-AA59</f>
        <v/>
      </c>
      <c r="AB56" s="155">
        <f>AB57+AB58-AB59</f>
        <v/>
      </c>
      <c r="AC56" s="155">
        <f>AC57+AC58-AC59</f>
        <v/>
      </c>
      <c r="AD56" s="155">
        <f>AD57+AD58-AD59</f>
        <v/>
      </c>
      <c r="AE56" s="155">
        <f>AE57+AE58-AE59</f>
        <v/>
      </c>
      <c r="AF56" s="155">
        <f>AF57+AF58-AF59</f>
        <v/>
      </c>
      <c r="AG56" s="155">
        <f>AG57+AG58-AG59</f>
        <v/>
      </c>
      <c r="AH56" s="155">
        <f>AH57+AH58-AH59</f>
        <v/>
      </c>
      <c r="AI56" s="155">
        <f>AI57+AI58-AI59</f>
        <v/>
      </c>
      <c r="AJ56" s="155">
        <f>AJ57+AJ58-AJ59</f>
        <v/>
      </c>
      <c r="AK56" s="155">
        <f>AK57+AK58-AK59</f>
        <v/>
      </c>
      <c r="AL56" s="155">
        <f>AL57+AL58-AL59</f>
        <v/>
      </c>
      <c r="AM56" s="155">
        <f>AM57+AM58-AM59</f>
        <v/>
      </c>
    </row>
    <row r="57" ht="18" customHeight="1" s="173" thickBot="1">
      <c r="A57" s="39" t="inlineStr">
        <is>
          <t>Piutang murabahah pihak ketiga</t>
        </is>
      </c>
      <c r="B57" s="39" t="n"/>
      <c r="C57" s="37" t="n">
        <v>562.48</v>
      </c>
      <c r="D57" s="37" t="n">
        <v>562.48</v>
      </c>
      <c r="E57" s="37" t="n">
        <v>562.48</v>
      </c>
      <c r="F57" s="37" t="n">
        <v>585.947</v>
      </c>
      <c r="G57" s="37" t="n">
        <v>583.449</v>
      </c>
      <c r="H57" s="37" t="n">
        <v>625.731</v>
      </c>
      <c r="I57" s="37" t="n">
        <v>699.874</v>
      </c>
      <c r="J57" s="37" t="n">
        <v>783.776</v>
      </c>
      <c r="K57" s="37" t="n">
        <v>783.776</v>
      </c>
      <c r="L57" s="37" t="n">
        <v>852.003</v>
      </c>
      <c r="M57" s="37" t="n">
        <v>852.003</v>
      </c>
      <c r="N57" s="37" t="n">
        <v>833.088</v>
      </c>
      <c r="O57" s="37" t="n">
        <v>863.978</v>
      </c>
      <c r="P57" s="37" t="n">
        <v>863.978</v>
      </c>
      <c r="Q57" s="37" t="n">
        <v>863.978</v>
      </c>
      <c r="R57" s="37" t="n">
        <v>870.9930000000001</v>
      </c>
      <c r="S57" s="37" t="n">
        <v>894.874</v>
      </c>
      <c r="T57" s="37" t="n">
        <v>853.162</v>
      </c>
      <c r="U57" s="37" t="n">
        <v>2931.113</v>
      </c>
      <c r="V57" s="37" t="n">
        <v>2931.113</v>
      </c>
      <c r="W57" s="37" t="n">
        <v>1013.555</v>
      </c>
      <c r="X57" s="37" t="n">
        <v>3076.46</v>
      </c>
      <c r="Y57" s="37" t="n">
        <v>2895.95</v>
      </c>
      <c r="Z57" s="37" t="n">
        <v>3084.922</v>
      </c>
      <c r="AA57" s="37" t="n">
        <v>3010.774</v>
      </c>
      <c r="AB57" s="37" t="n"/>
      <c r="AC57" s="37" t="n"/>
      <c r="AD57" s="37" t="n"/>
      <c r="AE57" s="37" t="n"/>
      <c r="AF57" s="37" t="n"/>
      <c r="AG57" s="37" t="n"/>
      <c r="AH57" s="37" t="n"/>
      <c r="AI57" s="37" t="n"/>
      <c r="AJ57" s="37" t="n"/>
      <c r="AK57" s="37" t="n"/>
      <c r="AL57" s="37" t="n"/>
      <c r="AM57" s="37" t="n"/>
    </row>
    <row r="58" ht="35" customHeight="1" s="173" thickBot="1">
      <c r="A58" s="39" t="inlineStr">
        <is>
          <t>Piutang murabahah pihak berelasi</t>
        </is>
      </c>
      <c r="B58" s="39" t="n"/>
      <c r="C58" s="37" t="n">
        <v>11.485</v>
      </c>
      <c r="D58" s="37" t="n">
        <v>11.485</v>
      </c>
      <c r="E58" s="37" t="n">
        <v>11.485</v>
      </c>
      <c r="F58" s="37" t="n">
        <v>11.029</v>
      </c>
      <c r="G58" s="37" t="n">
        <v>12.699</v>
      </c>
      <c r="H58" s="37" t="n">
        <v>11.401</v>
      </c>
      <c r="I58" s="37" t="n">
        <v>10.977</v>
      </c>
      <c r="J58" s="37" t="n">
        <v>10.793</v>
      </c>
      <c r="K58" s="37" t="n">
        <v>12.575</v>
      </c>
      <c r="L58" s="37" t="n">
        <v>12.01</v>
      </c>
      <c r="M58" s="37" t="n">
        <v>12.01</v>
      </c>
      <c r="N58" s="37" t="n">
        <v>12.166</v>
      </c>
      <c r="O58" s="37" t="n">
        <v>10.967</v>
      </c>
      <c r="P58" s="37" t="n">
        <v>10.967</v>
      </c>
      <c r="Q58" s="37" t="n">
        <v>10.967</v>
      </c>
      <c r="R58" s="37" t="n">
        <v>8.446</v>
      </c>
      <c r="S58" s="37" t="n">
        <v>10.565</v>
      </c>
      <c r="T58" s="37" t="n">
        <v>7.762</v>
      </c>
      <c r="U58" s="37" t="n">
        <v>10.483</v>
      </c>
      <c r="V58" s="37" t="n">
        <v>7.24</v>
      </c>
      <c r="W58" s="37" t="n">
        <v>11.476</v>
      </c>
      <c r="X58" s="37" t="n">
        <v>10.521</v>
      </c>
      <c r="Y58" s="37" t="n">
        <v>8.782999999999999</v>
      </c>
      <c r="Z58" s="37" t="n">
        <v>8.568</v>
      </c>
      <c r="AA58" s="37" t="n">
        <v>8.913</v>
      </c>
      <c r="AB58" s="37" t="n"/>
      <c r="AC58" s="37" t="n"/>
      <c r="AD58" s="37" t="n"/>
      <c r="AE58" s="37" t="n"/>
      <c r="AF58" s="37" t="n"/>
      <c r="AG58" s="37" t="n"/>
      <c r="AH58" s="37" t="n"/>
      <c r="AI58" s="37" t="n"/>
      <c r="AJ58" s="37" t="n"/>
      <c r="AK58" s="37" t="n"/>
      <c r="AL58" s="37" t="n"/>
      <c r="AM58" s="37" t="n"/>
    </row>
    <row r="59" ht="35" customHeight="1" s="173" thickBot="1">
      <c r="A59" s="39" t="inlineStr">
        <is>
          <t>Cadangan kerugian penurunan nilai pada piutang murabahah</t>
        </is>
      </c>
      <c r="B59" s="39" t="n"/>
      <c r="C59" s="40" t="n">
        <v>10.621</v>
      </c>
      <c r="D59" s="40" t="n">
        <v>10.621</v>
      </c>
      <c r="E59" s="40" t="n">
        <v>10.621</v>
      </c>
      <c r="F59" s="40" t="n">
        <v>12.79</v>
      </c>
      <c r="G59" s="40" t="n">
        <v>14.152</v>
      </c>
      <c r="H59" s="40" t="n">
        <v>14.854</v>
      </c>
      <c r="I59" s="40" t="n">
        <v>25.313</v>
      </c>
      <c r="J59" s="40" t="n">
        <v>24.761</v>
      </c>
      <c r="K59" s="40" t="n">
        <v>27.73</v>
      </c>
      <c r="L59" s="40" t="n">
        <v>35.663</v>
      </c>
      <c r="M59" s="40" t="n">
        <v>51.206</v>
      </c>
      <c r="N59" s="40" t="n">
        <v>55.288</v>
      </c>
      <c r="O59" s="40" t="n">
        <v>54.694</v>
      </c>
      <c r="P59" s="40" t="n">
        <v>54.694</v>
      </c>
      <c r="Q59" s="40" t="n">
        <v>54.694</v>
      </c>
      <c r="R59" s="40" t="n">
        <v>55.788</v>
      </c>
      <c r="S59" s="40" t="n">
        <v>42.658</v>
      </c>
      <c r="T59" s="40" t="n">
        <v>25.429</v>
      </c>
      <c r="U59" s="40" t="n">
        <v>68.431</v>
      </c>
      <c r="V59" s="40" t="n">
        <v>68.431</v>
      </c>
      <c r="W59" s="40" t="n">
        <v>68.431</v>
      </c>
      <c r="X59" s="40" t="n">
        <v>52.349</v>
      </c>
      <c r="Y59" s="40" t="n">
        <v>53.133</v>
      </c>
      <c r="Z59" s="40" t="n">
        <v>55.061</v>
      </c>
      <c r="AA59" s="40" t="n">
        <v>57.37</v>
      </c>
      <c r="AB59" s="40" t="n"/>
      <c r="AC59" s="40" t="n"/>
      <c r="AD59" s="40" t="n"/>
      <c r="AE59" s="40" t="n"/>
      <c r="AF59" s="40" t="n"/>
      <c r="AG59" s="40" t="n"/>
      <c r="AH59" s="40" t="n"/>
      <c r="AI59" s="40" t="n"/>
      <c r="AJ59" s="40" t="n"/>
      <c r="AK59" s="40" t="n"/>
      <c r="AL59" s="40" t="n"/>
      <c r="AM59" s="40" t="n"/>
    </row>
    <row r="60" ht="18" customHeight="1" s="173" thickBot="1">
      <c r="A60" s="38" t="inlineStr">
        <is>
          <t>Piutang istishna</t>
        </is>
      </c>
      <c r="B60" s="38" t="n"/>
      <c r="C60" s="155">
        <f>C61+C62-C63</f>
        <v/>
      </c>
      <c r="D60" s="155">
        <f>D61+D62-D63</f>
        <v/>
      </c>
      <c r="E60" s="155">
        <f>E61+E62-E63</f>
        <v/>
      </c>
      <c r="F60" s="155">
        <f>F61+F62-F63</f>
        <v/>
      </c>
      <c r="G60" s="155">
        <f>G61+G62-G63</f>
        <v/>
      </c>
      <c r="H60" s="155">
        <f>H61+H62-H63</f>
        <v/>
      </c>
      <c r="I60" s="155">
        <f>I61+I62-I63</f>
        <v/>
      </c>
      <c r="J60" s="155">
        <f>J61+J62-J63</f>
        <v/>
      </c>
      <c r="K60" s="155">
        <f>K61+K62-K63</f>
        <v/>
      </c>
      <c r="L60" s="155">
        <f>L61+L62-L63</f>
        <v/>
      </c>
      <c r="M60" s="155">
        <f>M61+M62-M63</f>
        <v/>
      </c>
      <c r="N60" s="155">
        <f>N61+N62-N63</f>
        <v/>
      </c>
      <c r="O60" s="155">
        <f>O61+O62-O63</f>
        <v/>
      </c>
      <c r="P60" s="155">
        <f>P61+P62-P63</f>
        <v/>
      </c>
      <c r="Q60" s="155">
        <f>Q61+Q62-Q63</f>
        <v/>
      </c>
      <c r="R60" s="155">
        <f>R61+R62-R63</f>
        <v/>
      </c>
      <c r="S60" s="155">
        <f>S61+S62-S63</f>
        <v/>
      </c>
      <c r="T60" s="155">
        <f>T61+T62-T63</f>
        <v/>
      </c>
      <c r="U60" s="155">
        <f>U61+U62-U63</f>
        <v/>
      </c>
      <c r="V60" s="155">
        <f>V61+V62-V63</f>
        <v/>
      </c>
      <c r="W60" s="155">
        <f>W61+W62-W63</f>
        <v/>
      </c>
      <c r="X60" s="155">
        <f>X61+X62-X63</f>
        <v/>
      </c>
      <c r="Y60" s="155">
        <f>Y61+Y62-Y63</f>
        <v/>
      </c>
      <c r="Z60" s="155">
        <f>Z61+Z62-Z63</f>
        <v/>
      </c>
      <c r="AA60" s="155">
        <f>AA61+AA62-AA63</f>
        <v/>
      </c>
      <c r="AB60" s="155">
        <f>AB61+AB62-AB63</f>
        <v/>
      </c>
      <c r="AC60" s="155">
        <f>AC61+AC62-AC63</f>
        <v/>
      </c>
      <c r="AD60" s="155">
        <f>AD61+AD62-AD63</f>
        <v/>
      </c>
      <c r="AE60" s="155">
        <f>AE61+AE62-AE63</f>
        <v/>
      </c>
      <c r="AF60" s="155">
        <f>AF61+AF62-AF63</f>
        <v/>
      </c>
      <c r="AG60" s="155">
        <f>AG61+AG62-AG63</f>
        <v/>
      </c>
      <c r="AH60" s="155">
        <f>AH61+AH62-AH63</f>
        <v/>
      </c>
      <c r="AI60" s="155">
        <f>AI61+AI62-AI63</f>
        <v/>
      </c>
      <c r="AJ60" s="155">
        <f>AJ61+AJ62-AJ63</f>
        <v/>
      </c>
      <c r="AK60" s="155">
        <f>AK61+AK62-AK63</f>
        <v/>
      </c>
      <c r="AL60" s="155">
        <f>AL61+AL62-AL63</f>
        <v/>
      </c>
      <c r="AM60" s="155">
        <f>AM61+AM62-AM63</f>
        <v/>
      </c>
    </row>
    <row r="61" hidden="1" ht="18" customHeight="1" s="173" thickBot="1">
      <c r="A61" s="39" t="inlineStr">
        <is>
          <t>Piutang istishna pihak ketiga</t>
        </is>
      </c>
      <c r="B61" s="39" t="n"/>
      <c r="C61" s="37" t="inlineStr"/>
      <c r="D61" s="37" t="inlineStr"/>
      <c r="E61" s="37" t="inlineStr"/>
      <c r="F61" s="37" t="inlineStr"/>
      <c r="G61" s="37" t="inlineStr"/>
      <c r="H61" s="37" t="inlineStr"/>
      <c r="I61" s="37" t="inlineStr"/>
      <c r="J61" s="37" t="inlineStr"/>
      <c r="K61" s="37" t="inlineStr"/>
      <c r="L61" s="37" t="inlineStr"/>
      <c r="M61" s="37" t="inlineStr"/>
      <c r="N61" s="37" t="inlineStr"/>
      <c r="O61" s="37" t="inlineStr"/>
      <c r="P61" s="37" t="inlineStr"/>
      <c r="Q61" s="37" t="inlineStr"/>
      <c r="R61" s="37" t="inlineStr"/>
      <c r="S61" s="37" t="inlineStr"/>
      <c r="T61" s="37" t="inlineStr"/>
      <c r="U61" s="37" t="inlineStr"/>
      <c r="V61" s="37" t="inlineStr"/>
      <c r="W61" s="37" t="inlineStr"/>
      <c r="X61" s="37" t="inlineStr"/>
      <c r="Y61" s="37" t="inlineStr"/>
      <c r="Z61" s="37" t="inlineStr"/>
      <c r="AA61" s="37" t="inlineStr"/>
      <c r="AB61" s="37" t="n"/>
      <c r="AC61" s="37" t="n"/>
      <c r="AD61" s="37" t="n"/>
      <c r="AE61" s="37" t="n"/>
      <c r="AF61" s="37" t="n"/>
      <c r="AG61" s="37" t="n"/>
      <c r="AH61" s="37" t="n"/>
      <c r="AI61" s="37" t="n"/>
      <c r="AJ61" s="37" t="n"/>
      <c r="AK61" s="37" t="n"/>
      <c r="AL61" s="37" t="n"/>
      <c r="AM61" s="37" t="n"/>
    </row>
    <row r="62" hidden="1" ht="18" customHeight="1" s="173" thickBot="1">
      <c r="A62" s="39" t="inlineStr">
        <is>
          <t>Piutang istishna pihak berelasi</t>
        </is>
      </c>
      <c r="B62" s="39" t="n"/>
      <c r="C62" s="37" t="inlineStr"/>
      <c r="D62" s="37" t="inlineStr"/>
      <c r="E62" s="37" t="inlineStr"/>
      <c r="F62" s="37" t="inlineStr"/>
      <c r="G62" s="37" t="inlineStr"/>
      <c r="H62" s="37" t="inlineStr"/>
      <c r="I62" s="37" t="inlineStr"/>
      <c r="J62" s="37" t="inlineStr"/>
      <c r="K62" s="37" t="inlineStr"/>
      <c r="L62" s="37" t="inlineStr"/>
      <c r="M62" s="37" t="inlineStr"/>
      <c r="N62" s="37" t="inlineStr"/>
      <c r="O62" s="37" t="inlineStr"/>
      <c r="P62" s="37" t="inlineStr"/>
      <c r="Q62" s="37" t="inlineStr"/>
      <c r="R62" s="37" t="inlineStr"/>
      <c r="S62" s="37" t="inlineStr"/>
      <c r="T62" s="37" t="inlineStr"/>
      <c r="U62" s="37" t="inlineStr"/>
      <c r="V62" s="37" t="inlineStr"/>
      <c r="W62" s="37" t="inlineStr"/>
      <c r="X62" s="37" t="inlineStr"/>
      <c r="Y62" s="37" t="inlineStr"/>
      <c r="Z62" s="37" t="inlineStr"/>
      <c r="AA62" s="37" t="inlineStr"/>
      <c r="AB62" s="37" t="n"/>
      <c r="AC62" s="37" t="n"/>
      <c r="AD62" s="37" t="n"/>
      <c r="AE62" s="37" t="n"/>
      <c r="AF62" s="37" t="n"/>
      <c r="AG62" s="37" t="n"/>
      <c r="AH62" s="37" t="n"/>
      <c r="AI62" s="37" t="n"/>
      <c r="AJ62" s="37" t="n"/>
      <c r="AK62" s="37" t="n"/>
      <c r="AL62" s="37" t="n"/>
      <c r="AM62" s="37" t="n"/>
    </row>
    <row r="63" ht="35" customHeight="1" s="173" thickBot="1">
      <c r="A63" s="39" t="inlineStr">
        <is>
          <t>Cadangan kerugian penurunan nilai pada piutang istishna</t>
        </is>
      </c>
      <c r="B63" s="39" t="n"/>
      <c r="C63" s="40" t="inlineStr"/>
      <c r="D63" s="40" t="inlineStr"/>
      <c r="E63" s="40" t="inlineStr"/>
      <c r="F63" s="40" t="inlineStr"/>
      <c r="G63" s="40" t="inlineStr"/>
      <c r="H63" s="40" t="inlineStr"/>
      <c r="I63" s="40" t="inlineStr"/>
      <c r="J63" s="40" t="inlineStr"/>
      <c r="K63" s="40" t="inlineStr"/>
      <c r="L63" s="40" t="inlineStr"/>
      <c r="M63" s="40" t="inlineStr"/>
      <c r="N63" s="40" t="inlineStr"/>
      <c r="O63" s="40" t="inlineStr"/>
      <c r="P63" s="40" t="inlineStr"/>
      <c r="Q63" s="40" t="inlineStr"/>
      <c r="R63" s="40" t="inlineStr"/>
      <c r="S63" s="40" t="inlineStr"/>
      <c r="T63" s="40" t="inlineStr"/>
      <c r="U63" s="40" t="inlineStr"/>
      <c r="V63" s="40" t="inlineStr"/>
      <c r="W63" s="40" t="inlineStr"/>
      <c r="X63" s="40" t="inlineStr"/>
      <c r="Y63" s="40" t="inlineStr"/>
      <c r="Z63" s="40" t="inlineStr"/>
      <c r="AA63" s="40" t="n">
        <v>0</v>
      </c>
      <c r="AB63" s="40" t="n"/>
      <c r="AC63" s="40" t="n"/>
      <c r="AD63" s="40" t="n"/>
      <c r="AE63" s="40" t="n"/>
      <c r="AF63" s="40" t="n"/>
      <c r="AG63" s="40" t="n"/>
      <c r="AH63" s="40" t="n"/>
      <c r="AI63" s="40" t="n"/>
      <c r="AJ63" s="40" t="n"/>
      <c r="AK63" s="40" t="n"/>
      <c r="AL63" s="40" t="n"/>
      <c r="AM63" s="40" t="n"/>
    </row>
    <row r="64" ht="18" customHeight="1" s="173" thickBot="1">
      <c r="A64" s="38" t="inlineStr">
        <is>
          <t>Piutang ijarah</t>
        </is>
      </c>
      <c r="B64" s="38" t="n"/>
      <c r="C64" s="155">
        <f>C65+C66-C67</f>
        <v/>
      </c>
      <c r="D64" s="155">
        <f>D65+D66-D67</f>
        <v/>
      </c>
      <c r="E64" s="155">
        <f>E65+E66-E67</f>
        <v/>
      </c>
      <c r="F64" s="155">
        <f>F65+F66-F67</f>
        <v/>
      </c>
      <c r="G64" s="155">
        <f>G65+G66-G67</f>
        <v/>
      </c>
      <c r="H64" s="155">
        <f>H65+H66-H67</f>
        <v/>
      </c>
      <c r="I64" s="155">
        <f>I65+I66-I67</f>
        <v/>
      </c>
      <c r="J64" s="155">
        <f>J65+J66-J67</f>
        <v/>
      </c>
      <c r="K64" s="155">
        <f>K65+K66-K67</f>
        <v/>
      </c>
      <c r="L64" s="155">
        <f>L65+L66-L67</f>
        <v/>
      </c>
      <c r="M64" s="155">
        <f>M65+M66-M67</f>
        <v/>
      </c>
      <c r="N64" s="155">
        <f>N65+N66-N67</f>
        <v/>
      </c>
      <c r="O64" s="155">
        <f>O65+O66-O67</f>
        <v/>
      </c>
      <c r="P64" s="155">
        <f>P65+P66-P67</f>
        <v/>
      </c>
      <c r="Q64" s="155">
        <f>Q65+Q66-Q67</f>
        <v/>
      </c>
      <c r="R64" s="155">
        <f>R65+R66-R67</f>
        <v/>
      </c>
      <c r="S64" s="155">
        <f>S65+S66-S67</f>
        <v/>
      </c>
      <c r="T64" s="155">
        <f>T65+T66-T67</f>
        <v/>
      </c>
      <c r="U64" s="155">
        <f>U65+U66-U67</f>
        <v/>
      </c>
      <c r="V64" s="155">
        <f>V65+V66-V67</f>
        <v/>
      </c>
      <c r="W64" s="155">
        <f>W65+W66-W67</f>
        <v/>
      </c>
      <c r="X64" s="155">
        <f>X65+X66-X67</f>
        <v/>
      </c>
      <c r="Y64" s="155">
        <f>Y65+Y66-Y67</f>
        <v/>
      </c>
      <c r="Z64" s="155">
        <f>Z65+Z66-Z67</f>
        <v/>
      </c>
      <c r="AA64" s="155">
        <f>AA65+AA66-AA67</f>
        <v/>
      </c>
      <c r="AB64" s="155">
        <f>AB65+AB66-AB67</f>
        <v/>
      </c>
      <c r="AC64" s="155">
        <f>AC65+AC66-AC67</f>
        <v/>
      </c>
      <c r="AD64" s="155">
        <f>AD65+AD66-AD67</f>
        <v/>
      </c>
      <c r="AE64" s="155">
        <f>AE65+AE66-AE67</f>
        <v/>
      </c>
      <c r="AF64" s="155">
        <f>AF65+AF66-AF67</f>
        <v/>
      </c>
      <c r="AG64" s="155">
        <f>AG65+AG66-AG67</f>
        <v/>
      </c>
      <c r="AH64" s="155">
        <f>AH65+AH66-AH67</f>
        <v/>
      </c>
      <c r="AI64" s="155">
        <f>AI65+AI66-AI67</f>
        <v/>
      </c>
      <c r="AJ64" s="155">
        <f>AJ65+AJ66-AJ67</f>
        <v/>
      </c>
      <c r="AK64" s="155">
        <f>AK65+AK66-AK67</f>
        <v/>
      </c>
      <c r="AL64" s="155">
        <f>AL65+AL66-AL67</f>
        <v/>
      </c>
      <c r="AM64" s="155">
        <f>AM65+AM66-AM67</f>
        <v/>
      </c>
    </row>
    <row r="65" ht="18" customHeight="1" s="173" thickBot="1">
      <c r="A65" s="39" t="inlineStr">
        <is>
          <t>Piutang ijarah pihak ketiga</t>
        </is>
      </c>
      <c r="B65" s="39" t="n"/>
      <c r="C65" s="37" t="n">
        <v>0.316</v>
      </c>
      <c r="D65" s="37" t="n">
        <v>0.316</v>
      </c>
      <c r="E65" s="37" t="n">
        <v>0.316</v>
      </c>
      <c r="F65" s="37" t="n">
        <v>0.313</v>
      </c>
      <c r="G65" s="37" t="n">
        <v>0.263</v>
      </c>
      <c r="H65" s="37" t="n">
        <v>0.206</v>
      </c>
      <c r="I65" s="37" t="n">
        <v>0.279</v>
      </c>
      <c r="J65" s="37" t="n">
        <v>0.114</v>
      </c>
      <c r="K65" s="37" t="n">
        <v>0.06900000000000001</v>
      </c>
      <c r="L65" s="37" t="n">
        <v>0.043</v>
      </c>
      <c r="M65" s="37" t="n">
        <v>0.034</v>
      </c>
      <c r="N65" s="37" t="n">
        <v>0.018</v>
      </c>
      <c r="O65" s="37" t="n">
        <v>0.015</v>
      </c>
      <c r="P65" s="37" t="n">
        <v>0.011</v>
      </c>
      <c r="Q65" s="37" t="n">
        <v>0.276</v>
      </c>
      <c r="R65" s="37" t="n">
        <v>0.251</v>
      </c>
      <c r="S65" s="37" t="n">
        <v>0.226</v>
      </c>
      <c r="T65" s="37" t="n">
        <v>0.239</v>
      </c>
      <c r="U65" s="37" t="n">
        <v>0.821</v>
      </c>
      <c r="V65" s="37" t="n">
        <v>0.821</v>
      </c>
      <c r="W65" s="37" t="n">
        <v>0.23</v>
      </c>
      <c r="X65" s="37" t="n">
        <v>1.152</v>
      </c>
      <c r="Y65" s="37" t="n">
        <v>1.116</v>
      </c>
      <c r="Z65" s="37" t="n">
        <v>1.213</v>
      </c>
      <c r="AA65" s="37" t="n">
        <v>1.263</v>
      </c>
      <c r="AB65" s="37" t="n"/>
      <c r="AC65" s="37" t="n"/>
      <c r="AD65" s="37" t="n"/>
      <c r="AE65" s="37" t="n"/>
      <c r="AF65" s="37" t="n"/>
      <c r="AG65" s="37" t="n"/>
      <c r="AH65" s="37" t="n"/>
      <c r="AI65" s="37" t="n"/>
      <c r="AJ65" s="37" t="n"/>
      <c r="AK65" s="37" t="n"/>
      <c r="AL65" s="37" t="n"/>
      <c r="AM65" s="37" t="n"/>
    </row>
    <row r="66" ht="18" customHeight="1" s="173" thickBot="1">
      <c r="A66" s="39" t="inlineStr">
        <is>
          <t>Piutang ijarah pihak berelasi</t>
        </is>
      </c>
      <c r="B66" s="39" t="n"/>
      <c r="C66" s="37" t="inlineStr"/>
      <c r="D66" s="37" t="inlineStr"/>
      <c r="E66" s="37" t="inlineStr"/>
      <c r="F66" s="37" t="inlineStr"/>
      <c r="G66" s="37" t="inlineStr"/>
      <c r="H66" s="37" t="inlineStr"/>
      <c r="I66" s="37" t="inlineStr"/>
      <c r="J66" s="37" t="inlineStr"/>
      <c r="K66" s="37" t="inlineStr"/>
      <c r="L66" s="37" t="inlineStr"/>
      <c r="M66" s="37" t="inlineStr"/>
      <c r="N66" s="37" t="inlineStr"/>
      <c r="O66" s="37" t="inlineStr"/>
      <c r="P66" s="37" t="inlineStr"/>
      <c r="Q66" s="37" t="inlineStr"/>
      <c r="R66" s="37" t="inlineStr"/>
      <c r="S66" s="37" t="inlineStr"/>
      <c r="T66" s="37" t="inlineStr"/>
      <c r="U66" s="37" t="n">
        <v>0.079</v>
      </c>
      <c r="V66" s="37" t="inlineStr"/>
      <c r="W66" s="37" t="n">
        <v>0.079</v>
      </c>
      <c r="X66" s="37" t="n">
        <v>0.048</v>
      </c>
      <c r="Y66" s="37" t="n">
        <v>0.078</v>
      </c>
      <c r="Z66" s="37" t="n">
        <v>0.063</v>
      </c>
      <c r="AA66" s="37" t="n">
        <v>0.034</v>
      </c>
      <c r="AB66" s="37" t="n"/>
      <c r="AC66" s="37" t="n"/>
      <c r="AD66" s="37" t="n"/>
      <c r="AE66" s="37" t="n"/>
      <c r="AF66" s="37" t="n"/>
      <c r="AG66" s="37" t="n"/>
      <c r="AH66" s="37" t="n"/>
      <c r="AI66" s="37" t="n"/>
      <c r="AJ66" s="37" t="n"/>
      <c r="AK66" s="37" t="n"/>
      <c r="AL66" s="37" t="n"/>
      <c r="AM66" s="37" t="n"/>
    </row>
    <row r="67" ht="35" customHeight="1" s="173" thickBot="1">
      <c r="A67" s="39" t="inlineStr">
        <is>
          <t>Cadangan kerugian penurunan nilai pada piutang ijarah</t>
        </is>
      </c>
      <c r="B67" s="39" t="n"/>
      <c r="C67" s="40" t="inlineStr"/>
      <c r="D67" s="40" t="inlineStr"/>
      <c r="E67" s="40" t="inlineStr"/>
      <c r="F67" s="40" t="inlineStr"/>
      <c r="G67" s="40" t="inlineStr"/>
      <c r="H67" s="40" t="inlineStr"/>
      <c r="I67" s="40" t="inlineStr"/>
      <c r="J67" s="40" t="inlineStr"/>
      <c r="K67" s="40" t="inlineStr"/>
      <c r="L67" s="40" t="inlineStr"/>
      <c r="M67" s="40" t="inlineStr"/>
      <c r="N67" s="40" t="inlineStr"/>
      <c r="O67" s="40" t="inlineStr"/>
      <c r="P67" s="40" t="inlineStr"/>
      <c r="Q67" s="40" t="n">
        <v>0.002</v>
      </c>
      <c r="R67" s="40" t="inlineStr"/>
      <c r="S67" s="40" t="inlineStr"/>
      <c r="T67" s="40" t="inlineStr"/>
      <c r="U67" s="40" t="inlineStr"/>
      <c r="V67" s="40" t="inlineStr"/>
      <c r="W67" s="40" t="inlineStr"/>
      <c r="X67" s="40" t="n">
        <v>0.011</v>
      </c>
      <c r="Y67" s="40" t="n">
        <v>0.001</v>
      </c>
      <c r="Z67" s="40" t="n">
        <v>0.021</v>
      </c>
      <c r="AA67" s="40" t="n">
        <v>0.011</v>
      </c>
      <c r="AB67" s="40" t="n"/>
      <c r="AC67" s="40" t="n"/>
      <c r="AD67" s="40" t="n"/>
      <c r="AE67" s="40" t="n"/>
      <c r="AF67" s="40" t="n"/>
      <c r="AG67" s="40" t="n"/>
      <c r="AH67" s="40" t="n"/>
      <c r="AI67" s="40" t="n"/>
      <c r="AJ67" s="40" t="n"/>
      <c r="AK67" s="40" t="n"/>
      <c r="AL67" s="40" t="n"/>
      <c r="AM67" s="40" t="n"/>
    </row>
    <row r="68" ht="18" customHeight="1" s="173" thickBot="1">
      <c r="A68" s="38" t="inlineStr">
        <is>
          <t>Piutang pembiayaan konsumen</t>
        </is>
      </c>
      <c r="B68" s="38" t="n"/>
      <c r="C68" s="155">
        <f>C69+C70-C71</f>
        <v/>
      </c>
      <c r="D68" s="155">
        <f>D69+D70-D71</f>
        <v/>
      </c>
      <c r="E68" s="155">
        <f>E69+E70-E71</f>
        <v/>
      </c>
      <c r="F68" s="155">
        <f>F69+F70-F71</f>
        <v/>
      </c>
      <c r="G68" s="155">
        <f>G69+G70-G71</f>
        <v/>
      </c>
      <c r="H68" s="155">
        <f>H69+H70-H71</f>
        <v/>
      </c>
      <c r="I68" s="155">
        <f>I69+I70-I71</f>
        <v/>
      </c>
      <c r="J68" s="155">
        <f>J69+J70-J71</f>
        <v/>
      </c>
      <c r="K68" s="155">
        <f>K69+K70-K71</f>
        <v/>
      </c>
      <c r="L68" s="155">
        <f>L69+L70-L71</f>
        <v/>
      </c>
      <c r="M68" s="155">
        <f>M69+M70-M71</f>
        <v/>
      </c>
      <c r="N68" s="155">
        <f>N69+N70-N71</f>
        <v/>
      </c>
      <c r="O68" s="155">
        <f>O69+O70-O71</f>
        <v/>
      </c>
      <c r="P68" s="155">
        <f>P69+P70-P71</f>
        <v/>
      </c>
      <c r="Q68" s="155">
        <f>Q69+Q70-Q71</f>
        <v/>
      </c>
      <c r="R68" s="155">
        <f>R69+R70-R71</f>
        <v/>
      </c>
      <c r="S68" s="155">
        <f>S69+S70-S71</f>
        <v/>
      </c>
      <c r="T68" s="155">
        <f>T69+T70-T71</f>
        <v/>
      </c>
      <c r="U68" s="155">
        <f>U69+U70-U71</f>
        <v/>
      </c>
      <c r="V68" s="155">
        <f>V69+V70-V71</f>
        <v/>
      </c>
      <c r="W68" s="155">
        <f>W69+W70-W71</f>
        <v/>
      </c>
      <c r="X68" s="155">
        <f>X69+X70-X71</f>
        <v/>
      </c>
      <c r="Y68" s="155">
        <f>Y69+Y70-Y71</f>
        <v/>
      </c>
      <c r="Z68" s="155">
        <f>Z69+Z70-Z71</f>
        <v/>
      </c>
      <c r="AA68" s="155">
        <f>AA69+AA70-AA71</f>
        <v/>
      </c>
      <c r="AB68" s="155">
        <f>AB69+AB70-AB71</f>
        <v/>
      </c>
      <c r="AC68" s="155">
        <f>AC69+AC70-AC71</f>
        <v/>
      </c>
      <c r="AD68" s="155">
        <f>AD69+AD70-AD71</f>
        <v/>
      </c>
      <c r="AE68" s="155">
        <f>AE69+AE70-AE71</f>
        <v/>
      </c>
      <c r="AF68" s="155">
        <f>AF69+AF70-AF71</f>
        <v/>
      </c>
      <c r="AG68" s="155">
        <f>AG69+AG70-AG71</f>
        <v/>
      </c>
      <c r="AH68" s="155">
        <f>AH69+AH70-AH71</f>
        <v/>
      </c>
      <c r="AI68" s="155">
        <f>AI69+AI70-AI71</f>
        <v/>
      </c>
      <c r="AJ68" s="155">
        <f>AJ69+AJ70-AJ71</f>
        <v/>
      </c>
      <c r="AK68" s="155">
        <f>AK69+AK70-AK71</f>
        <v/>
      </c>
      <c r="AL68" s="155">
        <f>AL69+AL70-AL71</f>
        <v/>
      </c>
      <c r="AM68" s="155">
        <f>AM69+AM70-AM71</f>
        <v/>
      </c>
    </row>
    <row r="69" hidden="1" ht="35" customHeight="1" s="173" thickBot="1">
      <c r="A69" s="39" t="inlineStr">
        <is>
          <t>Piutang pembiayaan konsumen pihak ketiga</t>
        </is>
      </c>
      <c r="B69" s="39" t="n"/>
      <c r="C69" s="37" t="inlineStr"/>
      <c r="D69" s="37" t="inlineStr"/>
      <c r="E69" s="37" t="inlineStr"/>
      <c r="F69" s="37" t="inlineStr"/>
      <c r="G69" s="37" t="inlineStr"/>
      <c r="H69" s="37" t="inlineStr"/>
      <c r="I69" s="37" t="inlineStr"/>
      <c r="J69" s="37" t="inlineStr"/>
      <c r="K69" s="37" t="inlineStr"/>
      <c r="L69" s="37" t="inlineStr"/>
      <c r="M69" s="37" t="inlineStr"/>
      <c r="N69" s="37" t="inlineStr"/>
      <c r="O69" s="37" t="inlineStr"/>
      <c r="P69" s="37" t="inlineStr"/>
      <c r="Q69" s="37" t="inlineStr"/>
      <c r="R69" s="37" t="inlineStr"/>
      <c r="S69" s="37" t="inlineStr"/>
      <c r="T69" s="37" t="inlineStr"/>
      <c r="U69" s="37" t="inlineStr"/>
      <c r="V69" s="37" t="inlineStr"/>
      <c r="W69" s="37" t="inlineStr"/>
      <c r="X69" s="37" t="inlineStr"/>
      <c r="Y69" s="37" t="inlineStr"/>
      <c r="Z69" s="37" t="inlineStr"/>
      <c r="AA69" s="37" t="inlineStr"/>
      <c r="AB69" s="37" t="n"/>
      <c r="AC69" s="37" t="n"/>
      <c r="AD69" s="37" t="n"/>
      <c r="AE69" s="37" t="n"/>
      <c r="AF69" s="37" t="n"/>
      <c r="AG69" s="37" t="n"/>
      <c r="AH69" s="37" t="n"/>
      <c r="AI69" s="37" t="n"/>
      <c r="AJ69" s="37" t="n"/>
      <c r="AK69" s="37" t="n"/>
      <c r="AL69" s="37" t="n"/>
      <c r="AM69" s="37" t="n"/>
    </row>
    <row r="70" hidden="1" ht="35" customHeight="1" s="173" thickBot="1">
      <c r="A70" s="39" t="inlineStr">
        <is>
          <t>Piutang pembiayaan konsumen pihak berelasi</t>
        </is>
      </c>
      <c r="B70" s="39" t="n"/>
      <c r="C70" s="37" t="inlineStr"/>
      <c r="D70" s="37" t="inlineStr"/>
      <c r="E70" s="37" t="inlineStr"/>
      <c r="F70" s="37" t="inlineStr"/>
      <c r="G70" s="37" t="inlineStr"/>
      <c r="H70" s="37" t="inlineStr"/>
      <c r="I70" s="37" t="inlineStr"/>
      <c r="J70" s="37" t="inlineStr"/>
      <c r="K70" s="37" t="inlineStr"/>
      <c r="L70" s="37" t="inlineStr"/>
      <c r="M70" s="37" t="inlineStr"/>
      <c r="N70" s="37" t="inlineStr"/>
      <c r="O70" s="37" t="inlineStr"/>
      <c r="P70" s="37" t="inlineStr"/>
      <c r="Q70" s="37" t="inlineStr"/>
      <c r="R70" s="37" t="inlineStr"/>
      <c r="S70" s="37" t="inlineStr"/>
      <c r="T70" s="37" t="inlineStr"/>
      <c r="U70" s="37" t="inlineStr"/>
      <c r="V70" s="37" t="inlineStr"/>
      <c r="W70" s="37" t="inlineStr"/>
      <c r="X70" s="37" t="inlineStr"/>
      <c r="Y70" s="37" t="inlineStr"/>
      <c r="Z70" s="37" t="inlineStr"/>
      <c r="AA70" s="37" t="inlineStr"/>
      <c r="AB70" s="37" t="n"/>
      <c r="AC70" s="37" t="n"/>
      <c r="AD70" s="37" t="n"/>
      <c r="AE70" s="37" t="n"/>
      <c r="AF70" s="37" t="n"/>
      <c r="AG70" s="37" t="n"/>
      <c r="AH70" s="37" t="n"/>
      <c r="AI70" s="37" t="n"/>
      <c r="AJ70" s="37" t="n"/>
      <c r="AK70" s="37" t="n"/>
      <c r="AL70" s="37" t="n"/>
      <c r="AM70" s="37" t="n"/>
    </row>
    <row r="71" hidden="1" ht="52" customHeight="1" s="173" thickBot="1">
      <c r="A71" s="39" t="inlineStr">
        <is>
          <t>Cadangan kerugian penurunan nilai pada piutang pembiayaan konsumen</t>
        </is>
      </c>
      <c r="B71" s="39" t="n"/>
      <c r="C71" s="40" t="inlineStr"/>
      <c r="D71" s="40" t="inlineStr"/>
      <c r="E71" s="40" t="inlineStr"/>
      <c r="F71" s="40" t="inlineStr"/>
      <c r="G71" s="40" t="inlineStr"/>
      <c r="H71" s="40" t="inlineStr"/>
      <c r="I71" s="40" t="inlineStr"/>
      <c r="J71" s="40" t="inlineStr"/>
      <c r="K71" s="40" t="inlineStr"/>
      <c r="L71" s="40" t="inlineStr"/>
      <c r="M71" s="40" t="inlineStr"/>
      <c r="N71" s="40" t="inlineStr"/>
      <c r="O71" s="40" t="inlineStr"/>
      <c r="P71" s="40" t="inlineStr"/>
      <c r="Q71" s="40" t="inlineStr"/>
      <c r="R71" s="40" t="inlineStr"/>
      <c r="S71" s="40" t="inlineStr"/>
      <c r="T71" s="40" t="inlineStr"/>
      <c r="U71" s="40" t="inlineStr"/>
      <c r="V71" s="40" t="inlineStr"/>
      <c r="W71" s="40" t="inlineStr"/>
      <c r="X71" s="40" t="inlineStr"/>
      <c r="Y71" s="40" t="inlineStr"/>
      <c r="Z71" s="40" t="inlineStr"/>
      <c r="AA71" s="40" t="inlineStr"/>
      <c r="AB71" s="40" t="n"/>
      <c r="AC71" s="40" t="n"/>
      <c r="AD71" s="40" t="n"/>
      <c r="AE71" s="40" t="n"/>
      <c r="AF71" s="40" t="n"/>
      <c r="AG71" s="40" t="n"/>
      <c r="AH71" s="40" t="n"/>
      <c r="AI71" s="40" t="n"/>
      <c r="AJ71" s="40" t="n"/>
      <c r="AK71" s="40" t="n"/>
      <c r="AL71" s="40" t="n"/>
      <c r="AM71" s="40" t="n"/>
    </row>
    <row r="72" ht="18" customHeight="1" s="173" thickBot="1">
      <c r="A72" s="38" t="inlineStr">
        <is>
          <t>Pinjaman qardh</t>
        </is>
      </c>
      <c r="B72" s="38" t="n"/>
      <c r="C72" s="155">
        <f>C73+C74-C75</f>
        <v/>
      </c>
      <c r="D72" s="155">
        <f>D73+D74-D75</f>
        <v/>
      </c>
      <c r="E72" s="155">
        <f>E73+E74-E75</f>
        <v/>
      </c>
      <c r="F72" s="155">
        <f>F73+F74-F75</f>
        <v/>
      </c>
      <c r="G72" s="155">
        <f>G73+G74-G75</f>
        <v/>
      </c>
      <c r="H72" s="155">
        <f>H73+H74-H75</f>
        <v/>
      </c>
      <c r="I72" s="155">
        <f>I73+I74-I75</f>
        <v/>
      </c>
      <c r="J72" s="155">
        <f>J73+J74-J75</f>
        <v/>
      </c>
      <c r="K72" s="155">
        <f>K73+K74-K75</f>
        <v/>
      </c>
      <c r="L72" s="155">
        <f>L73+L74-L75</f>
        <v/>
      </c>
      <c r="M72" s="155">
        <f>M73+M74-M75</f>
        <v/>
      </c>
      <c r="N72" s="155">
        <f>N73+N74-N75</f>
        <v/>
      </c>
      <c r="O72" s="155">
        <f>O73+O74-O75</f>
        <v/>
      </c>
      <c r="P72" s="155">
        <f>P73+P74-P75</f>
        <v/>
      </c>
      <c r="Q72" s="155">
        <f>Q73+Q74-Q75</f>
        <v/>
      </c>
      <c r="R72" s="155">
        <f>R73+R74-R75</f>
        <v/>
      </c>
      <c r="S72" s="155">
        <f>S73+S74-S75</f>
        <v/>
      </c>
      <c r="T72" s="155">
        <f>T73+T74-T75</f>
        <v/>
      </c>
      <c r="U72" s="155">
        <f>U73+U74-U75</f>
        <v/>
      </c>
      <c r="V72" s="155">
        <f>V73+V74-V75</f>
        <v/>
      </c>
      <c r="W72" s="155">
        <f>W73+W74-W75</f>
        <v/>
      </c>
      <c r="X72" s="155">
        <f>X73+X74-X75</f>
        <v/>
      </c>
      <c r="Y72" s="155">
        <f>Y73+Y74-Y75</f>
        <v/>
      </c>
      <c r="Z72" s="155">
        <f>Z73+Z74-Z75</f>
        <v/>
      </c>
      <c r="AA72" s="155">
        <f>AA73+AA74-AA75</f>
        <v/>
      </c>
      <c r="AB72" s="155">
        <f>AB73+AB74-AB75</f>
        <v/>
      </c>
      <c r="AC72" s="155">
        <f>AC73+AC74-AC75</f>
        <v/>
      </c>
      <c r="AD72" s="155">
        <f>AD73+AD74-AD75</f>
        <v/>
      </c>
      <c r="AE72" s="155">
        <f>AE73+AE74-AE75</f>
        <v/>
      </c>
      <c r="AF72" s="155">
        <f>AF73+AF74-AF75</f>
        <v/>
      </c>
      <c r="AG72" s="155">
        <f>AG73+AG74-AG75</f>
        <v/>
      </c>
      <c r="AH72" s="155">
        <f>AH73+AH74-AH75</f>
        <v/>
      </c>
      <c r="AI72" s="155">
        <f>AI73+AI74-AI75</f>
        <v/>
      </c>
      <c r="AJ72" s="155">
        <f>AJ73+AJ74-AJ75</f>
        <v/>
      </c>
      <c r="AK72" s="155">
        <f>AK73+AK74-AK75</f>
        <v/>
      </c>
      <c r="AL72" s="155">
        <f>AL73+AL74-AL75</f>
        <v/>
      </c>
      <c r="AM72" s="155">
        <f>AM73+AM74-AM75</f>
        <v/>
      </c>
    </row>
    <row r="73" ht="18" customHeight="1" s="173" thickBot="1">
      <c r="A73" s="39" t="inlineStr">
        <is>
          <t>Pinjaman qardh pihak ketiga</t>
        </is>
      </c>
      <c r="B73" s="39" t="n"/>
      <c r="C73" s="37" t="n">
        <v>30.485</v>
      </c>
      <c r="D73" s="37" t="n">
        <v>30.485</v>
      </c>
      <c r="E73" s="37" t="n">
        <v>30.485</v>
      </c>
      <c r="F73" s="37" t="n">
        <v>26.949</v>
      </c>
      <c r="G73" s="37" t="n">
        <v>24.362</v>
      </c>
      <c r="H73" s="37" t="n">
        <v>25.162</v>
      </c>
      <c r="I73" s="37" t="n">
        <v>27.341</v>
      </c>
      <c r="J73" s="37" t="n">
        <v>27.059</v>
      </c>
      <c r="K73" s="37" t="n">
        <v>24.589</v>
      </c>
      <c r="L73" s="37" t="n">
        <v>24.972</v>
      </c>
      <c r="M73" s="37" t="n">
        <v>24.972</v>
      </c>
      <c r="N73" s="37" t="n">
        <v>24.972</v>
      </c>
      <c r="O73" s="37" t="n">
        <v>25.722</v>
      </c>
      <c r="P73" s="37" t="n">
        <v>33.935</v>
      </c>
      <c r="Q73" s="37" t="n">
        <v>36.423</v>
      </c>
      <c r="R73" s="37" t="n">
        <v>38.23</v>
      </c>
      <c r="S73" s="37" t="n">
        <v>30.737</v>
      </c>
      <c r="T73" s="37" t="n">
        <v>34.107</v>
      </c>
      <c r="U73" s="37" t="n">
        <v>56.456</v>
      </c>
      <c r="V73" s="37" t="n">
        <v>56.456</v>
      </c>
      <c r="W73" s="37" t="n">
        <v>87.11</v>
      </c>
      <c r="X73" s="37" t="n">
        <v>86.121</v>
      </c>
      <c r="Y73" s="37" t="n">
        <v>75.259</v>
      </c>
      <c r="Z73" s="37" t="n">
        <v>77.718</v>
      </c>
      <c r="AA73" s="37" t="n">
        <v>108.394</v>
      </c>
      <c r="AB73" s="37" t="n"/>
      <c r="AC73" s="37" t="n"/>
      <c r="AD73" s="37" t="n"/>
      <c r="AE73" s="37" t="n"/>
      <c r="AF73" s="37" t="n"/>
      <c r="AG73" s="37" t="n"/>
      <c r="AH73" s="37" t="n"/>
      <c r="AI73" s="37" t="n"/>
      <c r="AJ73" s="37" t="n"/>
      <c r="AK73" s="37" t="n"/>
      <c r="AL73" s="37" t="n"/>
      <c r="AM73" s="37" t="n"/>
    </row>
    <row r="74" ht="18" customHeight="1" s="173" thickBot="1">
      <c r="A74" s="39" t="inlineStr">
        <is>
          <t>Pinjaman qardh pihak berelasi</t>
        </is>
      </c>
      <c r="B74" s="39" t="n"/>
      <c r="C74" s="37" t="inlineStr"/>
      <c r="D74" s="37" t="inlineStr"/>
      <c r="E74" s="37" t="inlineStr"/>
      <c r="F74" s="37" t="n">
        <v>0.06900000000000001</v>
      </c>
      <c r="G74" s="37" t="n">
        <v>0.06900000000000001</v>
      </c>
      <c r="H74" s="37" t="n">
        <v>0.06900000000000001</v>
      </c>
      <c r="I74" s="37" t="inlineStr"/>
      <c r="J74" s="37" t="inlineStr"/>
      <c r="K74" s="37" t="inlineStr"/>
      <c r="L74" s="37" t="inlineStr"/>
      <c r="M74" s="37" t="inlineStr"/>
      <c r="N74" s="37" t="inlineStr"/>
      <c r="O74" s="37" t="inlineStr"/>
      <c r="P74" s="37" t="inlineStr"/>
      <c r="Q74" s="37" t="inlineStr"/>
      <c r="R74" s="37" t="inlineStr"/>
      <c r="S74" s="37" t="inlineStr"/>
      <c r="T74" s="37" t="inlineStr"/>
      <c r="U74" s="37" t="inlineStr"/>
      <c r="V74" s="37" t="inlineStr"/>
      <c r="W74" s="37" t="inlineStr"/>
      <c r="X74" s="37" t="n">
        <v>0</v>
      </c>
      <c r="Y74" s="37" t="inlineStr"/>
      <c r="Z74" s="37" t="inlineStr"/>
      <c r="AA74" s="37" t="n">
        <v>0</v>
      </c>
      <c r="AB74" s="37" t="n"/>
      <c r="AC74" s="37" t="n"/>
      <c r="AD74" s="37" t="n"/>
      <c r="AE74" s="37" t="n"/>
      <c r="AF74" s="37" t="n"/>
      <c r="AG74" s="37" t="n"/>
      <c r="AH74" s="37" t="n"/>
      <c r="AI74" s="37" t="n"/>
      <c r="AJ74" s="37" t="n"/>
      <c r="AK74" s="37" t="n"/>
      <c r="AL74" s="37" t="n"/>
      <c r="AM74" s="37" t="n"/>
    </row>
    <row r="75" ht="35" customHeight="1" s="173" thickBot="1">
      <c r="A75" s="39" t="inlineStr">
        <is>
          <t>Cadangan kerugian penurunan nilai pada pinjaman qardh</t>
        </is>
      </c>
      <c r="B75" s="39" t="n"/>
      <c r="C75" s="40" t="n">
        <v>1.57</v>
      </c>
      <c r="D75" s="40" t="n">
        <v>1.57</v>
      </c>
      <c r="E75" s="40" t="n">
        <v>1.57</v>
      </c>
      <c r="F75" s="40" t="n">
        <v>1.47</v>
      </c>
      <c r="G75" s="40" t="n">
        <v>0.289</v>
      </c>
      <c r="H75" s="40" t="n">
        <v>0.298</v>
      </c>
      <c r="I75" s="40" t="n">
        <v>0.319</v>
      </c>
      <c r="J75" s="40" t="n">
        <v>0.291</v>
      </c>
      <c r="K75" s="40" t="n">
        <v>0.34</v>
      </c>
      <c r="L75" s="40" t="n">
        <v>0.296</v>
      </c>
      <c r="M75" s="40" t="n">
        <v>0.295</v>
      </c>
      <c r="N75" s="40" t="n">
        <v>0.29</v>
      </c>
      <c r="O75" s="40" t="n">
        <v>0.552</v>
      </c>
      <c r="P75" s="40" t="n">
        <v>0.552</v>
      </c>
      <c r="Q75" s="40" t="n">
        <v>0.365</v>
      </c>
      <c r="R75" s="40" t="n">
        <v>0.471</v>
      </c>
      <c r="S75" s="40" t="n">
        <v>0.396</v>
      </c>
      <c r="T75" s="40" t="n">
        <v>0.43</v>
      </c>
      <c r="U75" s="40" t="n">
        <v>0.5600000000000001</v>
      </c>
      <c r="V75" s="40" t="n">
        <v>4.024</v>
      </c>
      <c r="W75" s="40" t="n">
        <v>0.916</v>
      </c>
      <c r="X75" s="40" t="n">
        <v>0.863</v>
      </c>
      <c r="Y75" s="40" t="n">
        <v>0.752</v>
      </c>
      <c r="Z75" s="40" t="n">
        <v>0.779</v>
      </c>
      <c r="AA75" s="40" t="n">
        <v>1.074</v>
      </c>
      <c r="AB75" s="40" t="n"/>
      <c r="AC75" s="40" t="n"/>
      <c r="AD75" s="40" t="n"/>
      <c r="AE75" s="40" t="n"/>
      <c r="AF75" s="40" t="n"/>
      <c r="AG75" s="40" t="n"/>
      <c r="AH75" s="40" t="n"/>
      <c r="AI75" s="40" t="n"/>
      <c r="AJ75" s="40" t="n"/>
      <c r="AK75" s="40" t="n"/>
      <c r="AL75" s="40" t="n"/>
      <c r="AM75" s="40" t="n"/>
    </row>
    <row r="76" ht="18" customHeight="1" s="173" thickBot="1">
      <c r="A76" s="38" t="inlineStr">
        <is>
          <t>Pembiayaan mudharabah</t>
        </is>
      </c>
      <c r="B76" s="38" t="n"/>
      <c r="C76" s="155">
        <f>C77+C78-C79</f>
        <v/>
      </c>
      <c r="D76" s="155">
        <f>D77+D78-D79</f>
        <v/>
      </c>
      <c r="E76" s="155">
        <f>E77+E78-E79</f>
        <v/>
      </c>
      <c r="F76" s="155">
        <f>F77+F78-F79</f>
        <v/>
      </c>
      <c r="G76" s="155">
        <f>G77+G78-G79</f>
        <v/>
      </c>
      <c r="H76" s="155">
        <f>H77+H78-H79</f>
        <v/>
      </c>
      <c r="I76" s="155">
        <f>I77+I78-I79</f>
        <v/>
      </c>
      <c r="J76" s="155">
        <f>J77+J78-J79</f>
        <v/>
      </c>
      <c r="K76" s="155">
        <f>K77+K78-K79</f>
        <v/>
      </c>
      <c r="L76" s="155">
        <f>L77+L78-L79</f>
        <v/>
      </c>
      <c r="M76" s="155">
        <f>M77+M78-M79</f>
        <v/>
      </c>
      <c r="N76" s="155">
        <f>N77+N78-N79</f>
        <v/>
      </c>
      <c r="O76" s="155">
        <f>O77+O78-O79</f>
        <v/>
      </c>
      <c r="P76" s="155">
        <f>P77+P78-P79</f>
        <v/>
      </c>
      <c r="Q76" s="155">
        <f>Q77+Q78-Q79</f>
        <v/>
      </c>
      <c r="R76" s="155">
        <f>R77+R78-R79</f>
        <v/>
      </c>
      <c r="S76" s="155">
        <f>S77+S78-S79</f>
        <v/>
      </c>
      <c r="T76" s="155">
        <f>T77+T78-T79</f>
        <v/>
      </c>
      <c r="U76" s="155">
        <f>U77+U78-U79</f>
        <v/>
      </c>
      <c r="V76" s="155">
        <f>V77+V78-V79</f>
        <v/>
      </c>
      <c r="W76" s="155">
        <f>W77+W78-W79</f>
        <v/>
      </c>
      <c r="X76" s="155">
        <f>X77+X78-X79</f>
        <v/>
      </c>
      <c r="Y76" s="155">
        <f>Y77+Y78-Y79</f>
        <v/>
      </c>
      <c r="Z76" s="155">
        <f>Z77+Z78-Z79</f>
        <v/>
      </c>
      <c r="AA76" s="155">
        <f>AA77+AA78-AA79</f>
        <v/>
      </c>
      <c r="AB76" s="155">
        <f>AB77+AB78-AB79</f>
        <v/>
      </c>
      <c r="AC76" s="155">
        <f>AC77+AC78-AC79</f>
        <v/>
      </c>
      <c r="AD76" s="155">
        <f>AD77+AD78-AD79</f>
        <v/>
      </c>
      <c r="AE76" s="155">
        <f>AE77+AE78-AE79</f>
        <v/>
      </c>
      <c r="AF76" s="155">
        <f>AF77+AF78-AF79</f>
        <v/>
      </c>
      <c r="AG76" s="155">
        <f>AG77+AG78-AG79</f>
        <v/>
      </c>
      <c r="AH76" s="155">
        <f>AH77+AH78-AH79</f>
        <v/>
      </c>
      <c r="AI76" s="155">
        <f>AI77+AI78-AI79</f>
        <v/>
      </c>
      <c r="AJ76" s="155">
        <f>AJ77+AJ78-AJ79</f>
        <v/>
      </c>
      <c r="AK76" s="155">
        <f>AK77+AK78-AK79</f>
        <v/>
      </c>
      <c r="AL76" s="155">
        <f>AL77+AL78-AL79</f>
        <v/>
      </c>
      <c r="AM76" s="155">
        <f>AM77+AM78-AM79</f>
        <v/>
      </c>
    </row>
    <row r="77" ht="35" customHeight="1" s="173" thickBot="1">
      <c r="A77" s="39" t="inlineStr">
        <is>
          <t>Pembiayaan mudharabah pihak ketiga</t>
        </is>
      </c>
      <c r="B77" s="39" t="n"/>
      <c r="C77" s="37" t="n">
        <v>170.911</v>
      </c>
      <c r="D77" s="37" t="n">
        <v>170.911</v>
      </c>
      <c r="E77" s="37" t="n">
        <v>170.911</v>
      </c>
      <c r="F77" s="37" t="n">
        <v>154.989</v>
      </c>
      <c r="G77" s="37" t="n">
        <v>154.989</v>
      </c>
      <c r="H77" s="37" t="n">
        <v>154.989</v>
      </c>
      <c r="I77" s="37" t="n">
        <v>139.702</v>
      </c>
      <c r="J77" s="37" t="n">
        <v>154.345</v>
      </c>
      <c r="K77" s="37" t="n">
        <v>132.951</v>
      </c>
      <c r="L77" s="37" t="n">
        <v>146.134</v>
      </c>
      <c r="M77" s="37" t="n">
        <v>122.505</v>
      </c>
      <c r="N77" s="37" t="n">
        <v>52.973</v>
      </c>
      <c r="O77" s="37" t="n">
        <v>223.915</v>
      </c>
      <c r="P77" s="37" t="n">
        <v>223.915</v>
      </c>
      <c r="Q77" s="37" t="n">
        <v>223.915</v>
      </c>
      <c r="R77" s="37" t="n">
        <v>199.139</v>
      </c>
      <c r="S77" s="37" t="n">
        <v>105.174</v>
      </c>
      <c r="T77" s="37" t="n">
        <v>85.736</v>
      </c>
      <c r="U77" s="37" t="n">
        <v>61.292</v>
      </c>
      <c r="V77" s="37" t="n">
        <v>84.20999999999999</v>
      </c>
      <c r="W77" s="37" t="n">
        <v>73.624</v>
      </c>
      <c r="X77" s="37" t="n">
        <v>37.811</v>
      </c>
      <c r="Y77" s="37" t="n">
        <v>41.966</v>
      </c>
      <c r="Z77" s="37" t="n">
        <v>30.529</v>
      </c>
      <c r="AA77" s="37" t="n">
        <v>38.61</v>
      </c>
      <c r="AB77" s="37" t="n"/>
      <c r="AC77" s="37" t="n"/>
      <c r="AD77" s="37" t="n"/>
      <c r="AE77" s="37" t="n"/>
      <c r="AF77" s="37" t="n"/>
      <c r="AG77" s="37" t="n"/>
      <c r="AH77" s="37" t="n"/>
      <c r="AI77" s="37" t="n"/>
      <c r="AJ77" s="37" t="n"/>
      <c r="AK77" s="37" t="n"/>
      <c r="AL77" s="37" t="n"/>
      <c r="AM77" s="37" t="n"/>
    </row>
    <row r="78" ht="35" customHeight="1" s="173" thickBot="1">
      <c r="A78" s="39" t="inlineStr">
        <is>
          <t>Pembiayaan mudharabah pihak berelasi</t>
        </is>
      </c>
      <c r="B78" s="39" t="n"/>
      <c r="C78" s="37" t="inlineStr"/>
      <c r="D78" s="37" t="inlineStr"/>
      <c r="E78" s="37" t="inlineStr"/>
      <c r="F78" s="37" t="inlineStr"/>
      <c r="G78" s="37" t="inlineStr"/>
      <c r="H78" s="37" t="inlineStr"/>
      <c r="I78" s="37" t="inlineStr"/>
      <c r="J78" s="37" t="inlineStr"/>
      <c r="K78" s="37" t="inlineStr"/>
      <c r="L78" s="37" t="inlineStr"/>
      <c r="M78" s="37" t="inlineStr"/>
      <c r="N78" s="37" t="inlineStr"/>
      <c r="O78" s="37" t="inlineStr"/>
      <c r="P78" s="37" t="inlineStr"/>
      <c r="Q78" s="37" t="inlineStr"/>
      <c r="R78" s="37" t="inlineStr"/>
      <c r="S78" s="37" t="inlineStr"/>
      <c r="T78" s="37" t="inlineStr"/>
      <c r="U78" s="37" t="inlineStr"/>
      <c r="V78" s="37" t="inlineStr"/>
      <c r="W78" s="37" t="inlineStr"/>
      <c r="X78" s="37" t="n">
        <v>0</v>
      </c>
      <c r="Y78" s="37" t="inlineStr"/>
      <c r="Z78" s="37" t="inlineStr"/>
      <c r="AA78" s="37" t="n">
        <v>0</v>
      </c>
      <c r="AB78" s="37" t="n"/>
      <c r="AC78" s="37" t="n"/>
      <c r="AD78" s="37" t="n"/>
      <c r="AE78" s="37" t="n"/>
      <c r="AF78" s="37" t="n"/>
      <c r="AG78" s="37" t="n"/>
      <c r="AH78" s="37" t="n"/>
      <c r="AI78" s="37" t="n"/>
      <c r="AJ78" s="37" t="n"/>
      <c r="AK78" s="37" t="n"/>
      <c r="AL78" s="37" t="n"/>
      <c r="AM78" s="37" t="n"/>
    </row>
    <row r="79" ht="52" customHeight="1" s="173" thickBot="1">
      <c r="A79" s="39" t="inlineStr">
        <is>
          <t>Cadangan kerugian penurunan nilai pada pembiayaan mudharabah</t>
        </is>
      </c>
      <c r="B79" s="39" t="n"/>
      <c r="C79" s="40" t="n">
        <v>8.630000000000001</v>
      </c>
      <c r="D79" s="40" t="n">
        <v>8.630000000000001</v>
      </c>
      <c r="E79" s="40" t="n">
        <v>8.630000000000001</v>
      </c>
      <c r="F79" s="40" t="n">
        <v>11.211</v>
      </c>
      <c r="G79" s="40" t="n">
        <v>11.211</v>
      </c>
      <c r="H79" s="40" t="n">
        <v>11.211</v>
      </c>
      <c r="I79" s="40" t="n">
        <v>8.228</v>
      </c>
      <c r="J79" s="40" t="n">
        <v>8.228</v>
      </c>
      <c r="K79" s="40" t="n">
        <v>8.228</v>
      </c>
      <c r="L79" s="40" t="n">
        <v>8.433999999999999</v>
      </c>
      <c r="M79" s="40" t="n">
        <v>7.884</v>
      </c>
      <c r="N79" s="40" t="n">
        <v>7.884</v>
      </c>
      <c r="O79" s="40" t="n">
        <v>7.376</v>
      </c>
      <c r="P79" s="40" t="n">
        <v>7.672</v>
      </c>
      <c r="Q79" s="40" t="n">
        <v>7.625</v>
      </c>
      <c r="R79" s="40" t="n">
        <v>7.464</v>
      </c>
      <c r="S79" s="40" t="n">
        <v>6.203</v>
      </c>
      <c r="T79" s="40" t="n">
        <v>6.138</v>
      </c>
      <c r="U79" s="40" t="n">
        <v>5.234</v>
      </c>
      <c r="V79" s="40" t="n">
        <v>5.234</v>
      </c>
      <c r="W79" s="40" t="n">
        <v>5.234</v>
      </c>
      <c r="X79" s="40" t="n">
        <v>5.525</v>
      </c>
      <c r="Y79" s="40" t="n">
        <v>5.604</v>
      </c>
      <c r="Z79" s="40" t="n">
        <v>0.792</v>
      </c>
      <c r="AA79" s="40" t="n">
        <v>0.679</v>
      </c>
      <c r="AB79" s="40" t="n"/>
      <c r="AC79" s="40" t="n"/>
      <c r="AD79" s="40" t="n"/>
      <c r="AE79" s="40" t="n"/>
      <c r="AF79" s="40" t="n"/>
      <c r="AG79" s="40" t="n"/>
      <c r="AH79" s="40" t="n"/>
      <c r="AI79" s="40" t="n"/>
      <c r="AJ79" s="40" t="n"/>
      <c r="AK79" s="40" t="n"/>
      <c r="AL79" s="40" t="n"/>
      <c r="AM79" s="40" t="n"/>
    </row>
    <row r="80" ht="18" customHeight="1" s="173" thickBot="1">
      <c r="A80" s="38" t="inlineStr">
        <is>
          <t>Pembiayaan musyarakah</t>
        </is>
      </c>
      <c r="B80" s="38" t="n"/>
      <c r="C80" s="155">
        <f>C81+C82-C83</f>
        <v/>
      </c>
      <c r="D80" s="155">
        <f>D81+D82-D83</f>
        <v/>
      </c>
      <c r="E80" s="155">
        <f>E81+E82-E83</f>
        <v/>
      </c>
      <c r="F80" s="155">
        <f>F81+F82-F83</f>
        <v/>
      </c>
      <c r="G80" s="155">
        <f>G81+G82-G83</f>
        <v/>
      </c>
      <c r="H80" s="155">
        <f>H81+H82-H83</f>
        <v/>
      </c>
      <c r="I80" s="155">
        <f>I81+I82-I83</f>
        <v/>
      </c>
      <c r="J80" s="155">
        <f>J81+J82-J83</f>
        <v/>
      </c>
      <c r="K80" s="155">
        <f>K81+K82-K83</f>
        <v/>
      </c>
      <c r="L80" s="155">
        <f>L81+L82-L83</f>
        <v/>
      </c>
      <c r="M80" s="155">
        <f>M81+M82-M83</f>
        <v/>
      </c>
      <c r="N80" s="155">
        <f>N81+N82-N83</f>
        <v/>
      </c>
      <c r="O80" s="155">
        <f>O81+O82-O83</f>
        <v/>
      </c>
      <c r="P80" s="155">
        <f>P81+P82-P83</f>
        <v/>
      </c>
      <c r="Q80" s="155">
        <f>Q81+Q82-Q83</f>
        <v/>
      </c>
      <c r="R80" s="155">
        <f>R81+R82-R83</f>
        <v/>
      </c>
      <c r="S80" s="155">
        <f>S81+S82-S83</f>
        <v/>
      </c>
      <c r="T80" s="155">
        <f>T81+T82-T83</f>
        <v/>
      </c>
      <c r="U80" s="155">
        <f>U81+U82-U83</f>
        <v/>
      </c>
      <c r="V80" s="155">
        <f>V81+V82-V83</f>
        <v/>
      </c>
      <c r="W80" s="155">
        <f>W81+W82-W83</f>
        <v/>
      </c>
      <c r="X80" s="155">
        <f>X81+X82-X83</f>
        <v/>
      </c>
      <c r="Y80" s="155">
        <f>Y81+Y82-Y83</f>
        <v/>
      </c>
      <c r="Z80" s="155">
        <f>Z81+Z82-Z83</f>
        <v/>
      </c>
      <c r="AA80" s="155">
        <f>AA81+AA82-AA83</f>
        <v/>
      </c>
      <c r="AB80" s="155">
        <f>AB81+AB82-AB83</f>
        <v/>
      </c>
      <c r="AC80" s="155">
        <f>AC81+AC82-AC83</f>
        <v/>
      </c>
      <c r="AD80" s="155">
        <f>AD81+AD82-AD83</f>
        <v/>
      </c>
      <c r="AE80" s="155">
        <f>AE81+AE82-AE83</f>
        <v/>
      </c>
      <c r="AF80" s="155">
        <f>AF81+AF82-AF83</f>
        <v/>
      </c>
      <c r="AG80" s="155">
        <f>AG81+AG82-AG83</f>
        <v/>
      </c>
      <c r="AH80" s="155">
        <f>AH81+AH82-AH83</f>
        <v/>
      </c>
      <c r="AI80" s="155">
        <f>AI81+AI82-AI83</f>
        <v/>
      </c>
      <c r="AJ80" s="155">
        <f>AJ81+AJ82-AJ83</f>
        <v/>
      </c>
      <c r="AK80" s="155">
        <f>AK81+AK82-AK83</f>
        <v/>
      </c>
      <c r="AL80" s="155">
        <f>AL81+AL82-AL83</f>
        <v/>
      </c>
      <c r="AM80" s="155">
        <f>AM81+AM82-AM83</f>
        <v/>
      </c>
    </row>
    <row r="81" ht="35" customHeight="1" s="173" thickBot="1">
      <c r="A81" s="39" t="inlineStr">
        <is>
          <t>Pembiayaan musyarakah pihak ketiga</t>
        </is>
      </c>
      <c r="B81" s="39" t="n"/>
      <c r="C81" s="37" t="n">
        <v>343.984</v>
      </c>
      <c r="D81" s="37" t="n">
        <v>343.984</v>
      </c>
      <c r="E81" s="37" t="n">
        <v>343.984</v>
      </c>
      <c r="F81" s="37" t="n">
        <v>543.8390000000001</v>
      </c>
      <c r="G81" s="37" t="n">
        <v>543.8390000000001</v>
      </c>
      <c r="H81" s="37" t="n">
        <v>542.588</v>
      </c>
      <c r="I81" s="37" t="n">
        <v>535.827</v>
      </c>
      <c r="J81" s="37" t="n">
        <v>653.189</v>
      </c>
      <c r="K81" s="37" t="n">
        <v>653.189</v>
      </c>
      <c r="L81" s="37" t="n">
        <v>639.04</v>
      </c>
      <c r="M81" s="37" t="n">
        <v>669.173</v>
      </c>
      <c r="N81" s="37" t="n">
        <v>689.141</v>
      </c>
      <c r="O81" s="37" t="n">
        <v>767.912</v>
      </c>
      <c r="P81" s="37" t="n">
        <v>754.1369999999999</v>
      </c>
      <c r="Q81" s="37" t="n">
        <v>814.479</v>
      </c>
      <c r="R81" s="37" t="n">
        <v>931.022</v>
      </c>
      <c r="S81" s="37" t="n">
        <v>986.437</v>
      </c>
      <c r="T81" s="37" t="n">
        <v>1130.521</v>
      </c>
      <c r="U81" s="37" t="n">
        <v>10894.55</v>
      </c>
      <c r="V81" s="37" t="n">
        <v>1222.292</v>
      </c>
      <c r="W81" s="37" t="n">
        <v>1233.236</v>
      </c>
      <c r="X81" s="37" t="n">
        <v>11718.689</v>
      </c>
      <c r="Y81" s="37" t="n">
        <v>10910.848</v>
      </c>
      <c r="Z81" s="37" t="n">
        <v>11578.631</v>
      </c>
      <c r="AA81" s="37" t="n">
        <v>11850.02</v>
      </c>
      <c r="AB81" s="37" t="n"/>
      <c r="AC81" s="37" t="n"/>
      <c r="AD81" s="37" t="n"/>
      <c r="AE81" s="37" t="n"/>
      <c r="AF81" s="37" t="n"/>
      <c r="AG81" s="37" t="n"/>
      <c r="AH81" s="37" t="n"/>
      <c r="AI81" s="37" t="n"/>
      <c r="AJ81" s="37" t="n"/>
      <c r="AK81" s="37" t="n"/>
      <c r="AL81" s="37" t="n"/>
      <c r="AM81" s="37" t="n"/>
    </row>
    <row r="82" ht="35" customHeight="1" s="173" thickBot="1">
      <c r="A82" s="39" t="inlineStr">
        <is>
          <t>Pembiayaan musyarakah pihak berelasi</t>
        </is>
      </c>
      <c r="B82" s="39" t="n"/>
      <c r="C82" s="37" t="inlineStr"/>
      <c r="D82" s="37" t="inlineStr"/>
      <c r="E82" s="37" t="inlineStr"/>
      <c r="F82" s="37" t="inlineStr"/>
      <c r="G82" s="37" t="inlineStr"/>
      <c r="H82" s="37" t="inlineStr"/>
      <c r="I82" s="37" t="inlineStr"/>
      <c r="J82" s="37" t="inlineStr"/>
      <c r="K82" s="37" t="inlineStr"/>
      <c r="L82" s="37" t="inlineStr"/>
      <c r="M82" s="37" t="inlineStr"/>
      <c r="N82" s="37" t="inlineStr"/>
      <c r="O82" s="37" t="inlineStr"/>
      <c r="P82" s="37" t="inlineStr"/>
      <c r="Q82" s="37" t="inlineStr"/>
      <c r="R82" s="37" t="inlineStr"/>
      <c r="S82" s="37" t="inlineStr"/>
      <c r="T82" s="37" t="inlineStr"/>
      <c r="U82" s="37" t="n">
        <v>7.219</v>
      </c>
      <c r="V82" s="37" t="n">
        <v>7.219</v>
      </c>
      <c r="W82" s="37" t="n">
        <v>7.219</v>
      </c>
      <c r="X82" s="37" t="n">
        <v>12.063</v>
      </c>
      <c r="Y82" s="37" t="n">
        <v>11.115</v>
      </c>
      <c r="Z82" s="37" t="n">
        <v>11.236</v>
      </c>
      <c r="AA82" s="37" t="n">
        <v>9.625999999999999</v>
      </c>
      <c r="AB82" s="37" t="n"/>
      <c r="AC82" s="37" t="n"/>
      <c r="AD82" s="37" t="n"/>
      <c r="AE82" s="37" t="n"/>
      <c r="AF82" s="37" t="n"/>
      <c r="AG82" s="37" t="n"/>
      <c r="AH82" s="37" t="n"/>
      <c r="AI82" s="37" t="n"/>
      <c r="AJ82" s="37" t="n"/>
      <c r="AK82" s="37" t="n"/>
      <c r="AL82" s="37" t="n"/>
      <c r="AM82" s="37" t="n"/>
    </row>
    <row r="83" ht="52" customHeight="1" s="173" thickBot="1">
      <c r="A83" s="39" t="inlineStr">
        <is>
          <t>Cadangan kerugian penurunan nilai pada pembiayaan musyarakah</t>
        </is>
      </c>
      <c r="B83" s="39" t="n"/>
      <c r="C83" s="40" t="n">
        <v>4.557</v>
      </c>
      <c r="D83" s="40" t="n">
        <v>4.557</v>
      </c>
      <c r="E83" s="40" t="n">
        <v>4.557</v>
      </c>
      <c r="F83" s="40" t="n">
        <v>18.984</v>
      </c>
      <c r="G83" s="40" t="n">
        <v>8.1</v>
      </c>
      <c r="H83" s="40" t="n">
        <v>18.984</v>
      </c>
      <c r="I83" s="40" t="n">
        <v>15.012</v>
      </c>
      <c r="J83" s="40" t="n">
        <v>20.933</v>
      </c>
      <c r="K83" s="40" t="n">
        <v>15.012</v>
      </c>
      <c r="L83" s="40" t="n">
        <v>15.118</v>
      </c>
      <c r="M83" s="40" t="n">
        <v>16.831</v>
      </c>
      <c r="N83" s="40" t="n">
        <v>19.575</v>
      </c>
      <c r="O83" s="40" t="n">
        <v>19.19</v>
      </c>
      <c r="P83" s="40" t="n">
        <v>20.588</v>
      </c>
      <c r="Q83" s="40" t="n">
        <v>20.026</v>
      </c>
      <c r="R83" s="40" t="n">
        <v>21.404</v>
      </c>
      <c r="S83" s="40" t="n">
        <v>20.715</v>
      </c>
      <c r="T83" s="40" t="n">
        <v>21.225</v>
      </c>
      <c r="U83" s="40" t="n">
        <v>134.319</v>
      </c>
      <c r="V83" s="40" t="n">
        <v>134.319</v>
      </c>
      <c r="W83" s="40" t="n">
        <v>37.574</v>
      </c>
      <c r="X83" s="40" t="n">
        <v>339.788</v>
      </c>
      <c r="Y83" s="40" t="n">
        <v>167.815</v>
      </c>
      <c r="Z83" s="40" t="n">
        <v>193.271</v>
      </c>
      <c r="AA83" s="40" t="n">
        <v>337.175</v>
      </c>
      <c r="AB83" s="40" t="n"/>
      <c r="AC83" s="40" t="n"/>
      <c r="AD83" s="40" t="n"/>
      <c r="AE83" s="40" t="n"/>
      <c r="AF83" s="40" t="n"/>
      <c r="AG83" s="40" t="n"/>
      <c r="AH83" s="40" t="n"/>
      <c r="AI83" s="40" t="n"/>
      <c r="AJ83" s="40" t="n"/>
      <c r="AK83" s="40" t="n"/>
      <c r="AL83" s="40" t="n"/>
      <c r="AM83" s="40" t="n"/>
    </row>
    <row r="84" ht="18" customHeight="1" s="173" thickBot="1">
      <c r="A84" s="38" t="inlineStr">
        <is>
          <t>Investasi sewa</t>
        </is>
      </c>
      <c r="B84" s="38" t="n"/>
      <c r="C84" s="155">
        <f>C85+C86+C87+C88+C89-C90</f>
        <v/>
      </c>
      <c r="D84" s="155">
        <f>D85+D86+D87+D88+D89-D90</f>
        <v/>
      </c>
      <c r="E84" s="155">
        <f>E85+E86+E87+E88+E89-E90</f>
        <v/>
      </c>
      <c r="F84" s="155">
        <f>F85+F86+F87+F88+F89-F90</f>
        <v/>
      </c>
      <c r="G84" s="155">
        <f>G85+G86+G87+G88+G89-G90</f>
        <v/>
      </c>
      <c r="H84" s="155">
        <f>H85+H86+H87+H88+H89-H90</f>
        <v/>
      </c>
      <c r="I84" s="155">
        <f>I85+I86+I87+I88+I89-I90</f>
        <v/>
      </c>
      <c r="J84" s="155">
        <f>J85+J86+J87+J88+J89-J90</f>
        <v/>
      </c>
      <c r="K84" s="155">
        <f>K85+K86+K87+K88+K89-K90</f>
        <v/>
      </c>
      <c r="L84" s="155">
        <f>L85+L86+L87+L88+L89-L90</f>
        <v/>
      </c>
      <c r="M84" s="155">
        <f>M85+M86+M87+M88+M89-M90</f>
        <v/>
      </c>
      <c r="N84" s="155">
        <f>N85+N86+N87+N88+N89-N90</f>
        <v/>
      </c>
      <c r="O84" s="155">
        <f>O85+O86+O87+O88+O89-O90</f>
        <v/>
      </c>
      <c r="P84" s="155">
        <f>P85+P86+P87+P88+P89-P90</f>
        <v/>
      </c>
      <c r="Q84" s="155">
        <f>Q85+Q86+Q87+Q88+Q89-Q90</f>
        <v/>
      </c>
      <c r="R84" s="155">
        <f>R85+R86+R87+R88+R89-R90</f>
        <v/>
      </c>
      <c r="S84" s="155">
        <f>S85+S86+S87+S88+S89-S90</f>
        <v/>
      </c>
      <c r="T84" s="155">
        <f>T85+T86+T87+T88+T89-T90</f>
        <v/>
      </c>
      <c r="U84" s="155">
        <f>U85+U86+U87+U88+U89-U90</f>
        <v/>
      </c>
      <c r="V84" s="155">
        <f>V85+V86+V87+V88+V89-V90</f>
        <v/>
      </c>
      <c r="W84" s="155">
        <f>W85+W86+W87+W88+W89-W90</f>
        <v/>
      </c>
      <c r="X84" s="155">
        <f>X85+X86+X87+X88+X89-X90</f>
        <v/>
      </c>
      <c r="Y84" s="155">
        <f>Y85+Y86+Y87+Y88+Y89-Y90</f>
        <v/>
      </c>
      <c r="Z84" s="155">
        <f>Z85+Z86+Z87+Z88+Z89-Z90</f>
        <v/>
      </c>
      <c r="AA84" s="155">
        <f>AA85+AA86+AA87+AA88+AA89-AA90</f>
        <v/>
      </c>
      <c r="AB84" s="155">
        <f>AB85+AB86+AB87+AB88+AB89-AB90</f>
        <v/>
      </c>
      <c r="AC84" s="155">
        <f>AC85+AC86+AC87+AC88+AC89-AC90</f>
        <v/>
      </c>
      <c r="AD84" s="155">
        <f>AD85+AD86+AD87+AD88+AD89-AD90</f>
        <v/>
      </c>
      <c r="AE84" s="155">
        <f>AE85+AE86+AE87+AE88+AE89-AE90</f>
        <v/>
      </c>
      <c r="AF84" s="155">
        <f>AF85+AF86+AF87+AF88+AF89-AF90</f>
        <v/>
      </c>
      <c r="AG84" s="155">
        <f>AG85+AG86+AG87+AG88+AG89-AG90</f>
        <v/>
      </c>
      <c r="AH84" s="155">
        <f>AH85+AH86+AH87+AH88+AH89-AH90</f>
        <v/>
      </c>
      <c r="AI84" s="155">
        <f>AI85+AI86+AI87+AI88+AI89-AI90</f>
        <v/>
      </c>
      <c r="AJ84" s="155">
        <f>AJ85+AJ86+AJ87+AJ88+AJ89-AJ90</f>
        <v/>
      </c>
      <c r="AK84" s="155">
        <f>AK85+AK86+AK87+AK88+AK89-AK90</f>
        <v/>
      </c>
      <c r="AL84" s="155">
        <f>AL85+AL86+AL87+AL88+AL89-AL90</f>
        <v/>
      </c>
      <c r="AM84" s="155">
        <f>AM85+AM86+AM87+AM88+AM89-AM90</f>
        <v/>
      </c>
    </row>
    <row r="85" hidden="1" ht="18" customHeight="1" s="173" thickBot="1">
      <c r="A85" s="39" t="inlineStr">
        <is>
          <t>Investasi sewa pihak ketiga</t>
        </is>
      </c>
      <c r="B85" s="39" t="n"/>
      <c r="C85" s="37" t="inlineStr"/>
      <c r="D85" s="37" t="inlineStr"/>
      <c r="E85" s="37" t="inlineStr"/>
      <c r="F85" s="37" t="inlineStr"/>
      <c r="G85" s="37" t="inlineStr"/>
      <c r="H85" s="37" t="inlineStr"/>
      <c r="I85" s="37" t="inlineStr"/>
      <c r="J85" s="37" t="inlineStr"/>
      <c r="K85" s="37" t="inlineStr"/>
      <c r="L85" s="37" t="inlineStr"/>
      <c r="M85" s="37" t="inlineStr"/>
      <c r="N85" s="37" t="inlineStr"/>
      <c r="O85" s="37" t="inlineStr"/>
      <c r="P85" s="37" t="inlineStr"/>
      <c r="Q85" s="37" t="inlineStr"/>
      <c r="R85" s="37" t="inlineStr"/>
      <c r="S85" s="37" t="inlineStr"/>
      <c r="T85" s="37" t="inlineStr"/>
      <c r="U85" s="37" t="inlineStr"/>
      <c r="V85" s="37" t="inlineStr"/>
      <c r="W85" s="37" t="inlineStr"/>
      <c r="X85" s="37" t="inlineStr"/>
      <c r="Y85" s="37" t="inlineStr"/>
      <c r="Z85" s="37" t="inlineStr"/>
      <c r="AA85" s="37" t="inlineStr"/>
      <c r="AB85" s="37" t="n"/>
      <c r="AC85" s="37" t="n"/>
      <c r="AD85" s="37" t="n"/>
      <c r="AE85" s="37" t="n"/>
      <c r="AF85" s="37" t="n"/>
      <c r="AG85" s="37" t="n"/>
      <c r="AH85" s="37" t="n"/>
      <c r="AI85" s="37" t="n"/>
      <c r="AJ85" s="37" t="n"/>
      <c r="AK85" s="37" t="n"/>
      <c r="AL85" s="37" t="n"/>
      <c r="AM85" s="37" t="n"/>
    </row>
    <row r="86" hidden="1" ht="18" customHeight="1" s="173" thickBot="1">
      <c r="A86" s="39" t="inlineStr">
        <is>
          <t>Investasi sewa pihak berelasi</t>
        </is>
      </c>
      <c r="B86" s="39" t="n"/>
      <c r="C86" s="37" t="inlineStr"/>
      <c r="D86" s="37" t="inlineStr"/>
      <c r="E86" s="37" t="inlineStr"/>
      <c r="F86" s="37" t="inlineStr"/>
      <c r="G86" s="37" t="inlineStr"/>
      <c r="H86" s="37" t="inlineStr"/>
      <c r="I86" s="37" t="inlineStr"/>
      <c r="J86" s="37" t="inlineStr"/>
      <c r="K86" s="37" t="inlineStr"/>
      <c r="L86" s="37" t="inlineStr"/>
      <c r="M86" s="37" t="inlineStr"/>
      <c r="N86" s="37" t="inlineStr"/>
      <c r="O86" s="37" t="inlineStr"/>
      <c r="P86" s="37" t="inlineStr"/>
      <c r="Q86" s="37" t="inlineStr"/>
      <c r="R86" s="37" t="inlineStr"/>
      <c r="S86" s="37" t="inlineStr"/>
      <c r="T86" s="37" t="inlineStr"/>
      <c r="U86" s="37" t="inlineStr"/>
      <c r="V86" s="37" t="inlineStr"/>
      <c r="W86" s="37" t="inlineStr"/>
      <c r="X86" s="37" t="inlineStr"/>
      <c r="Y86" s="37" t="inlineStr"/>
      <c r="Z86" s="37" t="inlineStr"/>
      <c r="AA86" s="37" t="inlineStr"/>
      <c r="AB86" s="37" t="n"/>
      <c r="AC86" s="37" t="n"/>
      <c r="AD86" s="37" t="n"/>
      <c r="AE86" s="37" t="n"/>
      <c r="AF86" s="37" t="n"/>
      <c r="AG86" s="37" t="n"/>
      <c r="AH86" s="37" t="n"/>
      <c r="AI86" s="37" t="n"/>
      <c r="AJ86" s="37" t="n"/>
      <c r="AK86" s="37" t="n"/>
      <c r="AL86" s="37" t="n"/>
      <c r="AM86" s="37" t="n"/>
    </row>
    <row r="87" hidden="1" ht="35" customHeight="1" s="173" thickBot="1">
      <c r="A87" s="39" t="inlineStr">
        <is>
          <t>Investasi sewa nilai residu yang terjamin</t>
        </is>
      </c>
      <c r="B87" s="39" t="n"/>
      <c r="C87" s="37" t="inlineStr"/>
      <c r="D87" s="37" t="inlineStr"/>
      <c r="E87" s="37" t="inlineStr"/>
      <c r="F87" s="37" t="inlineStr"/>
      <c r="G87" s="37" t="inlineStr"/>
      <c r="H87" s="37" t="inlineStr"/>
      <c r="I87" s="37" t="inlineStr"/>
      <c r="J87" s="37" t="inlineStr"/>
      <c r="K87" s="37" t="inlineStr"/>
      <c r="L87" s="37" t="inlineStr"/>
      <c r="M87" s="37" t="inlineStr"/>
      <c r="N87" s="37" t="inlineStr"/>
      <c r="O87" s="37" t="inlineStr"/>
      <c r="P87" s="37" t="inlineStr"/>
      <c r="Q87" s="37" t="inlineStr"/>
      <c r="R87" s="37" t="inlineStr"/>
      <c r="S87" s="37" t="inlineStr"/>
      <c r="T87" s="37" t="inlineStr"/>
      <c r="U87" s="37" t="inlineStr"/>
      <c r="V87" s="37" t="inlineStr"/>
      <c r="W87" s="37" t="inlineStr"/>
      <c r="X87" s="37" t="inlineStr"/>
      <c r="Y87" s="37" t="inlineStr"/>
      <c r="Z87" s="37" t="inlineStr"/>
      <c r="AA87" s="37" t="inlineStr"/>
      <c r="AB87" s="37" t="n"/>
      <c r="AC87" s="37" t="n"/>
      <c r="AD87" s="37" t="n"/>
      <c r="AE87" s="37" t="n"/>
      <c r="AF87" s="37" t="n"/>
      <c r="AG87" s="37" t="n"/>
      <c r="AH87" s="37" t="n"/>
      <c r="AI87" s="37" t="n"/>
      <c r="AJ87" s="37" t="n"/>
      <c r="AK87" s="37" t="n"/>
      <c r="AL87" s="37" t="n"/>
      <c r="AM87" s="37" t="n"/>
    </row>
    <row r="88" hidden="1" ht="35" customHeight="1" s="173" thickBot="1">
      <c r="A88" s="39" t="inlineStr">
        <is>
          <t>Investasi sewa pendapatan pembiayaan tangguhan</t>
        </is>
      </c>
      <c r="B88" s="39" t="n"/>
      <c r="C88" s="37" t="inlineStr"/>
      <c r="D88" s="37" t="inlineStr"/>
      <c r="E88" s="37" t="inlineStr"/>
      <c r="F88" s="37" t="inlineStr"/>
      <c r="G88" s="37" t="inlineStr"/>
      <c r="H88" s="37" t="inlineStr"/>
      <c r="I88" s="37" t="inlineStr"/>
      <c r="J88" s="37" t="inlineStr"/>
      <c r="K88" s="37" t="inlineStr"/>
      <c r="L88" s="37" t="inlineStr"/>
      <c r="M88" s="37" t="inlineStr"/>
      <c r="N88" s="37" t="inlineStr"/>
      <c r="O88" s="37" t="inlineStr"/>
      <c r="P88" s="37" t="inlineStr"/>
      <c r="Q88" s="37" t="inlineStr"/>
      <c r="R88" s="37" t="inlineStr"/>
      <c r="S88" s="37" t="inlineStr"/>
      <c r="T88" s="37" t="inlineStr"/>
      <c r="U88" s="37" t="inlineStr"/>
      <c r="V88" s="37" t="inlineStr"/>
      <c r="W88" s="37" t="inlineStr"/>
      <c r="X88" s="37" t="inlineStr"/>
      <c r="Y88" s="37" t="inlineStr"/>
      <c r="Z88" s="37" t="inlineStr"/>
      <c r="AA88" s="37" t="inlineStr"/>
      <c r="AB88" s="37" t="n"/>
      <c r="AC88" s="37" t="n"/>
      <c r="AD88" s="37" t="n"/>
      <c r="AE88" s="37" t="n"/>
      <c r="AF88" s="37" t="n"/>
      <c r="AG88" s="37" t="n"/>
      <c r="AH88" s="37" t="n"/>
      <c r="AI88" s="37" t="n"/>
      <c r="AJ88" s="37" t="n"/>
      <c r="AK88" s="37" t="n"/>
      <c r="AL88" s="37" t="n"/>
      <c r="AM88" s="37" t="n"/>
    </row>
    <row r="89" hidden="1" ht="35" customHeight="1" s="173" thickBot="1">
      <c r="A89" s="39" t="inlineStr">
        <is>
          <t>Investasi sewa simpanan jaminan</t>
        </is>
      </c>
      <c r="B89" s="39" t="n"/>
      <c r="C89" s="37" t="inlineStr"/>
      <c r="D89" s="37" t="inlineStr"/>
      <c r="E89" s="37" t="inlineStr"/>
      <c r="F89" s="37" t="inlineStr"/>
      <c r="G89" s="37" t="inlineStr"/>
      <c r="H89" s="37" t="inlineStr"/>
      <c r="I89" s="37" t="inlineStr"/>
      <c r="J89" s="37" t="inlineStr"/>
      <c r="K89" s="37" t="inlineStr"/>
      <c r="L89" s="37" t="inlineStr"/>
      <c r="M89" s="37" t="inlineStr"/>
      <c r="N89" s="37" t="inlineStr"/>
      <c r="O89" s="37" t="inlineStr"/>
      <c r="P89" s="37" t="inlineStr"/>
      <c r="Q89" s="37" t="inlineStr"/>
      <c r="R89" s="37" t="inlineStr"/>
      <c r="S89" s="37" t="inlineStr"/>
      <c r="T89" s="37" t="inlineStr"/>
      <c r="U89" s="37" t="inlineStr"/>
      <c r="V89" s="37" t="inlineStr"/>
      <c r="W89" s="37" t="inlineStr"/>
      <c r="X89" s="37" t="inlineStr"/>
      <c r="Y89" s="37" t="inlineStr"/>
      <c r="Z89" s="37" t="inlineStr"/>
      <c r="AA89" s="37" t="inlineStr"/>
      <c r="AB89" s="37" t="n"/>
      <c r="AC89" s="37" t="n"/>
      <c r="AD89" s="37" t="n"/>
      <c r="AE89" s="37" t="n"/>
      <c r="AF89" s="37" t="n"/>
      <c r="AG89" s="37" t="n"/>
      <c r="AH89" s="37" t="n"/>
      <c r="AI89" s="37" t="n"/>
      <c r="AJ89" s="37" t="n"/>
      <c r="AK89" s="37" t="n"/>
      <c r="AL89" s="37" t="n"/>
      <c r="AM89" s="37" t="n"/>
    </row>
    <row r="90" hidden="1" ht="35" customHeight="1" s="173" thickBot="1">
      <c r="A90" s="39" t="inlineStr">
        <is>
          <t>Cadangan kerugian penurunan nilai pada investasi sewa</t>
        </is>
      </c>
      <c r="B90" s="39" t="n"/>
      <c r="C90" s="40" t="inlineStr"/>
      <c r="D90" s="40" t="inlineStr"/>
      <c r="E90" s="40" t="inlineStr"/>
      <c r="F90" s="40" t="inlineStr"/>
      <c r="G90" s="40" t="inlineStr"/>
      <c r="H90" s="40" t="inlineStr"/>
      <c r="I90" s="40" t="inlineStr"/>
      <c r="J90" s="40" t="inlineStr"/>
      <c r="K90" s="40" t="inlineStr"/>
      <c r="L90" s="40" t="inlineStr"/>
      <c r="M90" s="40" t="inlineStr"/>
      <c r="N90" s="40" t="inlineStr"/>
      <c r="O90" s="40" t="inlineStr"/>
      <c r="P90" s="40" t="inlineStr"/>
      <c r="Q90" s="40" t="inlineStr"/>
      <c r="R90" s="40" t="inlineStr"/>
      <c r="S90" s="40" t="inlineStr"/>
      <c r="T90" s="40" t="inlineStr"/>
      <c r="U90" s="40" t="inlineStr"/>
      <c r="V90" s="40" t="inlineStr"/>
      <c r="W90" s="40" t="inlineStr"/>
      <c r="X90" s="40" t="inlineStr"/>
      <c r="Y90" s="40" t="inlineStr"/>
      <c r="Z90" s="40" t="inlineStr"/>
      <c r="AA90" s="40" t="inlineStr"/>
      <c r="AB90" s="40" t="n"/>
      <c r="AC90" s="40" t="n"/>
      <c r="AD90" s="40" t="n"/>
      <c r="AE90" s="40" t="n"/>
      <c r="AF90" s="40" t="n"/>
      <c r="AG90" s="40" t="n"/>
      <c r="AH90" s="40" t="n"/>
      <c r="AI90" s="40" t="n"/>
      <c r="AJ90" s="40" t="n"/>
      <c r="AK90" s="40" t="n"/>
      <c r="AL90" s="40" t="n"/>
      <c r="AM90" s="40" t="n"/>
    </row>
    <row r="91" ht="18" customHeight="1" s="173" thickBot="1">
      <c r="A91" s="38" t="inlineStr">
        <is>
          <t>Tagihan anjak piutang</t>
        </is>
      </c>
      <c r="B91" s="38" t="n"/>
      <c r="C91" s="155">
        <f>C92+C93+C94-C95</f>
        <v/>
      </c>
      <c r="D91" s="155">
        <f>D92+D93+D94-D95</f>
        <v/>
      </c>
      <c r="E91" s="155">
        <f>E92+E93+E94-E95</f>
        <v/>
      </c>
      <c r="F91" s="155">
        <f>F92+F93+F94-F95</f>
        <v/>
      </c>
      <c r="G91" s="155">
        <f>G92+G93+G94-G95</f>
        <v/>
      </c>
      <c r="H91" s="155">
        <f>H92+H93+H94-H95</f>
        <v/>
      </c>
      <c r="I91" s="155">
        <f>I92+I93+I94-I95</f>
        <v/>
      </c>
      <c r="J91" s="155">
        <f>J92+J93+J94-J95</f>
        <v/>
      </c>
      <c r="K91" s="155">
        <f>K92+K93+K94-K95</f>
        <v/>
      </c>
      <c r="L91" s="155">
        <f>L92+L93+L94-L95</f>
        <v/>
      </c>
      <c r="M91" s="155">
        <f>M92+M93+M94-M95</f>
        <v/>
      </c>
      <c r="N91" s="155">
        <f>N92+N93+N94-N95</f>
        <v/>
      </c>
      <c r="O91" s="155">
        <f>O92+O93+O94-O95</f>
        <v/>
      </c>
      <c r="P91" s="155">
        <f>P92+P93+P94-P95</f>
        <v/>
      </c>
      <c r="Q91" s="155">
        <f>Q92+Q93+Q94-Q95</f>
        <v/>
      </c>
      <c r="R91" s="155">
        <f>R92+R93+R94-R95</f>
        <v/>
      </c>
      <c r="S91" s="155">
        <f>S92+S93+S94-S95</f>
        <v/>
      </c>
      <c r="T91" s="155">
        <f>T92+T93+T94-T95</f>
        <v/>
      </c>
      <c r="U91" s="155">
        <f>U92+U93+U94-U95</f>
        <v/>
      </c>
      <c r="V91" s="155">
        <f>V92+V93+V94-V95</f>
        <v/>
      </c>
      <c r="W91" s="155">
        <f>W92+W93+W94-W95</f>
        <v/>
      </c>
      <c r="X91" s="155">
        <f>X92+X93+X94-X95</f>
        <v/>
      </c>
      <c r="Y91" s="155">
        <f>Y92+Y93+Y94-Y95</f>
        <v/>
      </c>
      <c r="Z91" s="155">
        <f>Z92+Z93+Z94-Z95</f>
        <v/>
      </c>
      <c r="AA91" s="155">
        <f>AA92+AA93+AA94-AA95</f>
        <v/>
      </c>
      <c r="AB91" s="155">
        <f>AB92+AB93+AB94-AB95</f>
        <v/>
      </c>
      <c r="AC91" s="155">
        <f>AC92+AC93+AC94-AC95</f>
        <v/>
      </c>
      <c r="AD91" s="155">
        <f>AD92+AD93+AD94-AD95</f>
        <v/>
      </c>
      <c r="AE91" s="155">
        <f>AE92+AE93+AE94-AE95</f>
        <v/>
      </c>
      <c r="AF91" s="155">
        <f>AF92+AF93+AF94-AF95</f>
        <v/>
      </c>
      <c r="AG91" s="155">
        <f>AG92+AG93+AG94-AG95</f>
        <v/>
      </c>
      <c r="AH91" s="155">
        <f>AH92+AH93+AH94-AH95</f>
        <v/>
      </c>
      <c r="AI91" s="155">
        <f>AI92+AI93+AI94-AI95</f>
        <v/>
      </c>
      <c r="AJ91" s="155">
        <f>AJ92+AJ93+AJ94-AJ95</f>
        <v/>
      </c>
      <c r="AK91" s="155">
        <f>AK92+AK93+AK94-AK95</f>
        <v/>
      </c>
      <c r="AL91" s="155">
        <f>AL92+AL93+AL94-AL95</f>
        <v/>
      </c>
      <c r="AM91" s="155">
        <f>AM92+AM93+AM94-AM95</f>
        <v/>
      </c>
    </row>
    <row r="92" hidden="1" ht="35" customHeight="1" s="173" thickBot="1">
      <c r="A92" s="39" t="inlineStr">
        <is>
          <t>Tagihan anjak piutang pihak ketiga</t>
        </is>
      </c>
      <c r="B92" s="39" t="n"/>
      <c r="C92" s="37" t="inlineStr"/>
      <c r="D92" s="37" t="inlineStr"/>
      <c r="E92" s="37" t="inlineStr"/>
      <c r="F92" s="37" t="inlineStr"/>
      <c r="G92" s="37" t="inlineStr"/>
      <c r="H92" s="37" t="inlineStr"/>
      <c r="I92" s="37" t="inlineStr"/>
      <c r="J92" s="37" t="inlineStr"/>
      <c r="K92" s="37" t="inlineStr"/>
      <c r="L92" s="37" t="inlineStr"/>
      <c r="M92" s="37" t="inlineStr"/>
      <c r="N92" s="37" t="inlineStr"/>
      <c r="O92" s="37" t="inlineStr"/>
      <c r="P92" s="37" t="inlineStr"/>
      <c r="Q92" s="37" t="inlineStr"/>
      <c r="R92" s="37" t="inlineStr"/>
      <c r="S92" s="37" t="inlineStr"/>
      <c r="T92" s="37" t="inlineStr"/>
      <c r="U92" s="37" t="inlineStr"/>
      <c r="V92" s="37" t="inlineStr"/>
      <c r="W92" s="37" t="inlineStr"/>
      <c r="X92" s="37" t="inlineStr"/>
      <c r="Y92" s="37" t="inlineStr"/>
      <c r="Z92" s="37" t="inlineStr"/>
      <c r="AA92" s="37" t="inlineStr"/>
      <c r="AB92" s="37" t="n"/>
      <c r="AC92" s="37" t="n"/>
      <c r="AD92" s="37" t="n"/>
      <c r="AE92" s="37" t="n"/>
      <c r="AF92" s="37" t="n"/>
      <c r="AG92" s="37" t="n"/>
      <c r="AH92" s="37" t="n"/>
      <c r="AI92" s="37" t="n"/>
      <c r="AJ92" s="37" t="n"/>
      <c r="AK92" s="37" t="n"/>
      <c r="AL92" s="37" t="n"/>
      <c r="AM92" s="37" t="n"/>
    </row>
    <row r="93" hidden="1" ht="35" customHeight="1" s="173" thickBot="1">
      <c r="A93" s="39" t="inlineStr">
        <is>
          <t>Tagihan anjak piutang pihak berelasi</t>
        </is>
      </c>
      <c r="B93" s="39" t="n"/>
      <c r="C93" s="37" t="inlineStr"/>
      <c r="D93" s="37" t="inlineStr"/>
      <c r="E93" s="37" t="inlineStr"/>
      <c r="F93" s="37" t="inlineStr"/>
      <c r="G93" s="37" t="inlineStr"/>
      <c r="H93" s="37" t="inlineStr"/>
      <c r="I93" s="37" t="inlineStr"/>
      <c r="J93" s="37" t="inlineStr"/>
      <c r="K93" s="37" t="inlineStr"/>
      <c r="L93" s="37" t="inlineStr"/>
      <c r="M93" s="37" t="inlineStr"/>
      <c r="N93" s="37" t="inlineStr"/>
      <c r="O93" s="37" t="inlineStr"/>
      <c r="P93" s="37" t="inlineStr"/>
      <c r="Q93" s="37" t="inlineStr"/>
      <c r="R93" s="37" t="inlineStr"/>
      <c r="S93" s="37" t="inlineStr"/>
      <c r="T93" s="37" t="inlineStr"/>
      <c r="U93" s="37" t="inlineStr"/>
      <c r="V93" s="37" t="inlineStr"/>
      <c r="W93" s="37" t="inlineStr"/>
      <c r="X93" s="37" t="inlineStr"/>
      <c r="Y93" s="37" t="inlineStr"/>
      <c r="Z93" s="37" t="inlineStr"/>
      <c r="AA93" s="37" t="inlineStr"/>
      <c r="AB93" s="37" t="n"/>
      <c r="AC93" s="37" t="n"/>
      <c r="AD93" s="37" t="n"/>
      <c r="AE93" s="37" t="n"/>
      <c r="AF93" s="37" t="n"/>
      <c r="AG93" s="37" t="n"/>
      <c r="AH93" s="37" t="n"/>
      <c r="AI93" s="37" t="n"/>
      <c r="AJ93" s="37" t="n"/>
      <c r="AK93" s="37" t="n"/>
      <c r="AL93" s="37" t="n"/>
      <c r="AM93" s="37" t="n"/>
    </row>
    <row r="94" hidden="1" ht="52" customHeight="1" s="173" thickBot="1">
      <c r="A94" s="39" t="inlineStr">
        <is>
          <t>Tagihan anjak piutang pada pendapatan anjak piutang tangguhan</t>
        </is>
      </c>
      <c r="B94" s="39" t="n"/>
      <c r="C94" s="37" t="inlineStr"/>
      <c r="D94" s="37" t="inlineStr"/>
      <c r="E94" s="37" t="inlineStr"/>
      <c r="F94" s="37" t="inlineStr"/>
      <c r="G94" s="37" t="inlineStr"/>
      <c r="H94" s="37" t="inlineStr"/>
      <c r="I94" s="37" t="inlineStr"/>
      <c r="J94" s="37" t="inlineStr"/>
      <c r="K94" s="37" t="inlineStr"/>
      <c r="L94" s="37" t="inlineStr"/>
      <c r="M94" s="37" t="inlineStr"/>
      <c r="N94" s="37" t="inlineStr"/>
      <c r="O94" s="37" t="inlineStr"/>
      <c r="P94" s="37" t="inlineStr"/>
      <c r="Q94" s="37" t="inlineStr"/>
      <c r="R94" s="37" t="inlineStr"/>
      <c r="S94" s="37" t="inlineStr"/>
      <c r="T94" s="37" t="inlineStr"/>
      <c r="U94" s="37" t="inlineStr"/>
      <c r="V94" s="37" t="inlineStr"/>
      <c r="W94" s="37" t="inlineStr"/>
      <c r="X94" s="37" t="inlineStr"/>
      <c r="Y94" s="37" t="inlineStr"/>
      <c r="Z94" s="37" t="inlineStr"/>
      <c r="AA94" s="37" t="inlineStr"/>
      <c r="AB94" s="37" t="n"/>
      <c r="AC94" s="37" t="n"/>
      <c r="AD94" s="37" t="n"/>
      <c r="AE94" s="37" t="n"/>
      <c r="AF94" s="37" t="n"/>
      <c r="AG94" s="37" t="n"/>
      <c r="AH94" s="37" t="n"/>
      <c r="AI94" s="37" t="n"/>
      <c r="AJ94" s="37" t="n"/>
      <c r="AK94" s="37" t="n"/>
      <c r="AL94" s="37" t="n"/>
      <c r="AM94" s="37" t="n"/>
    </row>
    <row r="95" hidden="1" ht="35" customHeight="1" s="173" thickBot="1">
      <c r="A95" s="39" t="inlineStr">
        <is>
          <t>Cadangan kerugian penurunan nilai pada tagihan anjak piutang</t>
        </is>
      </c>
      <c r="B95" s="39" t="n"/>
      <c r="C95" s="40" t="inlineStr"/>
      <c r="D95" s="40" t="inlineStr"/>
      <c r="E95" s="40" t="inlineStr"/>
      <c r="F95" s="40" t="inlineStr"/>
      <c r="G95" s="40" t="inlineStr"/>
      <c r="H95" s="40" t="inlineStr"/>
      <c r="I95" s="40" t="inlineStr"/>
      <c r="J95" s="40" t="inlineStr"/>
      <c r="K95" s="40" t="inlineStr"/>
      <c r="L95" s="40" t="inlineStr"/>
      <c r="M95" s="40" t="inlineStr"/>
      <c r="N95" s="40" t="inlineStr"/>
      <c r="O95" s="40" t="inlineStr"/>
      <c r="P95" s="40" t="inlineStr"/>
      <c r="Q95" s="40" t="inlineStr"/>
      <c r="R95" s="40" t="inlineStr"/>
      <c r="S95" s="40" t="inlineStr"/>
      <c r="T95" s="40" t="inlineStr"/>
      <c r="U95" s="40" t="inlineStr"/>
      <c r="V95" s="40" t="inlineStr"/>
      <c r="W95" s="40" t="inlineStr"/>
      <c r="X95" s="40" t="inlineStr"/>
      <c r="Y95" s="40" t="inlineStr"/>
      <c r="Z95" s="40" t="inlineStr"/>
      <c r="AA95" s="40" t="inlineStr"/>
      <c r="AB95" s="40" t="n"/>
      <c r="AC95" s="40" t="n"/>
      <c r="AD95" s="40" t="n"/>
      <c r="AE95" s="40" t="n"/>
      <c r="AF95" s="40" t="n"/>
      <c r="AG95" s="40" t="n"/>
      <c r="AH95" s="40" t="n"/>
      <c r="AI95" s="40" t="n"/>
      <c r="AJ95" s="40" t="n"/>
      <c r="AK95" s="40" t="n"/>
      <c r="AL95" s="40" t="n"/>
      <c r="AM95" s="40" t="n"/>
    </row>
    <row r="96" ht="18" customHeight="1" s="173" thickBot="1">
      <c r="A96" s="38" t="inlineStr">
        <is>
          <t>Piutang lainnya</t>
        </is>
      </c>
      <c r="B96" s="38" t="n"/>
      <c r="C96" s="155">
        <f>C97+C98-C99</f>
        <v/>
      </c>
      <c r="D96" s="155">
        <f>D97+D98-D99</f>
        <v/>
      </c>
      <c r="E96" s="155">
        <f>E97+E98-E99</f>
        <v/>
      </c>
      <c r="F96" s="155">
        <f>F97+F98-F99</f>
        <v/>
      </c>
      <c r="G96" s="155">
        <f>G97+G98-G99</f>
        <v/>
      </c>
      <c r="H96" s="155">
        <f>H97+H98-H99</f>
        <v/>
      </c>
      <c r="I96" s="155">
        <f>I97+I98-I99</f>
        <v/>
      </c>
      <c r="J96" s="155">
        <f>J97+J98-J99</f>
        <v/>
      </c>
      <c r="K96" s="155">
        <f>K97+K98-K99</f>
        <v/>
      </c>
      <c r="L96" s="155">
        <f>L97+L98-L99</f>
        <v/>
      </c>
      <c r="M96" s="155">
        <f>M97+M98-M99</f>
        <v/>
      </c>
      <c r="N96" s="155">
        <f>N97+N98-N99</f>
        <v/>
      </c>
      <c r="O96" s="155">
        <f>O97+O98-O99</f>
        <v/>
      </c>
      <c r="P96" s="155">
        <f>P97+P98-P99</f>
        <v/>
      </c>
      <c r="Q96" s="155">
        <f>Q97+Q98-Q99</f>
        <v/>
      </c>
      <c r="R96" s="155">
        <f>R97+R98-R99</f>
        <v/>
      </c>
      <c r="S96" s="155">
        <f>S97+S98-S99</f>
        <v/>
      </c>
      <c r="T96" s="155">
        <f>T97+T98-T99</f>
        <v/>
      </c>
      <c r="U96" s="155">
        <f>U97+U98-U99</f>
        <v/>
      </c>
      <c r="V96" s="155">
        <f>V97+V98-V99</f>
        <v/>
      </c>
      <c r="W96" s="155">
        <f>W97+W98-W99</f>
        <v/>
      </c>
      <c r="X96" s="155">
        <f>X97+X98-X99</f>
        <v/>
      </c>
      <c r="Y96" s="155">
        <f>Y97+Y98-Y99</f>
        <v/>
      </c>
      <c r="Z96" s="155">
        <f>Z97+Z98-Z99</f>
        <v/>
      </c>
      <c r="AA96" s="155">
        <f>AA97+AA98-AA99</f>
        <v/>
      </c>
      <c r="AB96" s="155">
        <f>AB97+AB98-AB99</f>
        <v/>
      </c>
      <c r="AC96" s="155">
        <f>AC97+AC98-AC99</f>
        <v/>
      </c>
      <c r="AD96" s="155">
        <f>AD97+AD98-AD99</f>
        <v/>
      </c>
      <c r="AE96" s="155">
        <f>AE97+AE98-AE99</f>
        <v/>
      </c>
      <c r="AF96" s="155">
        <f>AF97+AF98-AF99</f>
        <v/>
      </c>
      <c r="AG96" s="155">
        <f>AG97+AG98-AG99</f>
        <v/>
      </c>
      <c r="AH96" s="155">
        <f>AH97+AH98-AH99</f>
        <v/>
      </c>
      <c r="AI96" s="155">
        <f>AI97+AI98-AI99</f>
        <v/>
      </c>
      <c r="AJ96" s="155">
        <f>AJ97+AJ98-AJ99</f>
        <v/>
      </c>
      <c r="AK96" s="155">
        <f>AK97+AK98-AK99</f>
        <v/>
      </c>
      <c r="AL96" s="155">
        <f>AL97+AL98-AL99</f>
        <v/>
      </c>
      <c r="AM96" s="155">
        <f>AM97+AM98-AM99</f>
        <v/>
      </c>
    </row>
    <row r="97" ht="18" customHeight="1" s="173" thickBot="1">
      <c r="A97" s="39" t="inlineStr">
        <is>
          <t>Piutang lainnya pihak ketiga</t>
        </is>
      </c>
      <c r="B97" s="39" t="n"/>
      <c r="C97" s="37" t="n">
        <v>34.069</v>
      </c>
      <c r="D97" s="37" t="n">
        <v>34.069</v>
      </c>
      <c r="E97" s="37" t="n">
        <v>34.069</v>
      </c>
      <c r="F97" s="37" t="n">
        <v>81.265</v>
      </c>
      <c r="G97" s="37" t="n">
        <v>81.265</v>
      </c>
      <c r="H97" s="37" t="n">
        <v>108.083</v>
      </c>
      <c r="I97" s="37" t="n">
        <v>98.73999999999999</v>
      </c>
      <c r="J97" s="37" t="n">
        <v>100.46</v>
      </c>
      <c r="K97" s="37" t="n">
        <v>131.932</v>
      </c>
      <c r="L97" s="37" t="n">
        <v>230.019</v>
      </c>
      <c r="M97" s="37" t="n">
        <v>230.019</v>
      </c>
      <c r="N97" s="37" t="n">
        <v>230.019</v>
      </c>
      <c r="O97" s="37" t="n">
        <v>286.147</v>
      </c>
      <c r="P97" s="37" t="n">
        <v>504.232</v>
      </c>
      <c r="Q97" s="37" t="n">
        <v>230.065</v>
      </c>
      <c r="R97" s="37" t="n">
        <v>253.614</v>
      </c>
      <c r="S97" s="37" t="n">
        <v>241.562</v>
      </c>
      <c r="T97" s="37" t="n">
        <v>214.219</v>
      </c>
      <c r="U97" s="37" t="n">
        <v>254.336</v>
      </c>
      <c r="V97" s="37" t="n">
        <v>254.336</v>
      </c>
      <c r="W97" s="37" t="n">
        <v>254.336</v>
      </c>
      <c r="X97" s="37" t="n">
        <v>339.468</v>
      </c>
      <c r="Y97" s="37" t="n">
        <v>580.302</v>
      </c>
      <c r="Z97" s="37" t="n">
        <v>584.443</v>
      </c>
      <c r="AA97" s="37" t="n">
        <v>548.953</v>
      </c>
      <c r="AB97" s="37" t="n"/>
      <c r="AC97" s="37" t="n"/>
      <c r="AD97" s="37" t="n"/>
      <c r="AE97" s="37" t="n"/>
      <c r="AF97" s="37" t="n"/>
      <c r="AG97" s="37" t="n"/>
      <c r="AH97" s="37" t="n"/>
      <c r="AI97" s="37" t="n"/>
      <c r="AJ97" s="37" t="n"/>
      <c r="AK97" s="37" t="n"/>
      <c r="AL97" s="37" t="n"/>
      <c r="AM97" s="37" t="n"/>
    </row>
    <row r="98" hidden="1" ht="18" customHeight="1" s="173" thickBot="1">
      <c r="A98" s="39" t="inlineStr">
        <is>
          <t>Piutang lainnya pihak berelasi</t>
        </is>
      </c>
      <c r="B98" s="39" t="n"/>
      <c r="C98" s="37" t="inlineStr"/>
      <c r="D98" s="37" t="inlineStr"/>
      <c r="E98" s="37" t="inlineStr"/>
      <c r="F98" s="37" t="inlineStr"/>
      <c r="G98" s="37" t="inlineStr"/>
      <c r="H98" s="37" t="inlineStr"/>
      <c r="I98" s="37" t="inlineStr"/>
      <c r="J98" s="37" t="inlineStr"/>
      <c r="K98" s="37" t="inlineStr"/>
      <c r="L98" s="37" t="inlineStr"/>
      <c r="M98" s="37" t="inlineStr"/>
      <c r="N98" s="37" t="inlineStr"/>
      <c r="O98" s="37" t="inlineStr"/>
      <c r="P98" s="37" t="inlineStr"/>
      <c r="Q98" s="37" t="inlineStr"/>
      <c r="R98" s="37" t="inlineStr"/>
      <c r="S98" s="37" t="inlineStr"/>
      <c r="T98" s="37" t="inlineStr"/>
      <c r="U98" s="37" t="inlineStr"/>
      <c r="V98" s="37" t="inlineStr"/>
      <c r="W98" s="37" t="inlineStr"/>
      <c r="X98" s="37" t="inlineStr"/>
      <c r="Y98" s="37" t="inlineStr"/>
      <c r="Z98" s="37" t="inlineStr"/>
      <c r="AA98" s="37" t="inlineStr"/>
      <c r="AB98" s="37" t="n"/>
      <c r="AC98" s="37" t="n"/>
      <c r="AD98" s="37" t="n"/>
      <c r="AE98" s="37" t="n"/>
      <c r="AF98" s="37" t="n"/>
      <c r="AG98" s="37" t="n"/>
      <c r="AH98" s="37" t="n"/>
      <c r="AI98" s="37" t="n"/>
      <c r="AJ98" s="37" t="n"/>
      <c r="AK98" s="37" t="n"/>
      <c r="AL98" s="37" t="n"/>
      <c r="AM98" s="37" t="n"/>
    </row>
    <row r="99" hidden="1" ht="35" customHeight="1" s="173" thickBot="1">
      <c r="A99" s="39" t="inlineStr">
        <is>
          <t>Cadangan kerugian penurunan nilai pada piutang lainnya</t>
        </is>
      </c>
      <c r="B99" s="39" t="n"/>
      <c r="C99" s="40" t="inlineStr"/>
      <c r="D99" s="40" t="inlineStr"/>
      <c r="E99" s="40" t="inlineStr"/>
      <c r="F99" s="40" t="inlineStr"/>
      <c r="G99" s="40" t="inlineStr"/>
      <c r="H99" s="40" t="inlineStr"/>
      <c r="I99" s="40" t="inlineStr"/>
      <c r="J99" s="40" t="inlineStr"/>
      <c r="K99" s="40" t="inlineStr"/>
      <c r="L99" s="40" t="inlineStr"/>
      <c r="M99" s="40" t="inlineStr"/>
      <c r="N99" s="40" t="inlineStr"/>
      <c r="O99" s="40" t="inlineStr"/>
      <c r="P99" s="40" t="inlineStr"/>
      <c r="Q99" s="40" t="inlineStr"/>
      <c r="R99" s="40" t="inlineStr"/>
      <c r="S99" s="40" t="inlineStr"/>
      <c r="T99" s="40" t="inlineStr"/>
      <c r="U99" s="40" t="inlineStr"/>
      <c r="V99" s="40" t="inlineStr"/>
      <c r="W99" s="40" t="inlineStr"/>
      <c r="X99" s="40" t="inlineStr"/>
      <c r="Y99" s="40" t="inlineStr"/>
      <c r="Z99" s="40" t="inlineStr"/>
      <c r="AA99" s="40" t="inlineStr"/>
      <c r="AB99" s="40" t="n"/>
      <c r="AC99" s="40" t="n"/>
      <c r="AD99" s="40" t="n"/>
      <c r="AE99" s="40" t="n"/>
      <c r="AF99" s="40" t="n"/>
      <c r="AG99" s="40" t="n"/>
      <c r="AH99" s="40" t="n"/>
      <c r="AI99" s="40" t="n"/>
      <c r="AJ99" s="40" t="n"/>
      <c r="AK99" s="40" t="n"/>
      <c r="AL99" s="40" t="n"/>
      <c r="AM99" s="40" t="n"/>
    </row>
    <row r="100" ht="18" customHeight="1" s="173" thickBot="1">
      <c r="A100" s="36" t="inlineStr">
        <is>
          <t>Aset keuangan lainnya</t>
        </is>
      </c>
      <c r="B100" s="36" t="n"/>
      <c r="C100" s="37" t="n">
        <v>373.341</v>
      </c>
      <c r="D100" s="37" t="n">
        <v>373.341</v>
      </c>
      <c r="E100" s="37" t="n">
        <v>373.341</v>
      </c>
      <c r="F100" s="37" t="n">
        <v>397.361</v>
      </c>
      <c r="G100" s="37" t="n">
        <v>408.556</v>
      </c>
      <c r="H100" s="37" t="n">
        <v>431.695</v>
      </c>
      <c r="I100" s="37" t="n">
        <v>555.02</v>
      </c>
      <c r="J100" s="37" t="n">
        <v>555.02</v>
      </c>
      <c r="K100" s="37" t="n">
        <v>555.02</v>
      </c>
      <c r="L100" s="37" t="n">
        <v>635.0309999999999</v>
      </c>
      <c r="M100" s="37" t="n">
        <v>664.155</v>
      </c>
      <c r="N100" s="37" t="n">
        <v>793.9</v>
      </c>
      <c r="O100" s="37" t="n">
        <v>646.125</v>
      </c>
      <c r="P100" s="37" t="n">
        <v>646.125</v>
      </c>
      <c r="Q100" s="37" t="n">
        <v>903.557</v>
      </c>
      <c r="R100" s="37" t="n">
        <v>761.585</v>
      </c>
      <c r="S100" s="37" t="n">
        <v>685.734</v>
      </c>
      <c r="T100" s="37" t="n">
        <v>765.479</v>
      </c>
      <c r="U100" s="37" t="n">
        <v>790.52</v>
      </c>
      <c r="V100" s="37" t="n">
        <v>790.52</v>
      </c>
      <c r="W100" s="37" t="n">
        <v>862.499</v>
      </c>
      <c r="X100" s="37" t="n">
        <v>1119.602</v>
      </c>
      <c r="Y100" s="37" t="n">
        <v>841.754</v>
      </c>
      <c r="Z100" s="37" t="n">
        <v>921.556</v>
      </c>
      <c r="AA100" s="37" t="n">
        <v>1166.739</v>
      </c>
      <c r="AB100" s="37" t="n"/>
      <c r="AC100" s="37" t="n"/>
      <c r="AD100" s="37" t="n"/>
      <c r="AE100" s="37" t="n"/>
      <c r="AF100" s="37" t="n"/>
      <c r="AG100" s="37" t="n"/>
      <c r="AH100" s="37" t="n"/>
      <c r="AI100" s="37" t="n"/>
      <c r="AJ100" s="37" t="n"/>
      <c r="AK100" s="37" t="n"/>
      <c r="AL100" s="37" t="n"/>
      <c r="AM100" s="37" t="n"/>
    </row>
    <row r="101" hidden="1" ht="18" customHeight="1" s="173" thickBot="1">
      <c r="A101" s="36" t="inlineStr">
        <is>
          <t>Obligasi pemerintah</t>
        </is>
      </c>
      <c r="B101" s="36" t="n"/>
      <c r="C101" s="37" t="inlineStr"/>
      <c r="D101" s="37" t="inlineStr"/>
      <c r="E101" s="37" t="inlineStr"/>
      <c r="F101" s="37" t="inlineStr"/>
      <c r="G101" s="37" t="inlineStr"/>
      <c r="H101" s="37" t="inlineStr"/>
      <c r="I101" s="37" t="inlineStr"/>
      <c r="J101" s="37" t="inlineStr"/>
      <c r="K101" s="37" t="inlineStr"/>
      <c r="L101" s="37" t="inlineStr"/>
      <c r="M101" s="37" t="inlineStr"/>
      <c r="N101" s="37" t="inlineStr"/>
      <c r="O101" s="37" t="inlineStr"/>
      <c r="P101" s="37" t="inlineStr"/>
      <c r="Q101" s="37" t="inlineStr"/>
      <c r="R101" s="37" t="inlineStr"/>
      <c r="S101" s="37" t="inlineStr"/>
      <c r="T101" s="37" t="inlineStr"/>
      <c r="U101" s="37" t="inlineStr"/>
      <c r="V101" s="37" t="inlineStr"/>
      <c r="W101" s="37" t="inlineStr"/>
      <c r="X101" s="37" t="inlineStr"/>
      <c r="Y101" s="37" t="inlineStr"/>
      <c r="Z101" s="37" t="inlineStr"/>
      <c r="AA101" s="37" t="inlineStr"/>
      <c r="AB101" s="37" t="n"/>
      <c r="AC101" s="37" t="n"/>
      <c r="AD101" s="37" t="n"/>
      <c r="AE101" s="37" t="n"/>
      <c r="AF101" s="37" t="n"/>
      <c r="AG101" s="37" t="n"/>
      <c r="AH101" s="37" t="n"/>
      <c r="AI101" s="37" t="n"/>
      <c r="AJ101" s="37" t="n"/>
      <c r="AK101" s="37" t="n"/>
      <c r="AL101" s="37" t="n"/>
      <c r="AM101" s="37" t="n"/>
    </row>
    <row r="102" hidden="1" ht="52" customHeight="1" s="173" thickBot="1">
      <c r="A102" s="36" t="inlineStr">
        <is>
          <t>Aset tidak lancar atau kelompok lepasan diklasifikasikan sebagai dimiliki untuk dijual</t>
        </is>
      </c>
      <c r="B102" s="36" t="n"/>
      <c r="C102" s="37" t="inlineStr"/>
      <c r="D102" s="37" t="inlineStr"/>
      <c r="E102" s="37" t="inlineStr"/>
      <c r="F102" s="37" t="inlineStr"/>
      <c r="G102" s="37" t="inlineStr"/>
      <c r="H102" s="37" t="inlineStr"/>
      <c r="I102" s="37" t="inlineStr"/>
      <c r="J102" s="37" t="inlineStr"/>
      <c r="K102" s="37" t="inlineStr"/>
      <c r="L102" s="37" t="inlineStr"/>
      <c r="M102" s="37" t="inlineStr"/>
      <c r="N102" s="37" t="inlineStr"/>
      <c r="O102" s="37" t="inlineStr"/>
      <c r="P102" s="37" t="inlineStr"/>
      <c r="Q102" s="37" t="inlineStr"/>
      <c r="R102" s="37" t="inlineStr"/>
      <c r="S102" s="37" t="inlineStr"/>
      <c r="T102" s="37" t="inlineStr"/>
      <c r="U102" s="37" t="inlineStr"/>
      <c r="V102" s="37" t="inlineStr"/>
      <c r="W102" s="37" t="inlineStr"/>
      <c r="X102" s="37" t="inlineStr"/>
      <c r="Y102" s="37" t="inlineStr"/>
      <c r="Z102" s="37" t="inlineStr"/>
      <c r="AA102" s="37" t="inlineStr"/>
      <c r="AB102" s="37" t="n"/>
      <c r="AC102" s="37" t="n"/>
      <c r="AD102" s="37" t="n"/>
      <c r="AE102" s="37" t="n"/>
      <c r="AF102" s="37" t="n"/>
      <c r="AG102" s="37" t="n"/>
      <c r="AH102" s="37" t="n"/>
      <c r="AI102" s="37" t="n"/>
      <c r="AJ102" s="37" t="n"/>
      <c r="AK102" s="37" t="n"/>
      <c r="AL102" s="37" t="n"/>
      <c r="AM102" s="37" t="n"/>
    </row>
    <row r="103" hidden="1" ht="69" customHeight="1" s="173" thickBot="1">
      <c r="A103" s="36" t="inlineStr">
        <is>
          <t>Aset tidak lancar atau kelompok lepasan diklasifikasikan sebagai dimiliki untuk didistribusikan kepada pemilik</t>
        </is>
      </c>
      <c r="B103" s="36" t="n"/>
      <c r="C103" s="37" t="inlineStr"/>
      <c r="D103" s="37" t="inlineStr"/>
      <c r="E103" s="37" t="inlineStr"/>
      <c r="F103" s="37" t="inlineStr"/>
      <c r="G103" s="37" t="inlineStr"/>
      <c r="H103" s="37" t="inlineStr"/>
      <c r="I103" s="37" t="inlineStr"/>
      <c r="J103" s="37" t="inlineStr"/>
      <c r="K103" s="37" t="inlineStr"/>
      <c r="L103" s="37" t="inlineStr"/>
      <c r="M103" s="37" t="inlineStr"/>
      <c r="N103" s="37" t="inlineStr"/>
      <c r="O103" s="37" t="inlineStr"/>
      <c r="P103" s="37" t="inlineStr"/>
      <c r="Q103" s="37" t="inlineStr"/>
      <c r="R103" s="37" t="inlineStr"/>
      <c r="S103" s="37" t="inlineStr"/>
      <c r="T103" s="37" t="inlineStr"/>
      <c r="U103" s="37" t="inlineStr"/>
      <c r="V103" s="37" t="inlineStr"/>
      <c r="W103" s="37" t="inlineStr"/>
      <c r="X103" s="37" t="inlineStr"/>
      <c r="Y103" s="37" t="inlineStr"/>
      <c r="Z103" s="37" t="inlineStr"/>
      <c r="AA103" s="37" t="inlineStr"/>
      <c r="AB103" s="37" t="n"/>
      <c r="AC103" s="37" t="n"/>
      <c r="AD103" s="37" t="n"/>
      <c r="AE103" s="37" t="n"/>
      <c r="AF103" s="37" t="n"/>
      <c r="AG103" s="37" t="n"/>
      <c r="AH103" s="37" t="n"/>
      <c r="AI103" s="37" t="n"/>
      <c r="AJ103" s="37" t="n"/>
      <c r="AK103" s="37" t="n"/>
      <c r="AL103" s="37" t="n"/>
      <c r="AM103" s="37" t="n"/>
    </row>
    <row r="104" hidden="1" ht="18" customHeight="1" s="173" thickBot="1">
      <c r="A104" s="36" t="inlineStr">
        <is>
          <t>Uang muka</t>
        </is>
      </c>
      <c r="B104" s="36" t="n"/>
      <c r="C104" s="37" t="inlineStr"/>
      <c r="D104" s="37" t="inlineStr"/>
      <c r="E104" s="37" t="inlineStr"/>
      <c r="F104" s="37" t="inlineStr"/>
      <c r="G104" s="37" t="inlineStr"/>
      <c r="H104" s="37" t="inlineStr"/>
      <c r="I104" s="37" t="inlineStr"/>
      <c r="J104" s="37" t="inlineStr"/>
      <c r="K104" s="37" t="inlineStr"/>
      <c r="L104" s="37" t="inlineStr"/>
      <c r="M104" s="37" t="inlineStr"/>
      <c r="N104" s="37" t="inlineStr"/>
      <c r="O104" s="37" t="inlineStr"/>
      <c r="P104" s="37" t="inlineStr"/>
      <c r="Q104" s="37" t="inlineStr"/>
      <c r="R104" s="37" t="inlineStr"/>
      <c r="S104" s="37" t="inlineStr"/>
      <c r="T104" s="37" t="inlineStr"/>
      <c r="U104" s="37" t="inlineStr"/>
      <c r="V104" s="37" t="inlineStr"/>
      <c r="W104" s="37" t="inlineStr"/>
      <c r="X104" s="37" t="inlineStr"/>
      <c r="Y104" s="37" t="inlineStr"/>
      <c r="Z104" s="37" t="inlineStr"/>
      <c r="AA104" s="37" t="inlineStr"/>
      <c r="AB104" s="37" t="n"/>
      <c r="AC104" s="37" t="n"/>
      <c r="AD104" s="37" t="n"/>
      <c r="AE104" s="37" t="n"/>
      <c r="AF104" s="37" t="n"/>
      <c r="AG104" s="37" t="n"/>
      <c r="AH104" s="37" t="n"/>
      <c r="AI104" s="37" t="n"/>
      <c r="AJ104" s="37" t="n"/>
      <c r="AK104" s="37" t="n"/>
      <c r="AL104" s="37" t="n"/>
      <c r="AM104" s="37" t="n"/>
    </row>
    <row r="105" ht="18" customHeight="1" s="173" thickBot="1">
      <c r="A105" s="36" t="inlineStr">
        <is>
          <t>Biaya dibayar dimuka</t>
        </is>
      </c>
      <c r="B105" s="36" t="n"/>
      <c r="C105" s="37" t="n">
        <v>308.418</v>
      </c>
      <c r="D105" s="37" t="n">
        <v>308.418</v>
      </c>
      <c r="E105" s="37" t="n">
        <v>308.418</v>
      </c>
      <c r="F105" s="37" t="n">
        <v>285.522</v>
      </c>
      <c r="G105" s="37" t="n">
        <v>289.155</v>
      </c>
      <c r="H105" s="37" t="n">
        <v>306.936</v>
      </c>
      <c r="I105" s="37" t="n">
        <v>338.385</v>
      </c>
      <c r="J105" s="37" t="n">
        <v>302.368</v>
      </c>
      <c r="K105" s="37" t="n">
        <v>227.932</v>
      </c>
      <c r="L105" s="37" t="n">
        <v>338.451</v>
      </c>
      <c r="M105" s="37" t="n">
        <v>232.378</v>
      </c>
      <c r="N105" s="37" t="n">
        <v>259.581</v>
      </c>
      <c r="O105" s="37" t="n">
        <v>182.426</v>
      </c>
      <c r="P105" s="37" t="n">
        <v>166.661</v>
      </c>
      <c r="Q105" s="37" t="n">
        <v>166.661</v>
      </c>
      <c r="R105" s="37" t="n">
        <v>226.533</v>
      </c>
      <c r="S105" s="37" t="n">
        <v>190.356</v>
      </c>
      <c r="T105" s="37" t="n">
        <v>207.452</v>
      </c>
      <c r="U105" s="37" t="n">
        <v>206.572</v>
      </c>
      <c r="V105" s="37" t="n">
        <v>206.572</v>
      </c>
      <c r="W105" s="37" t="n">
        <v>292.631</v>
      </c>
      <c r="X105" s="37" t="n">
        <v>196.491</v>
      </c>
      <c r="Y105" s="37" t="n">
        <v>217.216</v>
      </c>
      <c r="Z105" s="37" t="n">
        <v>204.891</v>
      </c>
      <c r="AA105" s="37" t="n">
        <v>303.27</v>
      </c>
      <c r="AB105" s="37" t="n"/>
      <c r="AC105" s="37" t="n"/>
      <c r="AD105" s="37" t="n"/>
      <c r="AE105" s="37" t="n"/>
      <c r="AF105" s="37" t="n"/>
      <c r="AG105" s="37" t="n"/>
      <c r="AH105" s="37" t="n"/>
      <c r="AI105" s="37" t="n"/>
      <c r="AJ105" s="37" t="n"/>
      <c r="AK105" s="37" t="n"/>
      <c r="AL105" s="37" t="n"/>
      <c r="AM105" s="37" t="n"/>
    </row>
    <row r="106" hidden="1" ht="18" customHeight="1" s="173" thickBot="1">
      <c r="A106" s="36" t="inlineStr">
        <is>
          <t>Jaminan</t>
        </is>
      </c>
      <c r="B106" s="36" t="n"/>
      <c r="C106" s="37" t="inlineStr"/>
      <c r="D106" s="37" t="inlineStr"/>
      <c r="E106" s="37" t="inlineStr"/>
      <c r="F106" s="37" t="inlineStr"/>
      <c r="G106" s="37" t="inlineStr"/>
      <c r="H106" s="37" t="inlineStr"/>
      <c r="I106" s="37" t="inlineStr"/>
      <c r="J106" s="37" t="inlineStr"/>
      <c r="K106" s="37" t="inlineStr"/>
      <c r="L106" s="37" t="inlineStr"/>
      <c r="M106" s="37" t="inlineStr"/>
      <c r="N106" s="37" t="inlineStr"/>
      <c r="O106" s="37" t="inlineStr"/>
      <c r="P106" s="37" t="inlineStr"/>
      <c r="Q106" s="37" t="inlineStr"/>
      <c r="R106" s="37" t="inlineStr"/>
      <c r="S106" s="37" t="inlineStr"/>
      <c r="T106" s="37" t="inlineStr"/>
      <c r="U106" s="37" t="inlineStr"/>
      <c r="V106" s="37" t="inlineStr"/>
      <c r="W106" s="37" t="inlineStr"/>
      <c r="X106" s="37" t="inlineStr"/>
      <c r="Y106" s="37" t="inlineStr"/>
      <c r="Z106" s="37" t="inlineStr"/>
      <c r="AA106" s="37" t="inlineStr"/>
      <c r="AB106" s="37" t="n"/>
      <c r="AC106" s="37" t="n"/>
      <c r="AD106" s="37" t="n"/>
      <c r="AE106" s="37" t="n"/>
      <c r="AF106" s="37" t="n"/>
      <c r="AG106" s="37" t="n"/>
      <c r="AH106" s="37" t="n"/>
      <c r="AI106" s="37" t="n"/>
      <c r="AJ106" s="37" t="n"/>
      <c r="AK106" s="37" t="n"/>
      <c r="AL106" s="37" t="n"/>
      <c r="AM106" s="37" t="n"/>
    </row>
    <row r="107" hidden="1" ht="18" customHeight="1" s="173" thickBot="1">
      <c r="A107" s="36" t="inlineStr">
        <is>
          <t>Pajak dibayar dimuka</t>
        </is>
      </c>
      <c r="B107" s="36" t="n"/>
      <c r="C107" s="37" t="inlineStr"/>
      <c r="D107" s="37" t="inlineStr"/>
      <c r="E107" s="37" t="inlineStr"/>
      <c r="F107" s="37" t="inlineStr"/>
      <c r="G107" s="37" t="inlineStr"/>
      <c r="H107" s="37" t="inlineStr"/>
      <c r="I107" s="37" t="inlineStr"/>
      <c r="J107" s="37" t="inlineStr"/>
      <c r="K107" s="37" t="inlineStr"/>
      <c r="L107" s="37" t="inlineStr"/>
      <c r="M107" s="37" t="inlineStr"/>
      <c r="N107" s="37" t="inlineStr"/>
      <c r="O107" s="37" t="inlineStr"/>
      <c r="P107" s="37" t="inlineStr"/>
      <c r="Q107" s="37" t="inlineStr"/>
      <c r="R107" s="37" t="inlineStr"/>
      <c r="S107" s="37" t="inlineStr"/>
      <c r="T107" s="37" t="inlineStr"/>
      <c r="U107" s="37" t="inlineStr"/>
      <c r="V107" s="37" t="inlineStr"/>
      <c r="W107" s="37" t="inlineStr"/>
      <c r="X107" s="37" t="inlineStr"/>
      <c r="Y107" s="37" t="inlineStr"/>
      <c r="Z107" s="37" t="inlineStr"/>
      <c r="AA107" s="37" t="inlineStr"/>
      <c r="AB107" s="37" t="n"/>
      <c r="AC107" s="37" t="n"/>
      <c r="AD107" s="37" t="n"/>
      <c r="AE107" s="37" t="n"/>
      <c r="AF107" s="37" t="n"/>
      <c r="AG107" s="37" t="n"/>
      <c r="AH107" s="37" t="n"/>
      <c r="AI107" s="37" t="n"/>
      <c r="AJ107" s="37" t="n"/>
      <c r="AK107" s="37" t="n"/>
      <c r="AL107" s="37" t="n"/>
      <c r="AM107" s="37" t="n"/>
    </row>
    <row r="108" hidden="1" ht="18" customHeight="1" s="173" thickBot="1">
      <c r="A108" s="36" t="inlineStr">
        <is>
          <t>Klaim atas pengembalian pajak</t>
        </is>
      </c>
      <c r="B108" s="36" t="n"/>
      <c r="C108" s="37" t="inlineStr"/>
      <c r="D108" s="37" t="inlineStr"/>
      <c r="E108" s="37" t="inlineStr"/>
      <c r="F108" s="37" t="inlineStr"/>
      <c r="G108" s="37" t="inlineStr"/>
      <c r="H108" s="37" t="inlineStr"/>
      <c r="I108" s="37" t="inlineStr"/>
      <c r="J108" s="37" t="inlineStr"/>
      <c r="K108" s="37" t="inlineStr"/>
      <c r="L108" s="37" t="inlineStr"/>
      <c r="M108" s="37" t="inlineStr"/>
      <c r="N108" s="37" t="inlineStr"/>
      <c r="O108" s="37" t="inlineStr"/>
      <c r="P108" s="37" t="inlineStr"/>
      <c r="Q108" s="37" t="inlineStr"/>
      <c r="R108" s="37" t="inlineStr"/>
      <c r="S108" s="37" t="inlineStr"/>
      <c r="T108" s="37" t="inlineStr"/>
      <c r="U108" s="37" t="inlineStr"/>
      <c r="V108" s="37" t="inlineStr"/>
      <c r="W108" s="37" t="inlineStr"/>
      <c r="X108" s="37" t="inlineStr"/>
      <c r="Y108" s="37" t="inlineStr"/>
      <c r="Z108" s="37" t="inlineStr"/>
      <c r="AA108" s="37" t="inlineStr"/>
      <c r="AB108" s="37" t="n"/>
      <c r="AC108" s="37" t="n"/>
      <c r="AD108" s="37" t="n"/>
      <c r="AE108" s="37" t="n"/>
      <c r="AF108" s="37" t="n"/>
      <c r="AG108" s="37" t="n"/>
      <c r="AH108" s="37" t="n"/>
      <c r="AI108" s="37" t="n"/>
      <c r="AJ108" s="37" t="n"/>
      <c r="AK108" s="37" t="n"/>
      <c r="AL108" s="37" t="n"/>
      <c r="AM108" s="37" t="n"/>
    </row>
    <row r="109" ht="18" customHeight="1" s="173" thickBot="1">
      <c r="A109" s="36" t="inlineStr">
        <is>
          <t>Aset pajak tangguhan</t>
        </is>
      </c>
      <c r="B109" s="36" t="n"/>
      <c r="C109" s="37" t="n">
        <v>467.788</v>
      </c>
      <c r="D109" s="37" t="n">
        <v>467.788</v>
      </c>
      <c r="E109" s="37" t="n">
        <v>467.788</v>
      </c>
      <c r="F109" s="37" t="n">
        <v>475.013</v>
      </c>
      <c r="G109" s="37" t="n">
        <v>474.951</v>
      </c>
      <c r="H109" s="37" t="n">
        <v>521.9</v>
      </c>
      <c r="I109" s="37" t="n">
        <v>518.934</v>
      </c>
      <c r="J109" s="37" t="n">
        <v>591.676</v>
      </c>
      <c r="K109" s="37" t="n">
        <v>481.425</v>
      </c>
      <c r="L109" s="37" t="n">
        <v>627.212</v>
      </c>
      <c r="M109" s="37" t="n">
        <v>627.212</v>
      </c>
      <c r="N109" s="37" t="n">
        <v>677.27</v>
      </c>
      <c r="O109" s="37" t="n">
        <v>610.879</v>
      </c>
      <c r="P109" s="37" t="n">
        <v>502.238</v>
      </c>
      <c r="Q109" s="37" t="n">
        <v>502.238</v>
      </c>
      <c r="R109" s="37" t="n">
        <v>527.797</v>
      </c>
      <c r="S109" s="37" t="n">
        <v>474.497</v>
      </c>
      <c r="T109" s="37" t="n">
        <v>553.21</v>
      </c>
      <c r="U109" s="37" t="n">
        <v>438.391</v>
      </c>
      <c r="V109" s="37" t="n">
        <v>460.399</v>
      </c>
      <c r="W109" s="37" t="n">
        <v>438.391</v>
      </c>
      <c r="X109" s="37" t="n">
        <v>450.058</v>
      </c>
      <c r="Y109" s="37" t="n">
        <v>367.862</v>
      </c>
      <c r="Z109" s="37" t="n">
        <v>362.692</v>
      </c>
      <c r="AA109" s="37" t="n">
        <v>445.294</v>
      </c>
      <c r="AB109" s="37" t="n"/>
      <c r="AC109" s="37" t="n"/>
      <c r="AD109" s="37" t="n"/>
      <c r="AE109" s="37" t="n"/>
      <c r="AF109" s="37" t="n"/>
      <c r="AG109" s="37" t="n"/>
      <c r="AH109" s="37" t="n"/>
      <c r="AI109" s="37" t="n"/>
      <c r="AJ109" s="37" t="n"/>
      <c r="AK109" s="37" t="n"/>
      <c r="AL109" s="37" t="n"/>
      <c r="AM109" s="37" t="n"/>
    </row>
    <row r="110" hidden="1" ht="35" customHeight="1" s="173" thickBot="1">
      <c r="A110" s="36" t="inlineStr">
        <is>
          <t>Investasi yang dicatat dengan menggunakan metode ekuitas</t>
        </is>
      </c>
      <c r="B110" s="36" t="n"/>
      <c r="C110" s="37" t="inlineStr"/>
      <c r="D110" s="37" t="inlineStr"/>
      <c r="E110" s="37" t="inlineStr"/>
      <c r="F110" s="37" t="inlineStr"/>
      <c r="G110" s="37" t="inlineStr"/>
      <c r="H110" s="37" t="inlineStr"/>
      <c r="I110" s="37" t="inlineStr"/>
      <c r="J110" s="37" t="inlineStr"/>
      <c r="K110" s="37" t="inlineStr"/>
      <c r="L110" s="37" t="inlineStr"/>
      <c r="M110" s="37" t="inlineStr"/>
      <c r="N110" s="37" t="inlineStr"/>
      <c r="O110" s="37" t="inlineStr"/>
      <c r="P110" s="37" t="inlineStr"/>
      <c r="Q110" s="37" t="inlineStr"/>
      <c r="R110" s="37" t="inlineStr"/>
      <c r="S110" s="37" t="inlineStr"/>
      <c r="T110" s="37" t="inlineStr"/>
      <c r="U110" s="37" t="inlineStr"/>
      <c r="V110" s="37" t="inlineStr"/>
      <c r="W110" s="37" t="inlineStr"/>
      <c r="X110" s="37" t="inlineStr"/>
      <c r="Y110" s="37" t="inlineStr"/>
      <c r="Z110" s="37" t="inlineStr"/>
      <c r="AA110" s="37" t="inlineStr"/>
      <c r="AB110" s="37" t="n"/>
      <c r="AC110" s="37" t="n"/>
      <c r="AD110" s="37" t="n"/>
      <c r="AE110" s="37" t="n"/>
      <c r="AF110" s="37" t="n"/>
      <c r="AG110" s="37" t="n"/>
      <c r="AH110" s="37" t="n"/>
      <c r="AI110" s="37" t="n"/>
      <c r="AJ110" s="37" t="n"/>
      <c r="AK110" s="37" t="n"/>
      <c r="AL110" s="37" t="n"/>
      <c r="AM110" s="37" t="n"/>
    </row>
    <row r="111" ht="35" customHeight="1" s="173" thickBot="1">
      <c r="A111" s="38" t="inlineStr">
        <is>
          <t>Investasi pada ventura bersama dan entitas asosiasi</t>
        </is>
      </c>
      <c r="B111" s="38" t="n"/>
      <c r="C111" s="155">
        <f>C112+C113</f>
        <v/>
      </c>
      <c r="D111" s="155">
        <f>D112+D113</f>
        <v/>
      </c>
      <c r="E111" s="155">
        <f>E112+E113</f>
        <v/>
      </c>
      <c r="F111" s="155">
        <f>F112+F113</f>
        <v/>
      </c>
      <c r="G111" s="155">
        <f>G112+G113</f>
        <v/>
      </c>
      <c r="H111" s="155">
        <f>H112+H113</f>
        <v/>
      </c>
      <c r="I111" s="155">
        <f>I112+I113</f>
        <v/>
      </c>
      <c r="J111" s="155">
        <f>J112+J113</f>
        <v/>
      </c>
      <c r="K111" s="155">
        <f>K112+K113</f>
        <v/>
      </c>
      <c r="L111" s="155">
        <f>L112+L113</f>
        <v/>
      </c>
      <c r="M111" s="155">
        <f>M112+M113</f>
        <v/>
      </c>
      <c r="N111" s="155">
        <f>N112+N113</f>
        <v/>
      </c>
      <c r="O111" s="155">
        <f>O112+O113</f>
        <v/>
      </c>
      <c r="P111" s="155">
        <f>P112+P113</f>
        <v/>
      </c>
      <c r="Q111" s="155">
        <f>Q112+Q113</f>
        <v/>
      </c>
      <c r="R111" s="155">
        <f>R112+R113</f>
        <v/>
      </c>
      <c r="S111" s="155">
        <f>S112+S113</f>
        <v/>
      </c>
      <c r="T111" s="155">
        <f>T112+T113</f>
        <v/>
      </c>
      <c r="U111" s="155">
        <f>U112+U113</f>
        <v/>
      </c>
      <c r="V111" s="155">
        <f>V112+V113</f>
        <v/>
      </c>
      <c r="W111" s="155">
        <f>W112+W113</f>
        <v/>
      </c>
      <c r="X111" s="155">
        <f>X112+X113</f>
        <v/>
      </c>
      <c r="Y111" s="155">
        <f>Y112+Y113</f>
        <v/>
      </c>
      <c r="Z111" s="155">
        <f>Z112+Z113</f>
        <v/>
      </c>
      <c r="AA111" s="155">
        <f>AA112+AA113</f>
        <v/>
      </c>
      <c r="AB111" s="155">
        <f>AB112+AB113</f>
        <v/>
      </c>
      <c r="AC111" s="155">
        <f>AC112+AC113</f>
        <v/>
      </c>
      <c r="AD111" s="155">
        <f>AD112+AD113</f>
        <v/>
      </c>
      <c r="AE111" s="155">
        <f>AE112+AE113</f>
        <v/>
      </c>
      <c r="AF111" s="155">
        <f>AF112+AF113</f>
        <v/>
      </c>
      <c r="AG111" s="155">
        <f>AG112+AG113</f>
        <v/>
      </c>
      <c r="AH111" s="155">
        <f>AH112+AH113</f>
        <v/>
      </c>
      <c r="AI111" s="155">
        <f>AI112+AI113</f>
        <v/>
      </c>
      <c r="AJ111" s="155">
        <f>AJ112+AJ113</f>
        <v/>
      </c>
      <c r="AK111" s="155">
        <f>AK112+AK113</f>
        <v/>
      </c>
      <c r="AL111" s="155">
        <f>AL112+AL113</f>
        <v/>
      </c>
      <c r="AM111" s="155">
        <f>AM112+AM113</f>
        <v/>
      </c>
    </row>
    <row r="112" hidden="1" ht="35" customHeight="1" s="173" thickBot="1">
      <c r="A112" s="39" t="inlineStr">
        <is>
          <t>Investasi pada entitas ventura bersama</t>
        </is>
      </c>
      <c r="B112" s="39" t="n"/>
      <c r="C112" s="37" t="inlineStr"/>
      <c r="D112" s="37" t="inlineStr"/>
      <c r="E112" s="37" t="inlineStr"/>
      <c r="F112" s="37" t="inlineStr"/>
      <c r="G112" s="37" t="inlineStr"/>
      <c r="H112" s="37" t="inlineStr"/>
      <c r="I112" s="37" t="inlineStr"/>
      <c r="J112" s="37" t="inlineStr"/>
      <c r="K112" s="37" t="inlineStr"/>
      <c r="L112" s="37" t="inlineStr"/>
      <c r="M112" s="37" t="inlineStr"/>
      <c r="N112" s="37" t="inlineStr"/>
      <c r="O112" s="37" t="inlineStr"/>
      <c r="P112" s="37" t="inlineStr"/>
      <c r="Q112" s="37" t="inlineStr"/>
      <c r="R112" s="37" t="inlineStr"/>
      <c r="S112" s="37" t="inlineStr"/>
      <c r="T112" s="37" t="inlineStr"/>
      <c r="U112" s="37" t="inlineStr"/>
      <c r="V112" s="37" t="inlineStr"/>
      <c r="W112" s="37" t="inlineStr"/>
      <c r="X112" s="37" t="inlineStr"/>
      <c r="Y112" s="37" t="inlineStr"/>
      <c r="Z112" s="37" t="inlineStr"/>
      <c r="AA112" s="37" t="inlineStr"/>
      <c r="AB112" s="37" t="n"/>
      <c r="AC112" s="37" t="n"/>
      <c r="AD112" s="37" t="n"/>
      <c r="AE112" s="37" t="n"/>
      <c r="AF112" s="37" t="n"/>
      <c r="AG112" s="37" t="n"/>
      <c r="AH112" s="37" t="n"/>
      <c r="AI112" s="37" t="n"/>
      <c r="AJ112" s="37" t="n"/>
      <c r="AK112" s="37" t="n"/>
      <c r="AL112" s="37" t="n"/>
      <c r="AM112" s="37" t="n"/>
    </row>
    <row r="113" hidden="1" ht="18" customHeight="1" s="173" thickBot="1">
      <c r="A113" s="39" t="inlineStr">
        <is>
          <t>Investasi pada entitas asosiasi</t>
        </is>
      </c>
      <c r="B113" s="39" t="n"/>
      <c r="C113" s="37" t="inlineStr"/>
      <c r="D113" s="37" t="inlineStr"/>
      <c r="E113" s="37" t="inlineStr"/>
      <c r="F113" s="37" t="inlineStr"/>
      <c r="G113" s="37" t="inlineStr"/>
      <c r="H113" s="37" t="inlineStr"/>
      <c r="I113" s="37" t="inlineStr"/>
      <c r="J113" s="37" t="inlineStr"/>
      <c r="K113" s="37" t="inlineStr"/>
      <c r="L113" s="37" t="inlineStr"/>
      <c r="M113" s="37" t="inlineStr"/>
      <c r="N113" s="37" t="inlineStr"/>
      <c r="O113" s="37" t="inlineStr"/>
      <c r="P113" s="37" t="inlineStr"/>
      <c r="Q113" s="37" t="inlineStr"/>
      <c r="R113" s="37" t="inlineStr"/>
      <c r="S113" s="37" t="inlineStr"/>
      <c r="T113" s="37" t="inlineStr"/>
      <c r="U113" s="37" t="inlineStr"/>
      <c r="V113" s="37" t="inlineStr"/>
      <c r="W113" s="37" t="inlineStr"/>
      <c r="X113" s="37" t="inlineStr"/>
      <c r="Y113" s="37" t="inlineStr"/>
      <c r="Z113" s="37" t="inlineStr"/>
      <c r="AA113" s="37" t="inlineStr"/>
      <c r="AB113" s="37" t="n"/>
      <c r="AC113" s="37" t="n"/>
      <c r="AD113" s="37" t="n"/>
      <c r="AE113" s="37" t="n"/>
      <c r="AF113" s="37" t="n"/>
      <c r="AG113" s="37" t="n"/>
      <c r="AH113" s="37" t="n"/>
      <c r="AI113" s="37" t="n"/>
      <c r="AJ113" s="37" t="n"/>
      <c r="AK113" s="37" t="n"/>
      <c r="AL113" s="37" t="n"/>
      <c r="AM113" s="37" t="n"/>
    </row>
    <row r="114" hidden="1" ht="18" customHeight="1" s="173" thickBot="1">
      <c r="A114" s="36" t="inlineStr">
        <is>
          <t>Aset reasuransi</t>
        </is>
      </c>
      <c r="B114" s="36" t="n"/>
      <c r="C114" s="37" t="inlineStr"/>
      <c r="D114" s="37" t="inlineStr"/>
      <c r="E114" s="37" t="inlineStr"/>
      <c r="F114" s="37" t="inlineStr"/>
      <c r="G114" s="37" t="inlineStr"/>
      <c r="H114" s="37" t="inlineStr"/>
      <c r="I114" s="37" t="inlineStr"/>
      <c r="J114" s="37" t="inlineStr"/>
      <c r="K114" s="37" t="inlineStr"/>
      <c r="L114" s="37" t="inlineStr"/>
      <c r="M114" s="37" t="inlineStr"/>
      <c r="N114" s="37" t="inlineStr"/>
      <c r="O114" s="37" t="inlineStr"/>
      <c r="P114" s="37" t="inlineStr"/>
      <c r="Q114" s="37" t="inlineStr"/>
      <c r="R114" s="37" t="inlineStr"/>
      <c r="S114" s="37" t="inlineStr"/>
      <c r="T114" s="37" t="inlineStr"/>
      <c r="U114" s="37" t="inlineStr"/>
      <c r="V114" s="37" t="inlineStr"/>
      <c r="W114" s="37" t="inlineStr"/>
      <c r="X114" s="37" t="inlineStr"/>
      <c r="Y114" s="37" t="inlineStr"/>
      <c r="Z114" s="37" t="inlineStr"/>
      <c r="AA114" s="37" t="inlineStr"/>
      <c r="AB114" s="37" t="n"/>
      <c r="AC114" s="37" t="n"/>
      <c r="AD114" s="37" t="n"/>
      <c r="AE114" s="37" t="n"/>
      <c r="AF114" s="37" t="n"/>
      <c r="AG114" s="37" t="n"/>
      <c r="AH114" s="37" t="n"/>
      <c r="AI114" s="37" t="n"/>
      <c r="AJ114" s="37" t="n"/>
      <c r="AK114" s="37" t="n"/>
      <c r="AL114" s="37" t="n"/>
      <c r="AM114" s="37" t="n"/>
    </row>
    <row r="115" hidden="1" ht="18" customHeight="1" s="173" thickBot="1">
      <c r="A115" s="36" t="inlineStr">
        <is>
          <t>Aset imbalan pasca kerja</t>
        </is>
      </c>
      <c r="B115" s="36" t="n"/>
      <c r="C115" s="37" t="inlineStr"/>
      <c r="D115" s="37" t="inlineStr"/>
      <c r="E115" s="37" t="inlineStr"/>
      <c r="F115" s="37" t="inlineStr"/>
      <c r="G115" s="37" t="inlineStr"/>
      <c r="H115" s="37" t="inlineStr"/>
      <c r="I115" s="37" t="inlineStr"/>
      <c r="J115" s="37" t="inlineStr"/>
      <c r="K115" s="37" t="inlineStr"/>
      <c r="L115" s="37" t="inlineStr"/>
      <c r="M115" s="37" t="inlineStr"/>
      <c r="N115" s="37" t="inlineStr"/>
      <c r="O115" s="37" t="inlineStr"/>
      <c r="P115" s="37" t="inlineStr"/>
      <c r="Q115" s="37" t="inlineStr"/>
      <c r="R115" s="37" t="inlineStr"/>
      <c r="S115" s="37" t="inlineStr"/>
      <c r="T115" s="37" t="inlineStr"/>
      <c r="U115" s="37" t="inlineStr"/>
      <c r="V115" s="37" t="inlineStr"/>
      <c r="W115" s="37" t="inlineStr"/>
      <c r="X115" s="37" t="inlineStr"/>
      <c r="Y115" s="37" t="inlineStr"/>
      <c r="Z115" s="37" t="inlineStr"/>
      <c r="AA115" s="37" t="inlineStr"/>
      <c r="AB115" s="37" t="n"/>
      <c r="AC115" s="37" t="n"/>
      <c r="AD115" s="37" t="n"/>
      <c r="AE115" s="37" t="n"/>
      <c r="AF115" s="37" t="n"/>
      <c r="AG115" s="37" t="n"/>
      <c r="AH115" s="37" t="n"/>
      <c r="AI115" s="37" t="n"/>
      <c r="AJ115" s="37" t="n"/>
      <c r="AK115" s="37" t="n"/>
      <c r="AL115" s="37" t="n"/>
      <c r="AM115" s="37" t="n"/>
    </row>
    <row r="116" hidden="1" ht="18" customHeight="1" s="173" thickBot="1">
      <c r="A116" s="36" t="inlineStr">
        <is>
          <t>Goodwill</t>
        </is>
      </c>
      <c r="B116" s="36" t="n"/>
      <c r="C116" s="37" t="inlineStr"/>
      <c r="D116" s="37" t="inlineStr"/>
      <c r="E116" s="37" t="inlineStr"/>
      <c r="F116" s="37" t="inlineStr"/>
      <c r="G116" s="37" t="inlineStr"/>
      <c r="H116" s="37" t="inlineStr"/>
      <c r="I116" s="37" t="inlineStr"/>
      <c r="J116" s="37" t="inlineStr"/>
      <c r="K116" s="37" t="inlineStr"/>
      <c r="L116" s="37" t="inlineStr"/>
      <c r="M116" s="37" t="inlineStr"/>
      <c r="N116" s="37" t="inlineStr"/>
      <c r="O116" s="37" t="inlineStr"/>
      <c r="P116" s="37" t="inlineStr"/>
      <c r="Q116" s="37" t="inlineStr"/>
      <c r="R116" s="37" t="inlineStr"/>
      <c r="S116" s="37" t="inlineStr"/>
      <c r="T116" s="37" t="inlineStr"/>
      <c r="U116" s="37" t="inlineStr"/>
      <c r="V116" s="37" t="inlineStr"/>
      <c r="W116" s="37" t="inlineStr"/>
      <c r="X116" s="37" t="inlineStr"/>
      <c r="Y116" s="37" t="inlineStr"/>
      <c r="Z116" s="37" t="inlineStr"/>
      <c r="AA116" s="37" t="inlineStr"/>
      <c r="AB116" s="37" t="n"/>
      <c r="AC116" s="37" t="n"/>
      <c r="AD116" s="37" t="n"/>
      <c r="AE116" s="37" t="n"/>
      <c r="AF116" s="37" t="n"/>
      <c r="AG116" s="37" t="n"/>
      <c r="AH116" s="37" t="n"/>
      <c r="AI116" s="37" t="n"/>
      <c r="AJ116" s="37" t="n"/>
      <c r="AK116" s="37" t="n"/>
      <c r="AL116" s="37" t="n"/>
      <c r="AM116" s="37" t="n"/>
    </row>
    <row r="117" ht="18" customHeight="1" s="173" thickBot="1">
      <c r="A117" s="36" t="inlineStr">
        <is>
          <t>Aset takberwujud selain goodwill</t>
        </is>
      </c>
      <c r="B117" s="36" t="n"/>
      <c r="C117" s="37" t="inlineStr"/>
      <c r="D117" s="37" t="inlineStr"/>
      <c r="E117" s="37" t="inlineStr"/>
      <c r="F117" s="37" t="inlineStr"/>
      <c r="G117" s="37" t="inlineStr"/>
      <c r="H117" s="37" t="inlineStr"/>
      <c r="I117" s="37" t="inlineStr"/>
      <c r="J117" s="37" t="inlineStr"/>
      <c r="K117" s="37" t="inlineStr"/>
      <c r="L117" s="37" t="inlineStr"/>
      <c r="M117" s="37" t="inlineStr"/>
      <c r="N117" s="37" t="inlineStr"/>
      <c r="O117" s="37" t="inlineStr"/>
      <c r="P117" s="37" t="inlineStr"/>
      <c r="Q117" s="37" t="inlineStr"/>
      <c r="R117" s="37" t="inlineStr"/>
      <c r="S117" s="37" t="inlineStr"/>
      <c r="T117" s="37" t="inlineStr"/>
      <c r="U117" s="37" t="n">
        <v>162.946</v>
      </c>
      <c r="V117" s="37" t="inlineStr"/>
      <c r="W117" s="37" t="inlineStr"/>
      <c r="X117" s="37" t="n">
        <v>422.232</v>
      </c>
      <c r="Y117" s="37" t="n">
        <v>157.888</v>
      </c>
      <c r="Z117" s="37" t="n">
        <v>154.773</v>
      </c>
      <c r="AA117" s="37" t="n">
        <v>420.605</v>
      </c>
      <c r="AB117" s="37" t="n"/>
      <c r="AC117" s="37" t="n"/>
      <c r="AD117" s="37" t="n"/>
      <c r="AE117" s="37" t="n"/>
      <c r="AF117" s="37" t="n"/>
      <c r="AG117" s="37" t="n"/>
      <c r="AH117" s="37" t="n"/>
      <c r="AI117" s="37" t="n"/>
      <c r="AJ117" s="37" t="n"/>
      <c r="AK117" s="37" t="n"/>
      <c r="AL117" s="37" t="n"/>
      <c r="AM117" s="37" t="n"/>
    </row>
    <row r="118" hidden="1" ht="18" customHeight="1" s="173" thickBot="1">
      <c r="A118" s="36" t="inlineStr">
        <is>
          <t>Properti investasi</t>
        </is>
      </c>
      <c r="B118" s="36" t="n"/>
      <c r="C118" s="37" t="inlineStr"/>
      <c r="D118" s="37" t="inlineStr"/>
      <c r="E118" s="37" t="inlineStr"/>
      <c r="F118" s="37" t="inlineStr"/>
      <c r="G118" s="37" t="inlineStr"/>
      <c r="H118" s="37" t="inlineStr"/>
      <c r="I118" s="37" t="inlineStr"/>
      <c r="J118" s="37" t="inlineStr"/>
      <c r="K118" s="37" t="inlineStr"/>
      <c r="L118" s="37" t="inlineStr"/>
      <c r="M118" s="37" t="inlineStr"/>
      <c r="N118" s="37" t="inlineStr"/>
      <c r="O118" s="37" t="inlineStr"/>
      <c r="P118" s="37" t="inlineStr"/>
      <c r="Q118" s="37" t="inlineStr"/>
      <c r="R118" s="37" t="inlineStr"/>
      <c r="S118" s="37" t="inlineStr"/>
      <c r="T118" s="37" t="inlineStr"/>
      <c r="U118" s="37" t="inlineStr"/>
      <c r="V118" s="37" t="inlineStr"/>
      <c r="W118" s="37" t="inlineStr"/>
      <c r="X118" s="37" t="inlineStr"/>
      <c r="Y118" s="37" t="inlineStr"/>
      <c r="Z118" s="37" t="inlineStr"/>
      <c r="AA118" s="37" t="inlineStr"/>
      <c r="AB118" s="37" t="n"/>
      <c r="AC118" s="37" t="n"/>
      <c r="AD118" s="37" t="n"/>
      <c r="AE118" s="37" t="n"/>
      <c r="AF118" s="37" t="n"/>
      <c r="AG118" s="37" t="n"/>
      <c r="AH118" s="37" t="n"/>
      <c r="AI118" s="37" t="n"/>
      <c r="AJ118" s="37" t="n"/>
      <c r="AK118" s="37" t="n"/>
      <c r="AL118" s="37" t="n"/>
      <c r="AM118" s="37" t="n"/>
    </row>
    <row r="119" hidden="1" ht="18" customHeight="1" s="173" thickBot="1">
      <c r="A119" s="36" t="inlineStr">
        <is>
          <t>Aset ijarah</t>
        </is>
      </c>
      <c r="B119" s="36" t="n"/>
      <c r="C119" s="37" t="inlineStr"/>
      <c r="D119" s="37" t="inlineStr"/>
      <c r="E119" s="37" t="inlineStr"/>
      <c r="F119" s="37" t="inlineStr"/>
      <c r="G119" s="37" t="inlineStr"/>
      <c r="H119" s="37" t="inlineStr"/>
      <c r="I119" s="37" t="inlineStr"/>
      <c r="J119" s="37" t="inlineStr"/>
      <c r="K119" s="37" t="inlineStr"/>
      <c r="L119" s="37" t="inlineStr"/>
      <c r="M119" s="37" t="inlineStr"/>
      <c r="N119" s="37" t="inlineStr"/>
      <c r="O119" s="37" t="inlineStr"/>
      <c r="P119" s="37" t="inlineStr"/>
      <c r="Q119" s="37" t="inlineStr"/>
      <c r="R119" s="37" t="inlineStr"/>
      <c r="S119" s="37" t="inlineStr"/>
      <c r="T119" s="37" t="inlineStr"/>
      <c r="U119" s="37" t="inlineStr"/>
      <c r="V119" s="37" t="inlineStr"/>
      <c r="W119" s="37" t="inlineStr"/>
      <c r="X119" s="37" t="inlineStr"/>
      <c r="Y119" s="37" t="inlineStr"/>
      <c r="Z119" s="37" t="inlineStr"/>
      <c r="AA119" s="37" t="inlineStr"/>
      <c r="AB119" s="37" t="n"/>
      <c r="AC119" s="37" t="n"/>
      <c r="AD119" s="37" t="n"/>
      <c r="AE119" s="37" t="n"/>
      <c r="AF119" s="37" t="n"/>
      <c r="AG119" s="37" t="n"/>
      <c r="AH119" s="37" t="n"/>
      <c r="AI119" s="37" t="n"/>
      <c r="AJ119" s="37" t="n"/>
      <c r="AK119" s="37" t="n"/>
      <c r="AL119" s="37" t="n"/>
      <c r="AM119" s="37" t="n"/>
    </row>
    <row r="120" ht="18" customHeight="1" s="173" thickBot="1">
      <c r="A120" s="36" t="inlineStr">
        <is>
          <t>Aset tetap</t>
        </is>
      </c>
      <c r="B120" s="36" t="n"/>
      <c r="C120" s="37" t="n">
        <v>972.057</v>
      </c>
      <c r="D120" s="37" t="n">
        <v>972.057</v>
      </c>
      <c r="E120" s="37" t="n">
        <v>972.057</v>
      </c>
      <c r="F120" s="37" t="n">
        <v>964.002</v>
      </c>
      <c r="G120" s="37" t="n">
        <v>1023.429</v>
      </c>
      <c r="H120" s="37" t="n">
        <v>953.5</v>
      </c>
      <c r="I120" s="37" t="n">
        <v>1019.252</v>
      </c>
      <c r="J120" s="37" t="n">
        <v>1012.903</v>
      </c>
      <c r="K120" s="37" t="n">
        <v>1205.98</v>
      </c>
      <c r="L120" s="37" t="n">
        <v>1144.211</v>
      </c>
      <c r="M120" s="37" t="n">
        <v>1197.805</v>
      </c>
      <c r="N120" s="37" t="n">
        <v>1193.232</v>
      </c>
      <c r="O120" s="37" t="n">
        <v>1190.975</v>
      </c>
      <c r="P120" s="37" t="n">
        <v>1204.493</v>
      </c>
      <c r="Q120" s="37" t="n">
        <v>1246.33</v>
      </c>
      <c r="R120" s="37" t="n">
        <v>1282.959</v>
      </c>
      <c r="S120" s="37" t="n">
        <v>1277.713</v>
      </c>
      <c r="T120" s="37" t="n">
        <v>1269.77</v>
      </c>
      <c r="U120" s="37" t="n">
        <v>1925.721</v>
      </c>
      <c r="V120" s="37" t="n">
        <v>1268.547</v>
      </c>
      <c r="W120" s="37" t="n">
        <v>1925.721</v>
      </c>
      <c r="X120" s="37" t="n">
        <v>3014.005</v>
      </c>
      <c r="Y120" s="37" t="n">
        <v>1918.67</v>
      </c>
      <c r="Z120" s="37" t="n">
        <v>1921.51</v>
      </c>
      <c r="AA120" s="37" t="n">
        <v>2974.414</v>
      </c>
      <c r="AB120" s="37" t="n"/>
      <c r="AC120" s="37" t="n"/>
      <c r="AD120" s="37" t="n"/>
      <c r="AE120" s="37" t="n"/>
      <c r="AF120" s="37" t="n"/>
      <c r="AG120" s="37" t="n"/>
      <c r="AH120" s="37" t="n"/>
      <c r="AI120" s="37" t="n"/>
      <c r="AJ120" s="37" t="n"/>
      <c r="AK120" s="37" t="n"/>
      <c r="AL120" s="37" t="n"/>
      <c r="AM120" s="37" t="n"/>
    </row>
    <row r="121" hidden="1" ht="18" customHeight="1" s="173" thickBot="1">
      <c r="A121" s="36" t="inlineStr">
        <is>
          <t>Aset hak guna</t>
        </is>
      </c>
      <c r="B121" s="36" t="n"/>
      <c r="C121" s="37" t="n">
        <v/>
      </c>
      <c r="D121" s="37" t="n">
        <v/>
      </c>
      <c r="E121" s="37" t="n">
        <v/>
      </c>
      <c r="F121" s="37" t="n">
        <v/>
      </c>
      <c r="G121" s="37" t="n">
        <v/>
      </c>
      <c r="H121" s="37" t="n">
        <v/>
      </c>
      <c r="I121" s="37" t="n">
        <v/>
      </c>
      <c r="J121" s="37" t="n">
        <v/>
      </c>
      <c r="K121" s="37" t="n">
        <v/>
      </c>
      <c r="L121" s="37" t="n">
        <v/>
      </c>
      <c r="M121" s="37" t="n">
        <v/>
      </c>
      <c r="N121" s="37" t="n">
        <v/>
      </c>
      <c r="O121" s="37" t="inlineStr"/>
      <c r="P121" s="37" t="inlineStr"/>
      <c r="Q121" s="37" t="inlineStr"/>
      <c r="R121" s="37" t="inlineStr"/>
      <c r="S121" s="37" t="inlineStr"/>
      <c r="T121" s="37" t="inlineStr"/>
      <c r="U121" s="37" t="inlineStr"/>
      <c r="V121" s="37" t="inlineStr"/>
      <c r="W121" s="37" t="inlineStr"/>
      <c r="X121" s="37" t="inlineStr"/>
      <c r="Y121" s="37" t="inlineStr"/>
      <c r="Z121" s="37" t="inlineStr"/>
      <c r="AA121" s="37" t="inlineStr"/>
      <c r="AB121" s="37" t="n"/>
      <c r="AC121" s="37" t="n"/>
      <c r="AD121" s="37" t="n"/>
      <c r="AE121" s="37" t="n"/>
      <c r="AF121" s="37" t="n"/>
      <c r="AG121" s="37" t="n"/>
      <c r="AH121" s="37" t="n"/>
      <c r="AI121" s="37" t="n"/>
      <c r="AJ121" s="37" t="n"/>
      <c r="AK121" s="37" t="n"/>
      <c r="AL121" s="37" t="n"/>
      <c r="AM121" s="37" t="n"/>
    </row>
    <row r="122" hidden="1" ht="18" customHeight="1" s="173" thickBot="1">
      <c r="A122" s="36" t="inlineStr">
        <is>
          <t>Aset pengampunan pajak</t>
        </is>
      </c>
      <c r="B122" s="36" t="n"/>
      <c r="C122" s="37" t="inlineStr"/>
      <c r="D122" s="37" t="inlineStr"/>
      <c r="E122" s="37" t="inlineStr"/>
      <c r="F122" s="37" t="inlineStr"/>
      <c r="G122" s="37" t="inlineStr"/>
      <c r="H122" s="37" t="inlineStr"/>
      <c r="I122" s="37" t="inlineStr"/>
      <c r="J122" s="37" t="inlineStr"/>
      <c r="K122" s="37" t="inlineStr"/>
      <c r="L122" s="37" t="inlineStr"/>
      <c r="M122" s="37" t="inlineStr"/>
      <c r="N122" s="37" t="inlineStr"/>
      <c r="O122" s="37" t="inlineStr"/>
      <c r="P122" s="37" t="inlineStr"/>
      <c r="Q122" s="37" t="inlineStr"/>
      <c r="R122" s="37" t="inlineStr"/>
      <c r="S122" s="37" t="inlineStr"/>
      <c r="T122" s="37" t="inlineStr"/>
      <c r="U122" s="37" t="inlineStr"/>
      <c r="V122" s="37" t="inlineStr"/>
      <c r="W122" s="37" t="inlineStr"/>
      <c r="X122" s="37" t="inlineStr"/>
      <c r="Y122" s="37" t="inlineStr"/>
      <c r="Z122" s="37" t="inlineStr"/>
      <c r="AA122" s="37" t="inlineStr"/>
      <c r="AB122" s="37" t="n"/>
      <c r="AC122" s="37" t="n"/>
      <c r="AD122" s="37" t="n"/>
      <c r="AE122" s="37" t="n"/>
      <c r="AF122" s="37" t="n"/>
      <c r="AG122" s="37" t="n"/>
      <c r="AH122" s="37" t="n"/>
      <c r="AI122" s="37" t="n"/>
      <c r="AJ122" s="37" t="n"/>
      <c r="AK122" s="37" t="n"/>
      <c r="AL122" s="37" t="n"/>
      <c r="AM122" s="37" t="n"/>
    </row>
    <row r="123" hidden="1" ht="18" customHeight="1" s="173" thickBot="1">
      <c r="A123" s="36" t="inlineStr">
        <is>
          <t>Agunan yang diambil alih</t>
        </is>
      </c>
      <c r="B123" s="36" t="n"/>
      <c r="C123" s="37" t="inlineStr"/>
      <c r="D123" s="37" t="inlineStr"/>
      <c r="E123" s="37" t="inlineStr"/>
      <c r="F123" s="37" t="inlineStr"/>
      <c r="G123" s="37" t="inlineStr"/>
      <c r="H123" s="37" t="inlineStr"/>
      <c r="I123" s="37" t="inlineStr"/>
      <c r="J123" s="37" t="inlineStr"/>
      <c r="K123" s="37" t="inlineStr"/>
      <c r="L123" s="37" t="inlineStr"/>
      <c r="M123" s="37" t="inlineStr"/>
      <c r="N123" s="37" t="inlineStr"/>
      <c r="O123" s="37" t="inlineStr"/>
      <c r="P123" s="37" t="inlineStr"/>
      <c r="Q123" s="37" t="inlineStr"/>
      <c r="R123" s="37" t="inlineStr"/>
      <c r="S123" s="37" t="inlineStr"/>
      <c r="T123" s="37" t="inlineStr"/>
      <c r="U123" s="37" t="inlineStr"/>
      <c r="V123" s="37" t="inlineStr"/>
      <c r="W123" s="37" t="inlineStr"/>
      <c r="X123" s="37" t="inlineStr"/>
      <c r="Y123" s="37" t="inlineStr"/>
      <c r="Z123" s="37" t="inlineStr"/>
      <c r="AA123" s="37" t="inlineStr"/>
      <c r="AB123" s="37" t="n"/>
      <c r="AC123" s="37" t="n"/>
      <c r="AD123" s="37" t="n"/>
      <c r="AE123" s="37" t="n"/>
      <c r="AF123" s="37" t="n"/>
      <c r="AG123" s="37" t="n"/>
      <c r="AH123" s="37" t="n"/>
      <c r="AI123" s="37" t="n"/>
      <c r="AJ123" s="37" t="n"/>
      <c r="AK123" s="37" t="n"/>
      <c r="AL123" s="37" t="n"/>
      <c r="AM123" s="37" t="n"/>
    </row>
    <row r="124" ht="18" customHeight="1" s="173" thickBot="1">
      <c r="A124" s="36" t="inlineStr">
        <is>
          <t>Aset lainnya</t>
        </is>
      </c>
      <c r="B124" s="36" t="n"/>
      <c r="C124" s="37" t="n">
        <v>46.012</v>
      </c>
      <c r="D124" s="37" t="n">
        <v>46.012</v>
      </c>
      <c r="E124" s="37" t="n">
        <v>46.012</v>
      </c>
      <c r="F124" s="37" t="n">
        <v>52.864</v>
      </c>
      <c r="G124" s="37" t="n">
        <v>49.5</v>
      </c>
      <c r="H124" s="37" t="n">
        <v>49.749</v>
      </c>
      <c r="I124" s="37" t="n">
        <v>356.163</v>
      </c>
      <c r="J124" s="37" t="n">
        <v>69.291</v>
      </c>
      <c r="K124" s="37" t="n">
        <v>356.163</v>
      </c>
      <c r="L124" s="37" t="n">
        <v>74.43000000000001</v>
      </c>
      <c r="M124" s="37" t="n">
        <v>90.001</v>
      </c>
      <c r="N124" s="37" t="n">
        <v>109.799</v>
      </c>
      <c r="O124" s="37" t="n">
        <v>141.493</v>
      </c>
      <c r="P124" s="37" t="n">
        <v>141.493</v>
      </c>
      <c r="Q124" s="37" t="n">
        <v>246.785</v>
      </c>
      <c r="R124" s="37" t="n">
        <v>204.61</v>
      </c>
      <c r="S124" s="37" t="n">
        <v>374.181</v>
      </c>
      <c r="T124" s="37" t="n">
        <v>390.277</v>
      </c>
      <c r="U124" s="37" t="n">
        <v>402.46</v>
      </c>
      <c r="V124" s="37" t="n">
        <v>232.727</v>
      </c>
      <c r="W124" s="37" t="n">
        <v>402.46</v>
      </c>
      <c r="X124" s="37" t="n">
        <v>629.388</v>
      </c>
      <c r="Y124" s="37" t="n">
        <v>414.521</v>
      </c>
      <c r="Z124" s="37" t="n">
        <v>483.333</v>
      </c>
      <c r="AA124" s="37" t="n">
        <v>641.65</v>
      </c>
      <c r="AB124" s="37" t="n"/>
      <c r="AC124" s="37" t="n"/>
      <c r="AD124" s="37" t="n"/>
      <c r="AE124" s="37" t="n"/>
      <c r="AF124" s="37" t="n"/>
      <c r="AG124" s="37" t="n"/>
      <c r="AH124" s="37" t="n"/>
      <c r="AI124" s="37" t="n"/>
      <c r="AJ124" s="37" t="n"/>
      <c r="AK124" s="37" t="n"/>
      <c r="AL124" s="37" t="n"/>
      <c r="AM124" s="37" t="n"/>
    </row>
    <row r="125" ht="18" customHeight="1" s="173" thickBot="1">
      <c r="A125" s="38" t="inlineStr">
        <is>
          <t>Jumlah aset</t>
        </is>
      </c>
      <c r="B125" s="38" t="n"/>
      <c r="C125" s="41" t="n">
        <v>62689.118</v>
      </c>
      <c r="D125" s="41" t="n">
        <v>62689.118</v>
      </c>
      <c r="E125" s="41" t="n">
        <v>62689.118</v>
      </c>
      <c r="F125" s="41" t="n">
        <v>76715.28999999999</v>
      </c>
      <c r="G125" s="41" t="n">
        <v>68951.774</v>
      </c>
      <c r="H125" s="41" t="n">
        <v>76715.28999999999</v>
      </c>
      <c r="I125" s="41" t="n">
        <v>69720.70600000001</v>
      </c>
      <c r="J125" s="41" t="n">
        <v>75240.14200000001</v>
      </c>
      <c r="K125" s="41" t="n">
        <v>83619.452</v>
      </c>
      <c r="L125" s="41" t="n">
        <v>100723.33</v>
      </c>
      <c r="M125" s="41" t="n">
        <v>95478.871</v>
      </c>
      <c r="N125" s="41" t="n">
        <v>100723.33</v>
      </c>
      <c r="O125" s="41" t="n">
        <v>105654.034</v>
      </c>
      <c r="P125" s="41" t="n">
        <v>108925.019</v>
      </c>
      <c r="Q125" s="41" t="n">
        <v>103031.367</v>
      </c>
      <c r="R125" s="41" t="n">
        <v>96619.511</v>
      </c>
      <c r="S125" s="41" t="n">
        <v>103854.773</v>
      </c>
      <c r="T125" s="41" t="n">
        <v>107037.717</v>
      </c>
      <c r="U125" s="41" t="n">
        <v>118142.127</v>
      </c>
      <c r="V125" s="41" t="n">
        <v>118142.127</v>
      </c>
      <c r="W125" s="41" t="n">
        <v>118142.127</v>
      </c>
      <c r="X125" s="41" t="n">
        <v>168854.843</v>
      </c>
      <c r="Y125" s="41" t="n">
        <v>118155.549</v>
      </c>
      <c r="Z125" s="41" t="n">
        <v>125109.869</v>
      </c>
      <c r="AA125" s="41" t="n">
        <v>164070.628</v>
      </c>
      <c r="AB125" s="41" t="n"/>
      <c r="AC125" s="41" t="n"/>
      <c r="AD125" s="41" t="n"/>
      <c r="AE125" s="41" t="n"/>
      <c r="AF125" s="41" t="n"/>
      <c r="AG125" s="41" t="n"/>
      <c r="AH125" s="41" t="n"/>
      <c r="AI125" s="41" t="n"/>
      <c r="AJ125" s="41" t="n"/>
      <c r="AK125" s="41" t="n"/>
      <c r="AL125" s="41" t="n"/>
      <c r="AM125" s="41" t="n"/>
    </row>
    <row r="126" ht="18" customFormat="1" customHeight="1" s="50" thickBot="1">
      <c r="A126" s="151" t="inlineStr">
        <is>
          <t>Asset Growth (%)</t>
        </is>
      </c>
      <c r="B126" s="62" t="n"/>
      <c r="C126" s="152">
        <f>IFERROR(IF(((C125-B125)/B125)=-1, "", (C125-B125)/B125), "")</f>
        <v/>
      </c>
      <c r="D126" s="152">
        <f>IFERROR(IF(((D125-C125)/C125)=-1, "", (D125-C125)/C125), "")</f>
        <v/>
      </c>
      <c r="E126" s="152">
        <f>IFERROR(IF(((E125-D125)/D125)=-1, "", (E125-D125)/D125), "")</f>
        <v/>
      </c>
      <c r="F126" s="152">
        <f>IFERROR(IF(((F125-E125)/E125)=-1, "", (F125-E125)/E125), "")</f>
        <v/>
      </c>
      <c r="G126" s="152">
        <f>IFERROR(IF(((G125-F125)/F125)=-1, "", (G125-F125)/F125), "")</f>
        <v/>
      </c>
      <c r="H126" s="152">
        <f>IFERROR(IF(((H125-G125)/G125)=-1, "", (H125-G125)/G125), "")</f>
        <v/>
      </c>
      <c r="I126" s="152">
        <f>IFERROR(IF(((I125-H125)/H125)=-1, "", (I125-H125)/H125), "")</f>
        <v/>
      </c>
      <c r="J126" s="152">
        <f>IFERROR(IF(((J125-I125)/I125)=-1, "", (J125-I125)/I125), "")</f>
        <v/>
      </c>
      <c r="K126" s="152">
        <f>IFERROR(IF(((K125-J125)/J125)=-1, "", (K125-J125)/J125), "")</f>
        <v/>
      </c>
      <c r="L126" s="152">
        <f>IFERROR(IF(((L125-K125)/K125)=-1, "", (L125-K125)/K125), "")</f>
        <v/>
      </c>
      <c r="M126" s="152">
        <f>IFERROR(IF(((M125-L125)/L125)=-1, "", (M125-L125)/L125), "")</f>
        <v/>
      </c>
      <c r="N126" s="152">
        <f>IFERROR(IF(((N125-M125)/M125)=-1, "", (N125-M125)/M125), "")</f>
        <v/>
      </c>
      <c r="O126" s="152">
        <f>IFERROR(IF(((O125-N125)/N125)=-1, "", (O125-N125)/N125), "")</f>
        <v/>
      </c>
      <c r="P126" s="152">
        <f>IFERROR(IF(((P125-O125)/O125)=-1, "", (P125-O125)/O125), "")</f>
        <v/>
      </c>
      <c r="Q126" s="152">
        <f>IFERROR(IF(((Q125-P125)/P125)=-1, "", (Q125-P125)/P125), "")</f>
        <v/>
      </c>
      <c r="R126" s="152">
        <f>IFERROR(IF(((R125-Q125)/Q125)=-1, "", (R125-Q125)/Q125), "")</f>
        <v/>
      </c>
      <c r="S126" s="152">
        <f>IFERROR(IF(((S125-R125)/R125)=-1, "", (S125-R125)/R125), "")</f>
        <v/>
      </c>
      <c r="T126" s="152">
        <f>IFERROR(IF(((T125-S125)/S125)=-1, "", (T125-S125)/S125), "")</f>
        <v/>
      </c>
      <c r="U126" s="152">
        <f>IFERROR(IF(((U125-T125)/T125)=-1, "", (U125-T125)/T125), "")</f>
        <v/>
      </c>
      <c r="V126" s="152">
        <f>IFERROR(IF(((V125-U125)/U125)=-1, "", (V125-U125)/U125), "")</f>
        <v/>
      </c>
      <c r="W126" s="152">
        <f>IFERROR(IF(((W125-V125)/V125)=-1, "", (W125-V125)/V125), "")</f>
        <v/>
      </c>
      <c r="X126" s="152">
        <f>IFERROR(IF(((X125-W125)/W125)=-1, "", (X125-W125)/W125), "")</f>
        <v/>
      </c>
      <c r="Y126" s="152">
        <f>IFERROR(IF(((Y125-X125)/X125)=-1, "", (Y125-X125)/X125), "")</f>
        <v/>
      </c>
      <c r="Z126" s="152">
        <f>IFERROR(IF(((Z125-Y125)/Y125)=-1, "", (Z125-Y125)/Y125), "")</f>
        <v/>
      </c>
      <c r="AA126" s="152">
        <f>IFERROR(IF(((AA125-Z125)/Z125)=-1, "", (AA125-Z125)/Z125), "")</f>
        <v/>
      </c>
      <c r="AB126" s="152">
        <f>IFERROR(IF(((AB125-AA125)/AA125)=-1, "", (AB125-AA125)/AA125), "")</f>
        <v/>
      </c>
      <c r="AC126" s="152">
        <f>IFERROR(IF(((AC125-AB125)/AB125)=-1, "", (AC125-AB125)/AB125), "")</f>
        <v/>
      </c>
      <c r="AD126" s="152">
        <f>IFERROR(IF(((AD125-AC125)/AC125)=-1, "", (AD125-AC125)/AC125), "")</f>
        <v/>
      </c>
      <c r="AE126" s="152">
        <f>IFERROR(IF(((AE125-AD125)/AD125)=-1, "", (AE125-AD125)/AD125), "")</f>
        <v/>
      </c>
      <c r="AF126" s="152">
        <f>IFERROR(IF(((AF125-AE125)/AE125)=-1, "", (AF125-AE125)/AE125), "")</f>
        <v/>
      </c>
      <c r="AG126" s="152">
        <f>IFERROR(IF(((AG125-AF125)/AF125)=-1, "", (AG125-AF125)/AF125), "")</f>
        <v/>
      </c>
      <c r="AH126" s="152">
        <f>IFERROR(IF(((AH125-AG125)/AG125)=-1, "", (AH125-AG125)/AG125), "")</f>
        <v/>
      </c>
      <c r="AI126" s="152">
        <f>IFERROR(IF(((AI125-AH125)/AH125)=-1, "", (AI125-AH125)/AH125), "")</f>
        <v/>
      </c>
      <c r="AJ126" s="152">
        <f>IFERROR(IF(((AJ125-AI125)/AI125)=-1, "", (AJ125-AI125)/AI125), "")</f>
        <v/>
      </c>
      <c r="AK126" s="152">
        <f>IFERROR(IF(((AK125-AJ125)/AJ125)=-1, "", (AK125-AJ125)/AJ125), "")</f>
        <v/>
      </c>
      <c r="AL126" s="152">
        <f>IFERROR(IF(((AL125-AK125)/AK125)=-1, "", (AL125-AK125)/AK125), "")</f>
        <v/>
      </c>
      <c r="AM126" s="152">
        <f>IFERROR(IF(((AM125-AL125)/AL125)=-1, "", (AM125-AL125)/AL125), "")</f>
        <v/>
      </c>
    </row>
    <row r="127" ht="18" customHeight="1" s="173" thickBot="1">
      <c r="A127" s="38" t="inlineStr">
        <is>
          <t>Interest Bearing Asset</t>
        </is>
      </c>
      <c r="B127" s="140" t="n"/>
      <c r="C127" s="149">
        <f>C8+C9+C13+C27+C32+C33+C37+C41+C44+C101</f>
        <v/>
      </c>
      <c r="D127" s="149">
        <f>D8+D9+D13+D27+D32+D33+D37+D41+D44+D101</f>
        <v/>
      </c>
      <c r="E127" s="149">
        <f>E8+E9+E13+E27+E32+E33+E37+E41+E44+E101</f>
        <v/>
      </c>
      <c r="F127" s="149">
        <f>F8+F9+F13+F27+F32+F33+F37+F41+F44+F101</f>
        <v/>
      </c>
      <c r="G127" s="149">
        <f>G8+G9+G13+G27+G32+G33+G37+G41+G44+G101</f>
        <v/>
      </c>
      <c r="H127" s="149">
        <f>H8+H9+H13+H27+H32+H33+H37+H41+H44+H101</f>
        <v/>
      </c>
      <c r="I127" s="149">
        <f>I8+I9+I13+I27+I32+I33+I37+I41+I44+I101</f>
        <v/>
      </c>
      <c r="J127" s="149">
        <f>J8+J9+J13+J27+J32+J33+J37+J41+J44+J101</f>
        <v/>
      </c>
      <c r="K127" s="149">
        <f>K8+K9+K13+K27+K32+K33+K37+K41+K44+K101</f>
        <v/>
      </c>
      <c r="L127" s="149">
        <f>L8+L9+L13+L27+L32+L33+L37+L41+L44+L101</f>
        <v/>
      </c>
      <c r="M127" s="149">
        <f>M8+M9+M13+M27+M32+M33+M37+M41+M44+M101</f>
        <v/>
      </c>
      <c r="N127" s="149">
        <f>N8+N9+N13+N27+N32+N33+N37+N41+N44+N101</f>
        <v/>
      </c>
      <c r="O127" s="149">
        <f>O8+O9+O13+O27+O32+O33+O37+O41+O44+O101</f>
        <v/>
      </c>
      <c r="P127" s="149">
        <f>P8+P9+P13+P27+P32+P33+P37+P41+P44+P101</f>
        <v/>
      </c>
      <c r="Q127" s="149">
        <f>Q8+Q9+Q13+Q27+Q32+Q33+Q37+Q41+Q44+Q101</f>
        <v/>
      </c>
      <c r="R127" s="149">
        <f>R8+R9+R13+R27+R32+R33+R37+R41+R44+R101</f>
        <v/>
      </c>
      <c r="S127" s="149">
        <f>S8+S9+S13+S27+S32+S33+S37+S41+S44+S101</f>
        <v/>
      </c>
      <c r="T127" s="149">
        <f>T8+T9+T13+T27+T32+T33+T37+T41+T44+T101</f>
        <v/>
      </c>
      <c r="U127" s="149">
        <f>U8+U9+U13+U27+U32+U33+U37+U41+U44+U101</f>
        <v/>
      </c>
      <c r="V127" s="149">
        <f>V8+V9+V13+V27+V32+V33+V37+V41+V44+V101</f>
        <v/>
      </c>
      <c r="W127" s="149">
        <f>W8+W9+W13+W27+W32+W33+W37+W41+W44+W101</f>
        <v/>
      </c>
      <c r="X127" s="149">
        <f>X8+X9+X13+X27+X32+X33+X37+X41+X44+X101</f>
        <v/>
      </c>
      <c r="Y127" s="149">
        <f>Y8+Y9+Y13+Y27+Y32+Y33+Y37+Y41+Y44+Y101</f>
        <v/>
      </c>
      <c r="Z127" s="149">
        <f>Z8+Z9+Z13+Z27+Z32+Z33+Z37+Z41+Z44+Z101</f>
        <v/>
      </c>
      <c r="AA127" s="149">
        <f>AA8+AA9+AA13+AA27+AA32+AA33+AA37+AA41+AA44+AA101</f>
        <v/>
      </c>
      <c r="AB127" s="149">
        <f>AB8+AB9+AB13+AB27+AB32+AB33+AB37+AB41+AB44+AB101</f>
        <v/>
      </c>
      <c r="AC127" s="149">
        <f>AC8+AC9+AC13+AC27+AC32+AC33+AC37+AC41+AC44+AC101</f>
        <v/>
      </c>
      <c r="AD127" s="149">
        <f>AD8+AD9+AD13+AD27+AD32+AD33+AD37+AD41+AD44+AD101</f>
        <v/>
      </c>
      <c r="AE127" s="149">
        <f>AE8+AE9+AE13+AE27+AE32+AE33+AE37+AE41+AE44+AE101</f>
        <v/>
      </c>
      <c r="AF127" s="149">
        <f>AF8+AF9+AF13+AF27+AF32+AF33+AF37+AF41+AF44+AF101</f>
        <v/>
      </c>
      <c r="AG127" s="149">
        <f>AG8+AG9+AG13+AG27+AG32+AG33+AG37+AG41+AG44+AG101</f>
        <v/>
      </c>
      <c r="AH127" s="149">
        <f>AH8+AH9+AH13+AH27+AH32+AH33+AH37+AH41+AH44+AH101</f>
        <v/>
      </c>
      <c r="AI127" s="149">
        <f>AI8+AI9+AI13+AI27+AI32+AI33+AI37+AI41+AI44+AI101</f>
        <v/>
      </c>
      <c r="AJ127" s="149">
        <f>AJ8+AJ9+AJ13+AJ27+AJ32+AJ33+AJ37+AJ41+AJ44+AJ101</f>
        <v/>
      </c>
      <c r="AK127" s="149">
        <f>AK8+AK9+AK13+AK27+AK32+AK33+AK37+AK41+AK44+AK101</f>
        <v/>
      </c>
      <c r="AL127" s="149">
        <f>AL8+AL9+AL13+AL27+AL32+AL33+AL37+AL41+AL44+AL101</f>
        <v/>
      </c>
      <c r="AM127" s="149">
        <f>AM8+AM9+AM13+AM27+AM32+AM33+AM37+AM41+AM44+AM101</f>
        <v/>
      </c>
      <c r="AN127" s="141" t="n"/>
      <c r="AO127" s="141" t="n"/>
    </row>
    <row r="128" ht="35" customFormat="1" customHeight="1" s="50" thickBot="1">
      <c r="A128" s="151" t="inlineStr">
        <is>
          <t>Interest Bearing Asset Growth (%)</t>
        </is>
      </c>
      <c r="B128" s="62" t="n"/>
      <c r="C128" s="152">
        <f>IFERROR(IF(((C127-B127)/B127)=-1, "", (C127-B127)/B127), "")</f>
        <v/>
      </c>
      <c r="D128" s="152">
        <f>IFERROR(IF(((D127-C127)/C127)=-1, "", (D127-C127)/C127), "")</f>
        <v/>
      </c>
      <c r="E128" s="152">
        <f>IFERROR(IF(((E127-D127)/D127)=-1, "", (E127-D127)/D127), "")</f>
        <v/>
      </c>
      <c r="F128" s="152">
        <f>IFERROR(IF(((F127-E127)/E127)=-1, "", (F127-E127)/E127), "")</f>
        <v/>
      </c>
      <c r="G128" s="152">
        <f>IFERROR(IF(((G127-F127)/F127)=-1, "", (G127-F127)/F127), "")</f>
        <v/>
      </c>
      <c r="H128" s="152">
        <f>IFERROR(IF(((H127-G127)/G127)=-1, "", (H127-G127)/G127), "")</f>
        <v/>
      </c>
      <c r="I128" s="152">
        <f>IFERROR(IF(((I127-H127)/H127)=-1, "", (I127-H127)/H127), "")</f>
        <v/>
      </c>
      <c r="J128" s="152">
        <f>IFERROR(IF(((J127-I127)/I127)=-1, "", (J127-I127)/I127), "")</f>
        <v/>
      </c>
      <c r="K128" s="152">
        <f>IFERROR(IF(((K127-J127)/J127)=-1, "", (K127-J127)/J127), "")</f>
        <v/>
      </c>
      <c r="L128" s="152">
        <f>IFERROR(IF(((L127-K127)/K127)=-1, "", (L127-K127)/K127), "")</f>
        <v/>
      </c>
      <c r="M128" s="152">
        <f>IFERROR(IF(((M127-L127)/L127)=-1, "", (M127-L127)/L127), "")</f>
        <v/>
      </c>
      <c r="N128" s="152">
        <f>IFERROR(IF(((N127-M127)/M127)=-1, "", (N127-M127)/M127), "")</f>
        <v/>
      </c>
      <c r="O128" s="152">
        <f>IFERROR(IF(((O127-N127)/N127)=-1, "", (O127-N127)/N127), "")</f>
        <v/>
      </c>
      <c r="P128" s="152">
        <f>IFERROR(IF(((P127-O127)/O127)=-1, "", (P127-O127)/O127), "")</f>
        <v/>
      </c>
      <c r="Q128" s="152">
        <f>IFERROR(IF(((Q127-P127)/P127)=-1, "", (Q127-P127)/P127), "")</f>
        <v/>
      </c>
      <c r="R128" s="152">
        <f>IFERROR(IF(((R127-Q127)/Q127)=-1, "", (R127-Q127)/Q127), "")</f>
        <v/>
      </c>
      <c r="S128" s="152">
        <f>IFERROR(IF(((S127-R127)/R127)=-1, "", (S127-R127)/R127), "")</f>
        <v/>
      </c>
      <c r="T128" s="152">
        <f>IFERROR(IF(((T127-S127)/S127)=-1, "", (T127-S127)/S127), "")</f>
        <v/>
      </c>
      <c r="U128" s="152">
        <f>IFERROR(IF(((U127-T127)/T127)=-1, "", (U127-T127)/T127), "")</f>
        <v/>
      </c>
      <c r="V128" s="152">
        <f>IFERROR(IF(((V127-U127)/U127)=-1, "", (V127-U127)/U127), "")</f>
        <v/>
      </c>
      <c r="W128" s="152">
        <f>IFERROR(IF(((W127-V127)/V127)=-1, "", (W127-V127)/V127), "")</f>
        <v/>
      </c>
      <c r="X128" s="152">
        <f>IFERROR(IF(((X127-W127)/W127)=-1, "", (X127-W127)/W127), "")</f>
        <v/>
      </c>
      <c r="Y128" s="152">
        <f>IFERROR(IF(((Y127-X127)/X127)=-1, "", (Y127-X127)/X127), "")</f>
        <v/>
      </c>
      <c r="Z128" s="152">
        <f>IFERROR(IF(((Z127-Y127)/Y127)=-1, "", (Z127-Y127)/Y127), "")</f>
        <v/>
      </c>
      <c r="AA128" s="152">
        <f>IFERROR(IF(((AA127-Z127)/Z127)=-1, "", (AA127-Z127)/Z127), "")</f>
        <v/>
      </c>
      <c r="AB128" s="152">
        <f>IFERROR(IF(((AB127-AA127)/AA127)=-1, "", (AB127-AA127)/AA127), "")</f>
        <v/>
      </c>
      <c r="AC128" s="152">
        <f>IFERROR(IF(((AC127-AB127)/AB127)=-1, "", (AC127-AB127)/AB127), "")</f>
        <v/>
      </c>
      <c r="AD128" s="152">
        <f>IFERROR(IF(((AD127-AC127)/AC127)=-1, "", (AD127-AC127)/AC127), "")</f>
        <v/>
      </c>
      <c r="AE128" s="152">
        <f>IFERROR(IF(((AE127-AD127)/AD127)=-1, "", (AE127-AD127)/AD127), "")</f>
        <v/>
      </c>
      <c r="AF128" s="152">
        <f>IFERROR(IF(((AF127-AE127)/AE127)=-1, "", (AF127-AE127)/AE127), "")</f>
        <v/>
      </c>
      <c r="AG128" s="152">
        <f>IFERROR(IF(((AG127-AF127)/AF127)=-1, "", (AG127-AF127)/AF127), "")</f>
        <v/>
      </c>
      <c r="AH128" s="152">
        <f>IFERROR(IF(((AH127-AG127)/AG127)=-1, "", (AH127-AG127)/AG127), "")</f>
        <v/>
      </c>
      <c r="AI128" s="152">
        <f>IFERROR(IF(((AI127-AH127)/AH127)=-1, "", (AI127-AH127)/AH127), "")</f>
        <v/>
      </c>
      <c r="AJ128" s="152">
        <f>IFERROR(IF(((AJ127-AI127)/AI127)=-1, "", (AJ127-AI127)/AI127), "")</f>
        <v/>
      </c>
      <c r="AK128" s="152">
        <f>IFERROR(IF(((AK127-AJ127)/AJ127)=-1, "", (AK127-AJ127)/AJ127), "")</f>
        <v/>
      </c>
      <c r="AL128" s="152">
        <f>IFERROR(IF(((AL127-AK127)/AK127)=-1, "", (AL127-AK127)/AK127), "")</f>
        <v/>
      </c>
      <c r="AM128" s="152">
        <f>IFERROR(IF(((AM127-AL127)/AL127)=-1, "", (AM127-AL127)/AL127), "")</f>
        <v/>
      </c>
    </row>
    <row r="129" ht="35" customFormat="1" customHeight="1" s="50" thickBot="1">
      <c r="A129" s="143" t="inlineStr">
        <is>
          <t>Interest Bearing Asset to Asset (%)</t>
        </is>
      </c>
      <c r="B129" s="54" t="n"/>
      <c r="C129" s="95">
        <f>IFERROR(C127/C125, 0)</f>
        <v/>
      </c>
      <c r="D129" s="95">
        <f>IFERROR(D127/D125, 0)</f>
        <v/>
      </c>
      <c r="E129" s="95">
        <f>IFERROR(E127/E125, 0)</f>
        <v/>
      </c>
      <c r="F129" s="95">
        <f>IFERROR(F127/F125, 0)</f>
        <v/>
      </c>
      <c r="G129" s="95">
        <f>IFERROR(G127/G125, 0)</f>
        <v/>
      </c>
      <c r="H129" s="95">
        <f>IFERROR(H127/H125, 0)</f>
        <v/>
      </c>
      <c r="I129" s="95">
        <f>IFERROR(I127/I125, 0)</f>
        <v/>
      </c>
      <c r="J129" s="95">
        <f>IFERROR(J127/J125, 0)</f>
        <v/>
      </c>
      <c r="K129" s="95">
        <f>IFERROR(K127/K125, 0)</f>
        <v/>
      </c>
      <c r="L129" s="95">
        <f>IFERROR(L127/L125, 0)</f>
        <v/>
      </c>
      <c r="M129" s="95">
        <f>IFERROR(M127/M125, 0)</f>
        <v/>
      </c>
      <c r="N129" s="95">
        <f>IFERROR(N127/N125, 0)</f>
        <v/>
      </c>
      <c r="O129" s="95">
        <f>IFERROR(O127/O125, 0)</f>
        <v/>
      </c>
      <c r="P129" s="95">
        <f>IFERROR(P127/P125, 0)</f>
        <v/>
      </c>
      <c r="Q129" s="95">
        <f>IFERROR(Q127/Q125, 0)</f>
        <v/>
      </c>
      <c r="R129" s="95">
        <f>IFERROR(R127/R125, 0)</f>
        <v/>
      </c>
      <c r="S129" s="95">
        <f>IFERROR(S127/S125, 0)</f>
        <v/>
      </c>
      <c r="T129" s="95">
        <f>IFERROR(T127/T125, 0)</f>
        <v/>
      </c>
      <c r="U129" s="95">
        <f>IFERROR(U127/U125, 0)</f>
        <v/>
      </c>
      <c r="V129" s="95">
        <f>IFERROR(V127/V125, 0)</f>
        <v/>
      </c>
      <c r="W129" s="95">
        <f>IFERROR(W127/W125, 0)</f>
        <v/>
      </c>
      <c r="X129" s="95">
        <f>IFERROR(X127/X125, 0)</f>
        <v/>
      </c>
      <c r="Y129" s="95">
        <f>IFERROR(Y127/Y125, 0)</f>
        <v/>
      </c>
      <c r="Z129" s="95">
        <f>IFERROR(Z127/Z125, 0)</f>
        <v/>
      </c>
      <c r="AA129" s="95">
        <f>IFERROR(AA127/AA125, 0)</f>
        <v/>
      </c>
      <c r="AB129" s="95">
        <f>IFERROR(AB127/AB125, 0)</f>
        <v/>
      </c>
      <c r="AC129" s="95">
        <f>IFERROR(AC127/AC125, 0)</f>
        <v/>
      </c>
      <c r="AD129" s="95">
        <f>IFERROR(AD127/AD125, 0)</f>
        <v/>
      </c>
      <c r="AE129" s="95">
        <f>IFERROR(AE127/AE125, 0)</f>
        <v/>
      </c>
      <c r="AF129" s="95">
        <f>IFERROR(AF127/AF125, 0)</f>
        <v/>
      </c>
      <c r="AG129" s="95">
        <f>IFERROR(AG127/AG125, 0)</f>
        <v/>
      </c>
      <c r="AH129" s="95">
        <f>IFERROR(AH127/AH125, 0)</f>
        <v/>
      </c>
      <c r="AI129" s="95">
        <f>IFERROR(AI127/AI125, 0)</f>
        <v/>
      </c>
      <c r="AJ129" s="95">
        <f>IFERROR(AJ127/AJ125, 0)</f>
        <v/>
      </c>
      <c r="AK129" s="95">
        <f>IFERROR(AK127/AK125, 0)</f>
        <v/>
      </c>
      <c r="AL129" s="95">
        <f>IFERROR(AL127/AL125, 0)</f>
        <v/>
      </c>
      <c r="AM129" s="95">
        <f>IFERROR(AM127/AM125, 0)</f>
        <v/>
      </c>
    </row>
    <row r="130" ht="35" customHeight="1" s="173" thickBot="1">
      <c r="A130" s="35" t="inlineStr">
        <is>
          <t>Liabilitas, dana syirkah temporer dan ekuitas</t>
        </is>
      </c>
      <c r="B130" s="35" t="n"/>
      <c r="C130" s="34" t="n"/>
      <c r="D130" s="34" t="n"/>
      <c r="E130" s="34" t="n"/>
      <c r="F130" s="34" t="n"/>
      <c r="G130" s="34" t="n"/>
      <c r="H130" s="34" t="n"/>
      <c r="I130" s="34" t="n"/>
      <c r="J130" s="34" t="n"/>
      <c r="K130" s="34" t="n"/>
      <c r="L130" s="34" t="n"/>
      <c r="M130" s="34" t="n"/>
      <c r="N130" s="34" t="n"/>
      <c r="O130" s="34" t="n"/>
      <c r="P130" s="34" t="n"/>
      <c r="Q130" s="34" t="n"/>
      <c r="R130" s="34" t="n"/>
      <c r="S130" s="34" t="n"/>
      <c r="T130" s="34" t="n"/>
      <c r="U130" s="34" t="n"/>
      <c r="V130" s="34" t="n"/>
      <c r="W130" s="34" t="n"/>
      <c r="X130" s="34" t="n"/>
      <c r="Y130" s="34" t="n"/>
      <c r="Z130" s="34" t="n"/>
      <c r="AA130" s="34" t="n"/>
      <c r="AB130" s="34" t="n"/>
      <c r="AC130" s="34" t="n"/>
      <c r="AD130" s="34" t="n"/>
      <c r="AE130" s="34" t="n"/>
      <c r="AF130" s="34" t="n"/>
      <c r="AG130" s="34" t="n"/>
      <c r="AH130" s="34" t="n"/>
      <c r="AI130" s="34" t="n"/>
      <c r="AJ130" s="34" t="n"/>
      <c r="AK130" s="34" t="n"/>
      <c r="AL130" s="34" t="n"/>
      <c r="AM130" s="34" t="n"/>
    </row>
    <row r="131" ht="18" customHeight="1" s="173" thickBot="1">
      <c r="A131" s="38" t="inlineStr">
        <is>
          <t>Liabilitas</t>
        </is>
      </c>
      <c r="B131" s="38" t="n"/>
      <c r="C131" s="34" t="n"/>
      <c r="D131" s="34" t="n"/>
      <c r="E131" s="34" t="n"/>
      <c r="F131" s="34" t="n"/>
      <c r="G131" s="34" t="n"/>
      <c r="H131" s="34" t="n"/>
      <c r="I131" s="34" t="n"/>
      <c r="J131" s="34" t="n"/>
      <c r="K131" s="34" t="n"/>
      <c r="L131" s="34" t="n"/>
      <c r="M131" s="34" t="n"/>
      <c r="N131" s="34" t="n"/>
      <c r="O131" s="34" t="n"/>
      <c r="P131" s="34" t="n"/>
      <c r="Q131" s="34" t="n"/>
      <c r="R131" s="34" t="n"/>
      <c r="S131" s="34" t="n"/>
      <c r="T131" s="34" t="n"/>
      <c r="U131" s="34" t="n"/>
      <c r="V131" s="34" t="n"/>
      <c r="W131" s="34" t="n"/>
      <c r="X131" s="34" t="n"/>
      <c r="Y131" s="34" t="n"/>
      <c r="Z131" s="34" t="n"/>
      <c r="AA131" s="34" t="n"/>
      <c r="AB131" s="34" t="n"/>
      <c r="AC131" s="34" t="n"/>
      <c r="AD131" s="34" t="n"/>
      <c r="AE131" s="34" t="n"/>
      <c r="AF131" s="34" t="n"/>
      <c r="AG131" s="34" t="n"/>
      <c r="AH131" s="34" t="n"/>
      <c r="AI131" s="34" t="n"/>
      <c r="AJ131" s="34" t="n"/>
      <c r="AK131" s="34" t="n"/>
      <c r="AL131" s="34" t="n"/>
      <c r="AM131" s="34" t="n"/>
    </row>
    <row r="132" ht="18" customHeight="1" s="173" thickBot="1">
      <c r="A132" s="39" t="inlineStr">
        <is>
          <t>Liabilitas segera</t>
        </is>
      </c>
      <c r="B132" s="39" t="n"/>
      <c r="C132" s="37" t="n">
        <v>514.585</v>
      </c>
      <c r="D132" s="37" t="n">
        <v>514.585</v>
      </c>
      <c r="E132" s="37" t="n">
        <v>514.585</v>
      </c>
      <c r="F132" s="37" t="n">
        <v>427.27</v>
      </c>
      <c r="G132" s="37" t="n">
        <v>357.565</v>
      </c>
      <c r="H132" s="37" t="n">
        <v>410.519</v>
      </c>
      <c r="I132" s="37" t="n">
        <v>348.271</v>
      </c>
      <c r="J132" s="37" t="n">
        <v>484.834</v>
      </c>
      <c r="K132" s="37" t="n">
        <v>484.834</v>
      </c>
      <c r="L132" s="37" t="n">
        <v>420.335</v>
      </c>
      <c r="M132" s="37" t="n">
        <v>593.875</v>
      </c>
      <c r="N132" s="37" t="n">
        <v>705.287</v>
      </c>
      <c r="O132" s="37" t="n">
        <v>872.514</v>
      </c>
      <c r="P132" s="37" t="n">
        <v>825.432</v>
      </c>
      <c r="Q132" s="37" t="n">
        <v>872.514</v>
      </c>
      <c r="R132" s="37" t="n">
        <v>738.377</v>
      </c>
      <c r="S132" s="37" t="n">
        <v>904.1369999999999</v>
      </c>
      <c r="T132" s="37" t="n">
        <v>987.604</v>
      </c>
      <c r="U132" s="37" t="n">
        <v>914.703</v>
      </c>
      <c r="V132" s="37" t="n">
        <v>914.703</v>
      </c>
      <c r="W132" s="37" t="n">
        <v>914.703</v>
      </c>
      <c r="X132" s="37" t="n">
        <v>1390.263</v>
      </c>
      <c r="Y132" s="37" t="n">
        <v>1017.487</v>
      </c>
      <c r="Z132" s="37" t="n">
        <v>1148.039</v>
      </c>
      <c r="AA132" s="37" t="n">
        <v>1306.141</v>
      </c>
      <c r="AB132" s="37" t="n"/>
      <c r="AC132" s="37" t="n"/>
      <c r="AD132" s="37" t="n"/>
      <c r="AE132" s="37" t="n"/>
      <c r="AF132" s="37" t="n"/>
      <c r="AG132" s="37" t="n"/>
      <c r="AH132" s="37" t="n"/>
      <c r="AI132" s="37" t="n"/>
      <c r="AJ132" s="37" t="n"/>
      <c r="AK132" s="37" t="n"/>
      <c r="AL132" s="37" t="n"/>
      <c r="AM132" s="37" t="n"/>
    </row>
    <row r="133" hidden="1" ht="35" customHeight="1" s="173" thickBot="1">
      <c r="A133" s="39" t="inlineStr">
        <is>
          <t>Bagi hasil yang belum dibagikan</t>
        </is>
      </c>
      <c r="B133" s="39" t="n"/>
      <c r="C133" s="37" t="inlineStr"/>
      <c r="D133" s="37" t="inlineStr"/>
      <c r="E133" s="37" t="inlineStr"/>
      <c r="F133" s="37" t="inlineStr"/>
      <c r="G133" s="37" t="inlineStr"/>
      <c r="H133" s="37" t="inlineStr"/>
      <c r="I133" s="37" t="inlineStr"/>
      <c r="J133" s="37" t="inlineStr"/>
      <c r="K133" s="37" t="inlineStr"/>
      <c r="L133" s="37" t="inlineStr"/>
      <c r="M133" s="37" t="inlineStr"/>
      <c r="N133" s="37" t="inlineStr"/>
      <c r="O133" s="37" t="inlineStr"/>
      <c r="P133" s="37" t="inlineStr"/>
      <c r="Q133" s="37" t="inlineStr"/>
      <c r="R133" s="37" t="inlineStr"/>
      <c r="S133" s="37" t="inlineStr"/>
      <c r="T133" s="37" t="inlineStr"/>
      <c r="U133" s="37" t="inlineStr"/>
      <c r="V133" s="37" t="inlineStr"/>
      <c r="W133" s="37" t="inlineStr"/>
      <c r="X133" s="37" t="inlineStr"/>
      <c r="Y133" s="37" t="inlineStr"/>
      <c r="Z133" s="37" t="inlineStr"/>
      <c r="AA133" s="37" t="inlineStr"/>
      <c r="AB133" s="37" t="n"/>
      <c r="AC133" s="37" t="n"/>
      <c r="AD133" s="37" t="n"/>
      <c r="AE133" s="37" t="n"/>
      <c r="AF133" s="37" t="n"/>
      <c r="AG133" s="37" t="n"/>
      <c r="AH133" s="37" t="n"/>
      <c r="AI133" s="37" t="n"/>
      <c r="AJ133" s="37" t="n"/>
      <c r="AK133" s="37" t="n"/>
      <c r="AL133" s="37" t="n"/>
      <c r="AM133" s="37" t="n"/>
    </row>
    <row r="134" hidden="1" ht="18" customHeight="1" s="173" thickBot="1">
      <c r="A134" s="39" t="inlineStr">
        <is>
          <t>Dana simpanan syariah</t>
        </is>
      </c>
      <c r="B134" s="39" t="n"/>
      <c r="C134" s="37" t="inlineStr"/>
      <c r="D134" s="37" t="inlineStr"/>
      <c r="E134" s="37" t="inlineStr"/>
      <c r="F134" s="37" t="inlineStr"/>
      <c r="G134" s="37" t="inlineStr"/>
      <c r="H134" s="37" t="inlineStr"/>
      <c r="I134" s="37" t="inlineStr"/>
      <c r="J134" s="37" t="inlineStr"/>
      <c r="K134" s="37" t="inlineStr"/>
      <c r="L134" s="37" t="inlineStr"/>
      <c r="M134" s="37" t="inlineStr"/>
      <c r="N134" s="37" t="inlineStr"/>
      <c r="O134" s="37" t="inlineStr"/>
      <c r="P134" s="37" t="inlineStr"/>
      <c r="Q134" s="37" t="inlineStr"/>
      <c r="R134" s="37" t="inlineStr"/>
      <c r="S134" s="37" t="inlineStr"/>
      <c r="T134" s="37" t="inlineStr"/>
      <c r="U134" s="37" t="inlineStr"/>
      <c r="V134" s="37" t="inlineStr"/>
      <c r="W134" s="37" t="inlineStr"/>
      <c r="X134" s="37" t="inlineStr"/>
      <c r="Y134" s="37" t="inlineStr"/>
      <c r="Z134" s="37" t="inlineStr"/>
      <c r="AA134" s="37" t="inlineStr"/>
      <c r="AB134" s="37" t="n"/>
      <c r="AC134" s="37" t="n"/>
      <c r="AD134" s="37" t="n"/>
      <c r="AE134" s="37" t="n"/>
      <c r="AF134" s="37" t="n"/>
      <c r="AG134" s="37" t="n"/>
      <c r="AH134" s="37" t="n"/>
      <c r="AI134" s="37" t="n"/>
      <c r="AJ134" s="37" t="n"/>
      <c r="AK134" s="37" t="n"/>
      <c r="AL134" s="37" t="n"/>
      <c r="AM134" s="37" t="n"/>
    </row>
    <row r="135" ht="18" customFormat="1" customHeight="1" s="50" thickBot="1">
      <c r="A135" s="58" t="inlineStr">
        <is>
          <t>Customer Deposit</t>
        </is>
      </c>
      <c r="B135" s="62" t="n"/>
      <c r="C135" s="149">
        <f>C141+C142+C144+C145+C147+C148+C150+C151+C153+C154+C156+C157+C209+C210+C212+C213+C215+C216</f>
        <v/>
      </c>
      <c r="D135" s="149">
        <f>D141+D142+D144+D145+D147+D148+D150+D151+D153+D154+D156+D157+D209+D210+D212+D213+D215+D216</f>
        <v/>
      </c>
      <c r="E135" s="149">
        <f>E141+E142+E144+E145+E147+E148+E150+E151+E153+E154+E156+E157+E209+E210+E212+E213+E215+E216</f>
        <v/>
      </c>
      <c r="F135" s="149">
        <f>F141+F142+F144+F145+F147+F148+F150+F151+F153+F154+F156+F157+F209+F210+F212+F213+F215+F216</f>
        <v/>
      </c>
      <c r="G135" s="149">
        <f>G141+G142+G144+G145+G147+G148+G150+G151+G153+G154+G156+G157+G209+G210+G212+G213+G215+G216</f>
        <v/>
      </c>
      <c r="H135" s="149">
        <f>H141+H142+H144+H145+H147+H148+H150+H151+H153+H154+H156+H157+H209+H210+H212+H213+H215+H216</f>
        <v/>
      </c>
      <c r="I135" s="149">
        <f>I141+I142+I144+I145+I147+I148+I150+I151+I153+I154+I156+I157+I209+I210+I212+I213+I215+I216</f>
        <v/>
      </c>
      <c r="J135" s="149">
        <f>J141+J142+J144+J145+J147+J148+J150+J151+J153+J154+J156+J157+J209+J210+J212+J213+J215+J216</f>
        <v/>
      </c>
      <c r="K135" s="149">
        <f>K141+K142+K144+K145+K147+K148+K150+K151+K153+K154+K156+K157+K209+K210+K212+K213+K215+K216</f>
        <v/>
      </c>
      <c r="L135" s="149">
        <f>L141+L142+L144+L145+L147+L148+L150+L151+L153+L154+L156+L157+L209+L210+L212+L213+L215+L216</f>
        <v/>
      </c>
      <c r="M135" s="149">
        <f>M141+M142+M144+M145+M147+M148+M150+M151+M153+M154+M156+M157+M209+M210+M212+M213+M215+M216</f>
        <v/>
      </c>
      <c r="N135" s="149">
        <f>N141+N142+N144+N145+N147+N148+N150+N151+N153+N154+N156+N157+N209+N210+N212+N213+N215+N216</f>
        <v/>
      </c>
      <c r="O135" s="149">
        <f>O141+O142+O144+O145+O147+O148+O150+O151+O153+O154+O156+O157+O209+O210+O212+O213+O215+O216</f>
        <v/>
      </c>
      <c r="P135" s="149">
        <f>P141+P142+P144+P145+P147+P148+P150+P151+P153+P154+P156+P157+P209+P210+P212+P213+P215+P216</f>
        <v/>
      </c>
      <c r="Q135" s="149">
        <f>Q141+Q142+Q144+Q145+Q147+Q148+Q150+Q151+Q153+Q154+Q156+Q157+Q209+Q210+Q212+Q213+Q215+Q216</f>
        <v/>
      </c>
      <c r="R135" s="149">
        <f>R141+R142+R144+R145+R147+R148+R150+R151+R153+R154+R156+R157+R209+R210+R212+R213+R215+R216</f>
        <v/>
      </c>
      <c r="S135" s="149">
        <f>S141+S142+S144+S145+S147+S148+S150+S151+S153+S154+S156+S157+S209+S210+S212+S213+S215+S216</f>
        <v/>
      </c>
      <c r="T135" s="149">
        <f>T141+T142+T144+T145+T147+T148+T150+T151+T153+T154+T156+T157+T209+T210+T212+T213+T215+T216</f>
        <v/>
      </c>
      <c r="U135" s="149">
        <f>U141+U142+U144+U145+U147+U148+U150+U151+U153+U154+U156+U157+U209+U210+U212+U213+U215+U216</f>
        <v/>
      </c>
      <c r="V135" s="149">
        <f>V141+V142+V144+V145+V147+V148+V150+V151+V153+V154+V156+V157+V209+V210+V212+V213+V215+V216</f>
        <v/>
      </c>
      <c r="W135" s="149">
        <f>W141+W142+W144+W145+W147+W148+W150+W151+W153+W154+W156+W157+W209+W210+W212+W213+W215+W216</f>
        <v/>
      </c>
      <c r="X135" s="149">
        <f>X141+X142+X144+X145+X147+X148+X150+X151+X153+X154+X156+X157+X209+X210+X212+X213+X215+X216</f>
        <v/>
      </c>
      <c r="Y135" s="149">
        <f>Y141+Y142+Y144+Y145+Y147+Y148+Y150+Y151+Y153+Y154+Y156+Y157+Y209+Y210+Y212+Y213+Y215+Y216</f>
        <v/>
      </c>
      <c r="Z135" s="149">
        <f>Z141+Z142+Z144+Z145+Z147+Z148+Z150+Z151+Z153+Z154+Z156+Z157+Z209+Z210+Z212+Z213+Z215+Z216</f>
        <v/>
      </c>
      <c r="AA135" s="149">
        <f>AA141+AA142+AA144+AA145+AA147+AA148+AA150+AA151+AA153+AA154+AA156+AA157+AA209+AA210+AA212+AA213+AA215+AA216</f>
        <v/>
      </c>
      <c r="AB135" s="149">
        <f>AB141+AB142+AB144+AB145+AB147+AB148+AB150+AB151+AB153+AB154+AB156+AB157+AB209+AB210+AB212+AB213+AB215+AB216</f>
        <v/>
      </c>
      <c r="AC135" s="149">
        <f>AC141+AC142+AC144+AC145+AC147+AC148+AC150+AC151+AC153+AC154+AC156+AC157+AC209+AC210+AC212+AC213+AC215+AC216</f>
        <v/>
      </c>
      <c r="AD135" s="149">
        <f>AD141+AD142+AD144+AD145+AD147+AD148+AD150+AD151+AD153+AD154+AD156+AD157+AD209+AD210+AD212+AD213+AD215+AD216</f>
        <v/>
      </c>
      <c r="AE135" s="149">
        <f>AE141+AE142+AE144+AE145+AE147+AE148+AE150+AE151+AE153+AE154+AE156+AE157+AE209+AE210+AE212+AE213+AE215+AE216</f>
        <v/>
      </c>
      <c r="AF135" s="149">
        <f>AF141+AF142+AF144+AF145+AF147+AF148+AF150+AF151+AF153+AF154+AF156+AF157+AF209+AF210+AF212+AF213+AF215+AF216</f>
        <v/>
      </c>
      <c r="AG135" s="149">
        <f>AG141+AG142+AG144+AG145+AG147+AG148+AG150+AG151+AG153+AG154+AG156+AG157+AG209+AG210+AG212+AG213+AG215+AG216</f>
        <v/>
      </c>
      <c r="AH135" s="149">
        <f>AH141+AH142+AH144+AH145+AH147+AH148+AH150+AH151+AH153+AH154+AH156+AH157+AH209+AH210+AH212+AH213+AH215+AH216</f>
        <v/>
      </c>
      <c r="AI135" s="149">
        <f>AI141+AI142+AI144+AI145+AI147+AI148+AI150+AI151+AI153+AI154+AI156+AI157+AI209+AI210+AI212+AI213+AI215+AI216</f>
        <v/>
      </c>
      <c r="AJ135" s="149">
        <f>AJ141+AJ142+AJ144+AJ145+AJ147+AJ148+AJ150+AJ151+AJ153+AJ154+AJ156+AJ157+AJ209+AJ210+AJ212+AJ213+AJ215+AJ216</f>
        <v/>
      </c>
      <c r="AK135" s="149">
        <f>AK141+AK142+AK144+AK145+AK147+AK148+AK150+AK151+AK153+AK154+AK156+AK157+AK209+AK210+AK212+AK213+AK215+AK216</f>
        <v/>
      </c>
      <c r="AL135" s="149">
        <f>AL141+AL142+AL144+AL145+AL147+AL148+AL150+AL151+AL153+AL154+AL156+AL157+AL209+AL210+AL212+AL213+AL215+AL216</f>
        <v/>
      </c>
      <c r="AM135" s="149">
        <f>AM141+AM142+AM144+AM145+AM147+AM148+AM150+AM151+AM153+AM154+AM156+AM157+AM209+AM210+AM212+AM213+AM215+AM216</f>
        <v/>
      </c>
    </row>
    <row r="136" ht="18" customFormat="1" customHeight="1" s="50" thickBot="1">
      <c r="A136" s="151" t="inlineStr">
        <is>
          <t>Deposit Growth (%)</t>
        </is>
      </c>
      <c r="B136" s="62" t="n"/>
      <c r="C136" s="152">
        <f>IFERROR(IF(((C135-B135)/B135)=-1, "", (C135-B135)/B135), "")</f>
        <v/>
      </c>
      <c r="D136" s="152">
        <f>IFERROR(IF(((D135-C135)/C135)=-1, "", (D135-C135)/C135), "")</f>
        <v/>
      </c>
      <c r="E136" s="152">
        <f>IFERROR(IF(((E135-D135)/D135)=-1, "", (E135-D135)/D135), "")</f>
        <v/>
      </c>
      <c r="F136" s="152">
        <f>IFERROR(IF(((F135-E135)/E135)=-1, "", (F135-E135)/E135), "")</f>
        <v/>
      </c>
      <c r="G136" s="152">
        <f>IFERROR(IF(((G135-F135)/F135)=-1, "", (G135-F135)/F135), "")</f>
        <v/>
      </c>
      <c r="H136" s="152">
        <f>IFERROR(IF(((H135-G135)/G135)=-1, "", (H135-G135)/G135), "")</f>
        <v/>
      </c>
      <c r="I136" s="152">
        <f>IFERROR(IF(((I135-H135)/H135)=-1, "", (I135-H135)/H135), "")</f>
        <v/>
      </c>
      <c r="J136" s="152">
        <f>IFERROR(IF(((J135-I135)/I135)=-1, "", (J135-I135)/I135), "")</f>
        <v/>
      </c>
      <c r="K136" s="152">
        <f>IFERROR(IF(((K135-J135)/J135)=-1, "", (K135-J135)/J135), "")</f>
        <v/>
      </c>
      <c r="L136" s="152">
        <f>IFERROR(IF(((L135-K135)/K135)=-1, "", (L135-K135)/K135), "")</f>
        <v/>
      </c>
      <c r="M136" s="152">
        <f>IFERROR(IF(((M135-L135)/L135)=-1, "", (M135-L135)/L135), "")</f>
        <v/>
      </c>
      <c r="N136" s="152">
        <f>IFERROR(IF(((N135-M135)/M135)=-1, "", (N135-M135)/M135), "")</f>
        <v/>
      </c>
      <c r="O136" s="152">
        <f>IFERROR(IF(((O135-N135)/N135)=-1, "", (O135-N135)/N135), "")</f>
        <v/>
      </c>
      <c r="P136" s="152">
        <f>IFERROR(IF(((P135-O135)/O135)=-1, "", (P135-O135)/O135), "")</f>
        <v/>
      </c>
      <c r="Q136" s="152">
        <f>IFERROR(IF(((Q135-P135)/P135)=-1, "", (Q135-P135)/P135), "")</f>
        <v/>
      </c>
      <c r="R136" s="152">
        <f>IFERROR(IF(((R135-Q135)/Q135)=-1, "", (R135-Q135)/Q135), "")</f>
        <v/>
      </c>
      <c r="S136" s="152">
        <f>IFERROR(IF(((S135-R135)/R135)=-1, "", (S135-R135)/R135), "")</f>
        <v/>
      </c>
      <c r="T136" s="152">
        <f>IFERROR(IF(((T135-S135)/S135)=-1, "", (T135-S135)/S135), "")</f>
        <v/>
      </c>
      <c r="U136" s="152">
        <f>IFERROR(IF(((U135-T135)/T135)=-1, "", (U135-T135)/T135), "")</f>
        <v/>
      </c>
      <c r="V136" s="152">
        <f>IFERROR(IF(((V135-U135)/U135)=-1, "", (V135-U135)/U135), "")</f>
        <v/>
      </c>
      <c r="W136" s="152">
        <f>IFERROR(IF(((W135-V135)/V135)=-1, "", (W135-V135)/V135), "")</f>
        <v/>
      </c>
      <c r="X136" s="152">
        <f>IFERROR(IF(((X135-W135)/W135)=-1, "", (X135-W135)/W135), "")</f>
        <v/>
      </c>
      <c r="Y136" s="152">
        <f>IFERROR(IF(((Y135-X135)/X135)=-1, "", (Y135-X135)/X135), "")</f>
        <v/>
      </c>
      <c r="Z136" s="152">
        <f>IFERROR(IF(((Z135-Y135)/Y135)=-1, "", (Z135-Y135)/Y135), "")</f>
        <v/>
      </c>
      <c r="AA136" s="152">
        <f>IFERROR(IF(((AA135-Z135)/Z135)=-1, "", (AA135-Z135)/Z135), "")</f>
        <v/>
      </c>
      <c r="AB136" s="152">
        <f>IFERROR(IF(((AB135-AA135)/AA135)=-1, "", (AB135-AA135)/AA135), "")</f>
        <v/>
      </c>
      <c r="AC136" s="152">
        <f>IFERROR(IF(((AC135-AB135)/AB135)=-1, "", (AC135-AB135)/AB135), "")</f>
        <v/>
      </c>
      <c r="AD136" s="152">
        <f>IFERROR(IF(((AD135-AC135)/AC135)=-1, "", (AD135-AC135)/AC135), "")</f>
        <v/>
      </c>
      <c r="AE136" s="152">
        <f>IFERROR(IF(((AE135-AD135)/AD135)=-1, "", (AE135-AD135)/AD135), "")</f>
        <v/>
      </c>
      <c r="AF136" s="152">
        <f>IFERROR(IF(((AF135-AE135)/AE135)=-1, "", (AF135-AE135)/AE135), "")</f>
        <v/>
      </c>
      <c r="AG136" s="152">
        <f>IFERROR(IF(((AG135-AF135)/AF135)=-1, "", (AG135-AF135)/AF135), "")</f>
        <v/>
      </c>
      <c r="AH136" s="152">
        <f>IFERROR(IF(((AH135-AG135)/AG135)=-1, "", (AH135-AG135)/AG135), "")</f>
        <v/>
      </c>
      <c r="AI136" s="152">
        <f>IFERROR(IF(((AI135-AH135)/AH135)=-1, "", (AI135-AH135)/AH135), "")</f>
        <v/>
      </c>
      <c r="AJ136" s="152">
        <f>IFERROR(IF(((AJ135-AI135)/AI135)=-1, "", (AJ135-AI135)/AI135), "")</f>
        <v/>
      </c>
      <c r="AK136" s="152">
        <f>IFERROR(IF(((AK135-AJ135)/AJ135)=-1, "", (AK135-AJ135)/AJ135), "")</f>
        <v/>
      </c>
      <c r="AL136" s="152">
        <f>IFERROR(IF(((AL135-AK135)/AK135)=-1, "", (AL135-AK135)/AK135), "")</f>
        <v/>
      </c>
      <c r="AM136" s="152">
        <f>IFERROR(IF(((AM135-AL135)/AL135)=-1, "", (AM135-AL135)/AL135), "")</f>
        <v/>
      </c>
    </row>
    <row r="137" ht="18" customFormat="1" customHeight="1" s="50" thickBot="1">
      <c r="A137" s="144" t="inlineStr">
        <is>
          <t>Loan to Deposit (LDR) (%)</t>
        </is>
      </c>
      <c r="B137" s="54" t="n"/>
      <c r="C137" s="95">
        <f>IFERROR(C44/C135, 0)</f>
        <v/>
      </c>
      <c r="D137" s="95">
        <f>IFERROR(D44/D135, 0)</f>
        <v/>
      </c>
      <c r="E137" s="95">
        <f>IFERROR(E44/E135, 0)</f>
        <v/>
      </c>
      <c r="F137" s="95">
        <f>IFERROR(F44/F135, 0)</f>
        <v/>
      </c>
      <c r="G137" s="95">
        <f>IFERROR(G44/G135, 0)</f>
        <v/>
      </c>
      <c r="H137" s="95">
        <f>IFERROR(H44/H135, 0)</f>
        <v/>
      </c>
      <c r="I137" s="95">
        <f>IFERROR(I44/I135, 0)</f>
        <v/>
      </c>
      <c r="J137" s="95">
        <f>IFERROR(J44/J135, 0)</f>
        <v/>
      </c>
      <c r="K137" s="95">
        <f>IFERROR(K44/K135, 0)</f>
        <v/>
      </c>
      <c r="L137" s="95">
        <f>IFERROR(L44/L135, 0)</f>
        <v/>
      </c>
      <c r="M137" s="95">
        <f>IFERROR(M44/M135, 0)</f>
        <v/>
      </c>
      <c r="N137" s="95">
        <f>IFERROR(N44/N135, 0)</f>
        <v/>
      </c>
      <c r="O137" s="95">
        <f>IFERROR(O44/O135, 0)</f>
        <v/>
      </c>
      <c r="P137" s="95">
        <f>IFERROR(P44/P135, 0)</f>
        <v/>
      </c>
      <c r="Q137" s="95">
        <f>IFERROR(Q44/Q135, 0)</f>
        <v/>
      </c>
      <c r="R137" s="95">
        <f>IFERROR(R44/R135, 0)</f>
        <v/>
      </c>
      <c r="S137" s="95">
        <f>IFERROR(S44/S135, 0)</f>
        <v/>
      </c>
      <c r="T137" s="95">
        <f>IFERROR(T44/T135, 0)</f>
        <v/>
      </c>
      <c r="U137" s="95">
        <f>IFERROR(U44/U135, 0)</f>
        <v/>
      </c>
      <c r="V137" s="95">
        <f>IFERROR(V44/V135, 0)</f>
        <v/>
      </c>
      <c r="W137" s="95">
        <f>IFERROR(W44/W135, 0)</f>
        <v/>
      </c>
      <c r="X137" s="95">
        <f>IFERROR(X44/X135, 0)</f>
        <v/>
      </c>
      <c r="Y137" s="95">
        <f>IFERROR(Y44/Y135, 0)</f>
        <v/>
      </c>
      <c r="Z137" s="95">
        <f>IFERROR(Z44/Z135, 0)</f>
        <v/>
      </c>
      <c r="AA137" s="95">
        <f>IFERROR(AA44/AA135, 0)</f>
        <v/>
      </c>
      <c r="AB137" s="95">
        <f>IFERROR(AB44/AB135, 0)</f>
        <v/>
      </c>
      <c r="AC137" s="95">
        <f>IFERROR(AC44/AC135, 0)</f>
        <v/>
      </c>
      <c r="AD137" s="95">
        <f>IFERROR(AD44/AD135, 0)</f>
        <v/>
      </c>
      <c r="AE137" s="95">
        <f>IFERROR(AE44/AE135, 0)</f>
        <v/>
      </c>
      <c r="AF137" s="95">
        <f>IFERROR(AF44/AF135, 0)</f>
        <v/>
      </c>
      <c r="AG137" s="95">
        <f>IFERROR(AG44/AG135, 0)</f>
        <v/>
      </c>
      <c r="AH137" s="95">
        <f>IFERROR(AH44/AH135, 0)</f>
        <v/>
      </c>
      <c r="AI137" s="95">
        <f>IFERROR(AI44/AI135, 0)</f>
        <v/>
      </c>
      <c r="AJ137" s="95">
        <f>IFERROR(AJ44/AJ135, 0)</f>
        <v/>
      </c>
      <c r="AK137" s="95">
        <f>IFERROR(AK44/AK135, 0)</f>
        <v/>
      </c>
      <c r="AL137" s="95">
        <f>IFERROR(AL44/AL135, 0)</f>
        <v/>
      </c>
      <c r="AM137" s="95">
        <f>IFERROR(AM44/AM135, 0)</f>
        <v/>
      </c>
    </row>
    <row r="138" ht="18" customFormat="1" customHeight="1" s="50" thickBot="1">
      <c r="A138" s="144" t="inlineStr">
        <is>
          <t>CASA (%)</t>
        </is>
      </c>
      <c r="B138" s="54" t="n"/>
      <c r="C138" s="95">
        <f>IFERROR((C141+C142+C144+C145+C147+C148+C150+C151+C209+C210+C212+C213+C218+C219)/C135, 0)</f>
        <v/>
      </c>
      <c r="D138" s="95">
        <f>IFERROR((D141+D142+D144+D145+D147+D148+D150+D151+D209+D210+D212+D213+D218+D219)/D135, 0)</f>
        <v/>
      </c>
      <c r="E138" s="95">
        <f>IFERROR((E141+E142+E144+E145+E147+E148+E150+E151+E209+E210+E212+E213+E218+E219)/E135, 0)</f>
        <v/>
      </c>
      <c r="F138" s="95">
        <f>IFERROR((F141+F142+F144+F145+F147+F148+F150+F151+F209+F210+F212+F213+F218+F219)/F135, 0)</f>
        <v/>
      </c>
      <c r="G138" s="95">
        <f>IFERROR((G141+G142+G144+G145+G147+G148+G150+G151+G209+G210+G212+G213+G218+G219)/G135, 0)</f>
        <v/>
      </c>
      <c r="H138" s="95">
        <f>IFERROR((H141+H142+H144+H145+H147+H148+H150+H151+H209+H210+H212+H213+H218+H219)/H135, 0)</f>
        <v/>
      </c>
      <c r="I138" s="95">
        <f>IFERROR((I141+I142+I144+I145+I147+I148+I150+I151+I209+I210+I212+I213+I218+I219)/I135, 0)</f>
        <v/>
      </c>
      <c r="J138" s="95">
        <f>IFERROR((J141+J142+J144+J145+J147+J148+J150+J151+J209+J210+J212+J213+J218+J219)/J135, 0)</f>
        <v/>
      </c>
      <c r="K138" s="95">
        <f>IFERROR((K141+K142+K144+K145+K147+K148+K150+K151+K209+K210+K212+K213+K218+K219)/K135, 0)</f>
        <v/>
      </c>
      <c r="L138" s="95">
        <f>IFERROR((L141+L142+L144+L145+L147+L148+L150+L151+L209+L210+L212+L213+L218+L219)/L135, 0)</f>
        <v/>
      </c>
      <c r="M138" s="95">
        <f>IFERROR((M141+M142+M144+M145+M147+M148+M150+M151+M209+M210+M212+M213+M218+M219)/M135, 0)</f>
        <v/>
      </c>
      <c r="N138" s="95">
        <f>IFERROR((N141+N142+N144+N145+N147+N148+N150+N151+N209+N210+N212+N213+N218+N219)/N135, 0)</f>
        <v/>
      </c>
      <c r="O138" s="95">
        <f>IFERROR((O141+O142+O144+O145+O147+O148+O150+O151+O209+O210+O212+O213+O218+O219)/O135, 0)</f>
        <v/>
      </c>
      <c r="P138" s="95">
        <f>IFERROR((P141+P142+P144+P145+P147+P148+P150+P151+P209+P210+P212+P213+P218+P219)/P135, 0)</f>
        <v/>
      </c>
      <c r="Q138" s="95">
        <f>IFERROR((Q141+Q142+Q144+Q145+Q147+Q148+Q150+Q151+Q209+Q210+Q212+Q213+Q218+Q219)/Q135, 0)</f>
        <v/>
      </c>
      <c r="R138" s="95">
        <f>IFERROR((R141+R142+R144+R145+R147+R148+R150+R151+R209+R210+R212+R213+R218+R219)/R135, 0)</f>
        <v/>
      </c>
      <c r="S138" s="95">
        <f>IFERROR((S141+S142+S144+S145+S147+S148+S150+S151+S209+S210+S212+S213+S218+S219)/S135, 0)</f>
        <v/>
      </c>
      <c r="T138" s="95">
        <f>IFERROR((T141+T142+T144+T145+T147+T148+T150+T151+T209+T210+T212+T213+T218+T219)/T135, 0)</f>
        <v/>
      </c>
      <c r="U138" s="95">
        <f>IFERROR((U141+U142+U144+U145+U147+U148+U150+U151+U209+U210+U212+U213+U218+U219)/U135, 0)</f>
        <v/>
      </c>
      <c r="V138" s="95">
        <f>IFERROR((V141+V142+V144+V145+V147+V148+V150+V151+V209+V210+V212+V213+V218+V219)/V135, 0)</f>
        <v/>
      </c>
      <c r="W138" s="95">
        <f>IFERROR((W141+W142+W144+W145+W147+W148+W150+W151+W209+W210+W212+W213+W218+W219)/W135, 0)</f>
        <v/>
      </c>
      <c r="X138" s="95">
        <f>IFERROR((X141+X142+X144+X145+X147+X148+X150+X151+X209+X210+X212+X213+X218+X219)/X135, 0)</f>
        <v/>
      </c>
      <c r="Y138" s="95">
        <f>IFERROR((Y141+Y142+Y144+Y145+Y147+Y148+Y150+Y151+Y209+Y210+Y212+Y213+Y218+Y219)/Y135, 0)</f>
        <v/>
      </c>
      <c r="Z138" s="95">
        <f>IFERROR((Z141+Z142+Z144+Z145+Z147+Z148+Z150+Z151+Z209+Z210+Z212+Z213+Z218+Z219)/Z135, 0)</f>
        <v/>
      </c>
      <c r="AA138" s="95">
        <f>IFERROR((AA141+AA142+AA144+AA145+AA147+AA148+AA150+AA151+AA209+AA210+AA212+AA213+AA218+AA219)/AA135, 0)</f>
        <v/>
      </c>
      <c r="AB138" s="95">
        <f>IFERROR((AB141+AB142+AB144+AB145+AB147+AB148+AB150+AB151+AB209+AB210+AB212+AB213+AB218+AB219)/AB135, 0)</f>
        <v/>
      </c>
      <c r="AC138" s="95">
        <f>IFERROR((AC141+AC142+AC144+AC145+AC147+AC148+AC150+AC151+AC209+AC210+AC212+AC213+AC218+AC219)/AC135, 0)</f>
        <v/>
      </c>
      <c r="AD138" s="95">
        <f>IFERROR((AD141+AD142+AD144+AD145+AD147+AD148+AD150+AD151+AD209+AD210+AD212+AD213+AD218+AD219)/AD135, 0)</f>
        <v/>
      </c>
      <c r="AE138" s="95">
        <f>IFERROR((AE141+AE142+AE144+AE145+AE147+AE148+AE150+AE151+AE209+AE210+AE212+AE213+AE218+AE219)/AE135, 0)</f>
        <v/>
      </c>
      <c r="AF138" s="95">
        <f>IFERROR((AF141+AF142+AF144+AF145+AF147+AF148+AF150+AF151+AF209+AF210+AF212+AF213+AF218+AF219)/AF135, 0)</f>
        <v/>
      </c>
      <c r="AG138" s="95">
        <f>IFERROR((AG141+AG142+AG144+AG145+AG147+AG148+AG150+AG151+AG209+AG210+AG212+AG213+AG218+AG219)/AG135, 0)</f>
        <v/>
      </c>
      <c r="AH138" s="95">
        <f>IFERROR((AH141+AH142+AH144+AH145+AH147+AH148+AH150+AH151+AH209+AH210+AH212+AH213+AH218+AH219)/AH135, 0)</f>
        <v/>
      </c>
      <c r="AI138" s="95">
        <f>IFERROR((AI141+AI142+AI144+AI145+AI147+AI148+AI150+AI151+AI209+AI210+AI212+AI213+AI218+AI219)/AI135, 0)</f>
        <v/>
      </c>
      <c r="AJ138" s="95">
        <f>IFERROR((AJ141+AJ142+AJ144+AJ145+AJ147+AJ148+AJ150+AJ151+AJ209+AJ210+AJ212+AJ213+AJ218+AJ219)/AJ135, 0)</f>
        <v/>
      </c>
      <c r="AK138" s="95">
        <f>IFERROR((AK141+AK142+AK144+AK145+AK147+AK148+AK150+AK151+AK209+AK210+AK212+AK213+AK218+AK219)/AK135, 0)</f>
        <v/>
      </c>
      <c r="AL138" s="95">
        <f>IFERROR((AL141+AL142+AL144+AL145+AL147+AL148+AL150+AL151+AL209+AL210+AL212+AL213+AL218+AL219)/AL135, 0)</f>
        <v/>
      </c>
      <c r="AM138" s="95">
        <f>IFERROR((AM141+AM142+AM144+AM145+AM147+AM148+AM150+AM151+AM209+AM210+AM212+AM213+AM218+AM219)/AM135, 0)</f>
        <v/>
      </c>
    </row>
    <row r="139" ht="18" customHeight="1" s="173" thickBot="1">
      <c r="A139" s="42" t="inlineStr">
        <is>
          <t>Simpanan nasabah</t>
        </is>
      </c>
      <c r="B139" s="42" t="n"/>
      <c r="C139" s="34" t="n"/>
      <c r="D139" s="34" t="n"/>
      <c r="E139" s="34" t="n"/>
      <c r="F139" s="34" t="n"/>
      <c r="G139" s="34" t="n"/>
      <c r="H139" s="34" t="n"/>
      <c r="I139" s="34" t="n"/>
      <c r="J139" s="34" t="n"/>
      <c r="K139" s="34" t="n"/>
      <c r="L139" s="34" t="n"/>
      <c r="M139" s="34" t="n"/>
      <c r="N139" s="34" t="n"/>
      <c r="O139" s="34" t="n"/>
      <c r="P139" s="34" t="n"/>
      <c r="Q139" s="34" t="n"/>
      <c r="R139" s="34" t="n"/>
      <c r="S139" s="34" t="n"/>
      <c r="T139" s="34" t="n"/>
      <c r="U139" s="34" t="n"/>
      <c r="V139" s="34" t="n"/>
      <c r="W139" s="34" t="n"/>
      <c r="X139" s="34" t="n"/>
      <c r="Y139" s="34" t="n"/>
      <c r="Z139" s="34" t="n"/>
      <c r="AA139" s="34" t="n"/>
      <c r="AB139" s="34" t="n"/>
      <c r="AC139" s="34" t="n"/>
      <c r="AD139" s="34" t="n"/>
      <c r="AE139" s="34" t="n"/>
      <c r="AF139" s="34" t="n"/>
      <c r="AG139" s="34" t="n"/>
      <c r="AH139" s="34" t="n"/>
      <c r="AI139" s="34" t="n"/>
      <c r="AJ139" s="34" t="n"/>
      <c r="AK139" s="34" t="n"/>
      <c r="AL139" s="34" t="n"/>
      <c r="AM139" s="34" t="n"/>
    </row>
    <row r="140" ht="18" customHeight="1" s="173" thickBot="1">
      <c r="A140" s="43" t="inlineStr">
        <is>
          <t>Giro</t>
        </is>
      </c>
      <c r="B140" s="43" t="n"/>
      <c r="C140" s="34" t="n"/>
      <c r="D140" s="34" t="n"/>
      <c r="E140" s="34" t="n"/>
      <c r="F140" s="34" t="n"/>
      <c r="G140" s="34" t="n"/>
      <c r="H140" s="34" t="n"/>
      <c r="I140" s="34" t="n"/>
      <c r="J140" s="34" t="n"/>
      <c r="K140" s="34" t="n"/>
      <c r="L140" s="34" t="n"/>
      <c r="M140" s="34" t="n"/>
      <c r="N140" s="34" t="n"/>
      <c r="O140" s="34" t="n"/>
      <c r="P140" s="34" t="n"/>
      <c r="Q140" s="34" t="n"/>
      <c r="R140" s="34" t="n"/>
      <c r="S140" s="34" t="n"/>
      <c r="T140" s="34" t="n"/>
      <c r="U140" s="34" t="n"/>
      <c r="V140" s="34" t="n"/>
      <c r="W140" s="34" t="n"/>
      <c r="X140" s="34" t="n"/>
      <c r="Y140" s="34" t="n"/>
      <c r="Z140" s="34" t="n"/>
      <c r="AA140" s="34" t="n"/>
      <c r="AB140" s="34" t="n"/>
      <c r="AC140" s="34" t="n"/>
      <c r="AD140" s="34" t="n"/>
      <c r="AE140" s="34" t="n"/>
      <c r="AF140" s="34" t="n"/>
      <c r="AG140" s="34" t="n"/>
      <c r="AH140" s="34" t="n"/>
      <c r="AI140" s="34" t="n"/>
      <c r="AJ140" s="34" t="n"/>
      <c r="AK140" s="34" t="n"/>
      <c r="AL140" s="34" t="n"/>
      <c r="AM140" s="34" t="n"/>
    </row>
    <row r="141" ht="18" customHeight="1" s="173" thickBot="1">
      <c r="A141" s="44" t="inlineStr">
        <is>
          <t>Giro pihak ketiga</t>
        </is>
      </c>
      <c r="B141" s="44" t="n"/>
      <c r="C141" s="37" t="n">
        <v>6807.218</v>
      </c>
      <c r="D141" s="37" t="n">
        <v>6807.218</v>
      </c>
      <c r="E141" s="37" t="n">
        <v>6807.218</v>
      </c>
      <c r="F141" s="37" t="n">
        <v>5831.041</v>
      </c>
      <c r="G141" s="37" t="n">
        <v>9733.26</v>
      </c>
      <c r="H141" s="37" t="n">
        <v>6628.094</v>
      </c>
      <c r="I141" s="37" t="n">
        <v>7251.576</v>
      </c>
      <c r="J141" s="37" t="n">
        <v>7498.803</v>
      </c>
      <c r="K141" s="37" t="n">
        <v>7251.576</v>
      </c>
      <c r="L141" s="37" t="n">
        <v>8590.504999999999</v>
      </c>
      <c r="M141" s="37" t="n">
        <v>7142.595</v>
      </c>
      <c r="N141" s="37" t="n">
        <v>6486.371</v>
      </c>
      <c r="O141" s="37" t="n">
        <v>7671.069</v>
      </c>
      <c r="P141" s="37" t="n">
        <v>8579.262000000001</v>
      </c>
      <c r="Q141" s="37" t="n">
        <v>7758.113</v>
      </c>
      <c r="R141" s="37" t="n">
        <v>8384.303</v>
      </c>
      <c r="S141" s="37" t="n">
        <v>8517.925999999999</v>
      </c>
      <c r="T141" s="37" t="n">
        <v>8084.794</v>
      </c>
      <c r="U141" s="37" t="n">
        <v>6903.207</v>
      </c>
      <c r="V141" s="37" t="n">
        <v>6903.207</v>
      </c>
      <c r="W141" s="37" t="n">
        <v>6903.207</v>
      </c>
      <c r="X141" s="37" t="n">
        <v>13275.718</v>
      </c>
      <c r="Y141" s="37" t="n">
        <v>6795.102</v>
      </c>
      <c r="Z141" s="37" t="n">
        <v>8529.563</v>
      </c>
      <c r="AA141" s="37" t="n">
        <v>15504.205</v>
      </c>
      <c r="AB141" s="37" t="n"/>
      <c r="AC141" s="37" t="n"/>
      <c r="AD141" s="37" t="n"/>
      <c r="AE141" s="37" t="n"/>
      <c r="AF141" s="37" t="n"/>
      <c r="AG141" s="37" t="n"/>
      <c r="AH141" s="37" t="n"/>
      <c r="AI141" s="37" t="n"/>
      <c r="AJ141" s="37" t="n"/>
      <c r="AK141" s="37" t="n"/>
      <c r="AL141" s="37" t="n"/>
      <c r="AM141" s="37" t="n"/>
    </row>
    <row r="142" ht="18" customHeight="1" s="173" thickBot="1">
      <c r="A142" s="44" t="inlineStr">
        <is>
          <t>Giro pihak berelasi</t>
        </is>
      </c>
      <c r="B142" s="44" t="n"/>
      <c r="C142" s="37" t="n">
        <v>12361.662</v>
      </c>
      <c r="D142" s="37" t="n">
        <v>12361.662</v>
      </c>
      <c r="E142" s="37" t="n">
        <v>12361.662</v>
      </c>
      <c r="F142" s="37" t="n">
        <v>14161.156</v>
      </c>
      <c r="G142" s="37" t="n">
        <v>16524.083</v>
      </c>
      <c r="H142" s="37" t="n">
        <v>13988.177</v>
      </c>
      <c r="I142" s="37" t="n">
        <v>12950.148</v>
      </c>
      <c r="J142" s="37" t="n">
        <v>15971.174</v>
      </c>
      <c r="K142" s="37" t="n">
        <v>15853.77</v>
      </c>
      <c r="L142" s="37" t="n">
        <v>17272.37</v>
      </c>
      <c r="M142" s="37" t="n">
        <v>15740.582</v>
      </c>
      <c r="N142" s="37" t="n">
        <v>16779.525</v>
      </c>
      <c r="O142" s="37" t="n">
        <v>19773.13</v>
      </c>
      <c r="P142" s="37" t="n">
        <v>19041.687</v>
      </c>
      <c r="Q142" s="37" t="n">
        <v>14897.784</v>
      </c>
      <c r="R142" s="37" t="n">
        <v>13565.384</v>
      </c>
      <c r="S142" s="37" t="n">
        <v>12232.225</v>
      </c>
      <c r="T142" s="37" t="n">
        <v>13161.421</v>
      </c>
      <c r="U142" s="37" t="n">
        <v>11908.755</v>
      </c>
      <c r="V142" s="37" t="n">
        <v>11908.755</v>
      </c>
      <c r="W142" s="37" t="n">
        <v>11780.748</v>
      </c>
      <c r="X142" s="37" t="n">
        <v>13678.27</v>
      </c>
      <c r="Y142" s="37" t="n">
        <v>12281.415</v>
      </c>
      <c r="Z142" s="37" t="n">
        <v>13532.022</v>
      </c>
      <c r="AA142" s="37" t="n">
        <v>9849.995999999999</v>
      </c>
      <c r="AB142" s="37" t="n"/>
      <c r="AC142" s="37" t="n"/>
      <c r="AD142" s="37" t="n"/>
      <c r="AE142" s="37" t="n"/>
      <c r="AF142" s="37" t="n"/>
      <c r="AG142" s="37" t="n"/>
      <c r="AH142" s="37" t="n"/>
      <c r="AI142" s="37" t="n"/>
      <c r="AJ142" s="37" t="n"/>
      <c r="AK142" s="37" t="n"/>
      <c r="AL142" s="37" t="n"/>
      <c r="AM142" s="37" t="n"/>
    </row>
    <row r="143" ht="18" customHeight="1" s="173" thickBot="1">
      <c r="A143" s="43" t="inlineStr">
        <is>
          <t>Giro wadiah</t>
        </is>
      </c>
      <c r="B143" s="43" t="n"/>
      <c r="C143" s="34" t="n"/>
      <c r="D143" s="34" t="n"/>
      <c r="E143" s="34" t="n"/>
      <c r="F143" s="34" t="n"/>
      <c r="G143" s="34" t="n"/>
      <c r="H143" s="34" t="n"/>
      <c r="I143" s="34" t="n"/>
      <c r="J143" s="34" t="n"/>
      <c r="K143" s="34" t="n"/>
      <c r="L143" s="34" t="n"/>
      <c r="M143" s="34" t="n"/>
      <c r="N143" s="34" t="n"/>
      <c r="O143" s="34" t="n"/>
      <c r="P143" s="34" t="n"/>
      <c r="Q143" s="34" t="n"/>
      <c r="R143" s="34" t="n"/>
      <c r="S143" s="34" t="n"/>
      <c r="T143" s="34" t="n"/>
      <c r="U143" s="34" t="n"/>
      <c r="V143" s="34" t="n"/>
      <c r="W143" s="34" t="n"/>
      <c r="X143" s="34" t="n"/>
      <c r="Y143" s="34" t="n"/>
      <c r="Z143" s="34" t="n"/>
      <c r="AA143" s="34" t="n"/>
      <c r="AB143" s="34" t="n"/>
      <c r="AC143" s="34" t="n"/>
      <c r="AD143" s="34" t="n"/>
      <c r="AE143" s="34" t="n"/>
      <c r="AF143" s="34" t="n"/>
      <c r="AG143" s="34" t="n"/>
      <c r="AH143" s="34" t="n"/>
      <c r="AI143" s="34" t="n"/>
      <c r="AJ143" s="34" t="n"/>
      <c r="AK143" s="34" t="n"/>
      <c r="AL143" s="34" t="n"/>
      <c r="AM143" s="34" t="n"/>
    </row>
    <row r="144" ht="18" customHeight="1" s="173" thickBot="1">
      <c r="A144" s="44" t="inlineStr">
        <is>
          <t>Giro wadiah pihak ketiga</t>
        </is>
      </c>
      <c r="B144" s="44" t="n"/>
      <c r="C144" s="37" t="n">
        <v>116.826</v>
      </c>
      <c r="D144" s="37" t="n">
        <v>116.826</v>
      </c>
      <c r="E144" s="37" t="n">
        <v>116.826</v>
      </c>
      <c r="F144" s="37" t="n">
        <v>104.44</v>
      </c>
      <c r="G144" s="37" t="n">
        <v>62.803</v>
      </c>
      <c r="H144" s="37" t="n">
        <v>86.05800000000001</v>
      </c>
      <c r="I144" s="37" t="n">
        <v>89.745</v>
      </c>
      <c r="J144" s="37" t="n">
        <v>89.745</v>
      </c>
      <c r="K144" s="37" t="n">
        <v>89.745</v>
      </c>
      <c r="L144" s="37" t="n">
        <v>110.616</v>
      </c>
      <c r="M144" s="37" t="n">
        <v>75.895</v>
      </c>
      <c r="N144" s="37" t="n">
        <v>84.05</v>
      </c>
      <c r="O144" s="37" t="n">
        <v>83.494</v>
      </c>
      <c r="P144" s="37" t="n">
        <v>156.09</v>
      </c>
      <c r="Q144" s="37" t="n">
        <v>117.603</v>
      </c>
      <c r="R144" s="37" t="n">
        <v>104.725</v>
      </c>
      <c r="S144" s="37" t="n">
        <v>174.426</v>
      </c>
      <c r="T144" s="37" t="n">
        <v>129.544</v>
      </c>
      <c r="U144" s="37" t="n">
        <v>231.905</v>
      </c>
      <c r="V144" s="37" t="n">
        <v>159.672</v>
      </c>
      <c r="W144" s="37" t="n">
        <v>148.37</v>
      </c>
      <c r="X144" s="37" t="n">
        <v>222.22</v>
      </c>
      <c r="Y144" s="37" t="n">
        <v>129.812</v>
      </c>
      <c r="Z144" s="37" t="n">
        <v>134.898</v>
      </c>
      <c r="AA144" s="37" t="n">
        <v>156.888</v>
      </c>
      <c r="AB144" s="37" t="n"/>
      <c r="AC144" s="37" t="n"/>
      <c r="AD144" s="37" t="n"/>
      <c r="AE144" s="37" t="n"/>
      <c r="AF144" s="37" t="n"/>
      <c r="AG144" s="37" t="n"/>
      <c r="AH144" s="37" t="n"/>
      <c r="AI144" s="37" t="n"/>
      <c r="AJ144" s="37" t="n"/>
      <c r="AK144" s="37" t="n"/>
      <c r="AL144" s="37" t="n"/>
      <c r="AM144" s="37" t="n"/>
    </row>
    <row r="145" ht="18" customHeight="1" s="173" thickBot="1">
      <c r="A145" s="44" t="inlineStr">
        <is>
          <t>Giro wadiah pihak berelasi</t>
        </is>
      </c>
      <c r="B145" s="44" t="n"/>
      <c r="C145" s="37" t="n">
        <v>0.059</v>
      </c>
      <c r="D145" s="37" t="n">
        <v>0.059</v>
      </c>
      <c r="E145" s="37" t="n">
        <v>0.059</v>
      </c>
      <c r="F145" s="37" t="n">
        <v>0.122</v>
      </c>
      <c r="G145" s="37" t="n">
        <v>0.001</v>
      </c>
      <c r="H145" s="37" t="n">
        <v>0.001</v>
      </c>
      <c r="I145" s="37" t="n">
        <v>0.001</v>
      </c>
      <c r="J145" s="37" t="inlineStr"/>
      <c r="K145" s="37" t="inlineStr"/>
      <c r="L145" s="37" t="inlineStr"/>
      <c r="M145" s="37" t="inlineStr"/>
      <c r="N145" s="37" t="inlineStr"/>
      <c r="O145" s="37" t="inlineStr"/>
      <c r="P145" s="37" t="inlineStr"/>
      <c r="Q145" s="37" t="inlineStr"/>
      <c r="R145" s="37" t="inlineStr"/>
      <c r="S145" s="37" t="inlineStr"/>
      <c r="T145" s="37" t="inlineStr"/>
      <c r="U145" s="37" t="n">
        <v>0.967</v>
      </c>
      <c r="V145" s="37" t="n">
        <v>0.967</v>
      </c>
      <c r="W145" s="37" t="n">
        <v>0.967</v>
      </c>
      <c r="X145" s="37" t="n">
        <v>0</v>
      </c>
      <c r="Y145" s="37" t="n">
        <v>0.856</v>
      </c>
      <c r="Z145" s="37" t="n">
        <v>1.995</v>
      </c>
      <c r="AA145" s="37" t="n">
        <v>0</v>
      </c>
      <c r="AB145" s="37" t="n"/>
      <c r="AC145" s="37" t="n"/>
      <c r="AD145" s="37" t="n"/>
      <c r="AE145" s="37" t="n"/>
      <c r="AF145" s="37" t="n"/>
      <c r="AG145" s="37" t="n"/>
      <c r="AH145" s="37" t="n"/>
      <c r="AI145" s="37" t="n"/>
      <c r="AJ145" s="37" t="n"/>
      <c r="AK145" s="37" t="n"/>
      <c r="AL145" s="37" t="n"/>
      <c r="AM145" s="37" t="n"/>
    </row>
    <row r="146" ht="18" customHeight="1" s="173" thickBot="1">
      <c r="A146" s="43" t="inlineStr">
        <is>
          <t>Tabungan</t>
        </is>
      </c>
      <c r="B146" s="43" t="n"/>
      <c r="C146" s="34" t="n"/>
      <c r="D146" s="34" t="n"/>
      <c r="E146" s="34" t="n"/>
      <c r="F146" s="34" t="n"/>
      <c r="G146" s="34" t="n"/>
      <c r="H146" s="34" t="n"/>
      <c r="I146" s="34" t="n"/>
      <c r="J146" s="34" t="n"/>
      <c r="K146" s="34" t="n"/>
      <c r="L146" s="34" t="n"/>
      <c r="M146" s="34" t="n"/>
      <c r="N146" s="34" t="n"/>
      <c r="O146" s="34" t="n"/>
      <c r="P146" s="34" t="n"/>
      <c r="Q146" s="34" t="n"/>
      <c r="R146" s="34" t="n"/>
      <c r="S146" s="34" t="n"/>
      <c r="T146" s="34" t="n"/>
      <c r="U146" s="34" t="n"/>
      <c r="V146" s="34" t="n"/>
      <c r="W146" s="34" t="n"/>
      <c r="X146" s="34" t="n"/>
      <c r="Y146" s="34" t="n"/>
      <c r="Z146" s="34" t="n"/>
      <c r="AA146" s="34" t="n"/>
      <c r="AB146" s="34" t="n"/>
      <c r="AC146" s="34" t="n"/>
      <c r="AD146" s="34" t="n"/>
      <c r="AE146" s="34" t="n"/>
      <c r="AF146" s="34" t="n"/>
      <c r="AG146" s="34" t="n"/>
      <c r="AH146" s="34" t="n"/>
      <c r="AI146" s="34" t="n"/>
      <c r="AJ146" s="34" t="n"/>
      <c r="AK146" s="34" t="n"/>
      <c r="AL146" s="34" t="n"/>
      <c r="AM146" s="34" t="n"/>
    </row>
    <row r="147" ht="18" customHeight="1" s="173" thickBot="1">
      <c r="A147" s="44" t="inlineStr">
        <is>
          <t>Tabungan pihak ketiga</t>
        </is>
      </c>
      <c r="B147" s="44" t="n"/>
      <c r="C147" s="37" t="n">
        <v>18711.015</v>
      </c>
      <c r="D147" s="37" t="n">
        <v>18711.015</v>
      </c>
      <c r="E147" s="37" t="n">
        <v>18711.015</v>
      </c>
      <c r="F147" s="37" t="n">
        <v>21613.396</v>
      </c>
      <c r="G147" s="37" t="n">
        <v>17103.135</v>
      </c>
      <c r="H147" s="37" t="n">
        <v>17730.315</v>
      </c>
      <c r="I147" s="37" t="n">
        <v>17972.812</v>
      </c>
      <c r="J147" s="37" t="n">
        <v>22223.249</v>
      </c>
      <c r="K147" s="37" t="n">
        <v>20152.973</v>
      </c>
      <c r="L147" s="37" t="n">
        <v>19875.247</v>
      </c>
      <c r="M147" s="37" t="n">
        <v>24203.181</v>
      </c>
      <c r="N147" s="37" t="n">
        <v>24203.181</v>
      </c>
      <c r="O147" s="37" t="n">
        <v>25624.136</v>
      </c>
      <c r="P147" s="37" t="n">
        <v>22356.18</v>
      </c>
      <c r="Q147" s="37" t="n">
        <v>25624.136</v>
      </c>
      <c r="R147" s="37" t="n">
        <v>23028.246</v>
      </c>
      <c r="S147" s="37" t="n">
        <v>27958.339</v>
      </c>
      <c r="T147" s="37" t="n">
        <v>24204.891</v>
      </c>
      <c r="U147" s="37" t="n">
        <v>30441.292</v>
      </c>
      <c r="V147" s="37" t="n">
        <v>27529.559</v>
      </c>
      <c r="W147" s="37" t="n">
        <v>28353.587</v>
      </c>
      <c r="X147" s="37" t="n">
        <v>28920.759</v>
      </c>
      <c r="Y147" s="37" t="n">
        <v>28397.305</v>
      </c>
      <c r="Z147" s="37" t="n">
        <v>27571.092</v>
      </c>
      <c r="AA147" s="37" t="n">
        <v>36687.665</v>
      </c>
      <c r="AB147" s="37" t="n"/>
      <c r="AC147" s="37" t="n"/>
      <c r="AD147" s="37" t="n"/>
      <c r="AE147" s="37" t="n"/>
      <c r="AF147" s="37" t="n"/>
      <c r="AG147" s="37" t="n"/>
      <c r="AH147" s="37" t="n"/>
      <c r="AI147" s="37" t="n"/>
      <c r="AJ147" s="37" t="n"/>
      <c r="AK147" s="37" t="n"/>
      <c r="AL147" s="37" t="n"/>
      <c r="AM147" s="37" t="n"/>
    </row>
    <row r="148" ht="18" customHeight="1" s="173" thickBot="1">
      <c r="A148" s="44" t="inlineStr">
        <is>
          <t>Tabungan pihak berelasi</t>
        </is>
      </c>
      <c r="B148" s="44" t="n"/>
      <c r="C148" s="37" t="n">
        <v>78.203</v>
      </c>
      <c r="D148" s="37" t="n">
        <v>78.203</v>
      </c>
      <c r="E148" s="37" t="n">
        <v>78.203</v>
      </c>
      <c r="F148" s="37" t="n">
        <v>55.926</v>
      </c>
      <c r="G148" s="37" t="n">
        <v>55.926</v>
      </c>
      <c r="H148" s="37" t="n">
        <v>42.552</v>
      </c>
      <c r="I148" s="37" t="n">
        <v>50.234</v>
      </c>
      <c r="J148" s="37" t="n">
        <v>62.37</v>
      </c>
      <c r="K148" s="37" t="n">
        <v>56.124</v>
      </c>
      <c r="L148" s="37" t="n">
        <v>61.44</v>
      </c>
      <c r="M148" s="37" t="n">
        <v>61.44</v>
      </c>
      <c r="N148" s="37" t="n">
        <v>61.44</v>
      </c>
      <c r="O148" s="37" t="n">
        <v>149.705</v>
      </c>
      <c r="P148" s="37" t="n">
        <v>57.747</v>
      </c>
      <c r="Q148" s="37" t="n">
        <v>44.009</v>
      </c>
      <c r="R148" s="37" t="n">
        <v>45.758</v>
      </c>
      <c r="S148" s="37" t="n">
        <v>62.547</v>
      </c>
      <c r="T148" s="37" t="n">
        <v>57.961</v>
      </c>
      <c r="U148" s="37" t="n">
        <v>48.862</v>
      </c>
      <c r="V148" s="37" t="n">
        <v>48.862</v>
      </c>
      <c r="W148" s="37" t="n">
        <v>44.697</v>
      </c>
      <c r="X148" s="37" t="n">
        <v>76.252</v>
      </c>
      <c r="Y148" s="37" t="n">
        <v>40.726</v>
      </c>
      <c r="Z148" s="37" t="n">
        <v>40.164</v>
      </c>
      <c r="AA148" s="37" t="n">
        <v>74.53</v>
      </c>
      <c r="AB148" s="37" t="n"/>
      <c r="AC148" s="37" t="n"/>
      <c r="AD148" s="37" t="n"/>
      <c r="AE148" s="37" t="n"/>
      <c r="AF148" s="37" t="n"/>
      <c r="AG148" s="37" t="n"/>
      <c r="AH148" s="37" t="n"/>
      <c r="AI148" s="37" t="n"/>
      <c r="AJ148" s="37" t="n"/>
      <c r="AK148" s="37" t="n"/>
      <c r="AL148" s="37" t="n"/>
      <c r="AM148" s="37" t="n"/>
    </row>
    <row r="149" ht="18" customHeight="1" s="173" thickBot="1">
      <c r="A149" s="43" t="inlineStr">
        <is>
          <t>Tabungan wadiah</t>
        </is>
      </c>
      <c r="B149" s="43" t="n"/>
      <c r="C149" s="34" t="n"/>
      <c r="D149" s="34" t="n"/>
      <c r="E149" s="34" t="n"/>
      <c r="F149" s="34" t="n"/>
      <c r="G149" s="34" t="n"/>
      <c r="H149" s="34" t="n"/>
      <c r="I149" s="34" t="n"/>
      <c r="J149" s="34" t="n"/>
      <c r="K149" s="34" t="n"/>
      <c r="L149" s="34" t="n"/>
      <c r="M149" s="34" t="n"/>
      <c r="N149" s="34" t="n"/>
      <c r="O149" s="34" t="n"/>
      <c r="P149" s="34" t="n"/>
      <c r="Q149" s="34" t="n"/>
      <c r="R149" s="34" t="n"/>
      <c r="S149" s="34" t="n"/>
      <c r="T149" s="34" t="n"/>
      <c r="U149" s="34" t="n"/>
      <c r="V149" s="34" t="n"/>
      <c r="W149" s="34" t="n"/>
      <c r="X149" s="34" t="n"/>
      <c r="Y149" s="34" t="n"/>
      <c r="Z149" s="34" t="n"/>
      <c r="AA149" s="34" t="n"/>
      <c r="AB149" s="34" t="n"/>
      <c r="AC149" s="34" t="n"/>
      <c r="AD149" s="34" t="n"/>
      <c r="AE149" s="34" t="n"/>
      <c r="AF149" s="34" t="n"/>
      <c r="AG149" s="34" t="n"/>
      <c r="AH149" s="34" t="n"/>
      <c r="AI149" s="34" t="n"/>
      <c r="AJ149" s="34" t="n"/>
      <c r="AK149" s="34" t="n"/>
      <c r="AL149" s="34" t="n"/>
      <c r="AM149" s="34" t="n"/>
    </row>
    <row r="150" ht="35" customHeight="1" s="173" thickBot="1">
      <c r="A150" s="44" t="inlineStr">
        <is>
          <t>Tabungan wadiah pihak ketiga</t>
        </is>
      </c>
      <c r="B150" s="44" t="n"/>
      <c r="C150" s="37" t="n">
        <v>36.696</v>
      </c>
      <c r="D150" s="37" t="n">
        <v>36.696</v>
      </c>
      <c r="E150" s="37" t="n">
        <v>36.696</v>
      </c>
      <c r="F150" s="37" t="n">
        <v>36.791</v>
      </c>
      <c r="G150" s="37" t="n">
        <v>47.906</v>
      </c>
      <c r="H150" s="37" t="n">
        <v>42.047</v>
      </c>
      <c r="I150" s="37" t="n">
        <v>54.796</v>
      </c>
      <c r="J150" s="37" t="n">
        <v>54.796</v>
      </c>
      <c r="K150" s="37" t="n">
        <v>48.836</v>
      </c>
      <c r="L150" s="37" t="n">
        <v>61.981</v>
      </c>
      <c r="M150" s="37" t="n">
        <v>61.981</v>
      </c>
      <c r="N150" s="37" t="n">
        <v>61.981</v>
      </c>
      <c r="O150" s="37" t="n">
        <v>67.322</v>
      </c>
      <c r="P150" s="37" t="n">
        <v>57.844</v>
      </c>
      <c r="Q150" s="37" t="n">
        <v>61.407</v>
      </c>
      <c r="R150" s="37" t="n">
        <v>63.622</v>
      </c>
      <c r="S150" s="37" t="n">
        <v>66.26300000000001</v>
      </c>
      <c r="T150" s="37" t="n">
        <v>66.575</v>
      </c>
      <c r="U150" s="37" t="n">
        <v>255.717</v>
      </c>
      <c r="V150" s="37" t="n">
        <v>255.717</v>
      </c>
      <c r="W150" s="37" t="n">
        <v>78.44</v>
      </c>
      <c r="X150" s="37" t="n">
        <v>260.223</v>
      </c>
      <c r="Y150" s="37" t="n">
        <v>224.558</v>
      </c>
      <c r="Z150" s="37" t="n">
        <v>251.327</v>
      </c>
      <c r="AA150" s="37" t="n">
        <v>275.254</v>
      </c>
      <c r="AB150" s="37" t="n"/>
      <c r="AC150" s="37" t="n"/>
      <c r="AD150" s="37" t="n"/>
      <c r="AE150" s="37" t="n"/>
      <c r="AF150" s="37" t="n"/>
      <c r="AG150" s="37" t="n"/>
      <c r="AH150" s="37" t="n"/>
      <c r="AI150" s="37" t="n"/>
      <c r="AJ150" s="37" t="n"/>
      <c r="AK150" s="37" t="n"/>
      <c r="AL150" s="37" t="n"/>
      <c r="AM150" s="37" t="n"/>
    </row>
    <row r="151" ht="35" customHeight="1" s="173" thickBot="1">
      <c r="A151" s="44" t="inlineStr">
        <is>
          <t>Tabungan wadiah pihak berelasi</t>
        </is>
      </c>
      <c r="B151" s="44" t="n"/>
      <c r="C151" s="37" t="n">
        <v>0.038</v>
      </c>
      <c r="D151" s="37" t="n">
        <v>0.038</v>
      </c>
      <c r="E151" s="37" t="n">
        <v>0.038</v>
      </c>
      <c r="F151" s="37" t="n">
        <v>0.008999999999999999</v>
      </c>
      <c r="G151" s="37" t="n">
        <v>0.008999999999999999</v>
      </c>
      <c r="H151" s="37" t="n">
        <v>0.01</v>
      </c>
      <c r="I151" s="37" t="n">
        <v>0.036</v>
      </c>
      <c r="J151" s="37" t="n">
        <v>0.006</v>
      </c>
      <c r="K151" s="37" t="n">
        <v>0.011</v>
      </c>
      <c r="L151" s="37" t="n">
        <v>0.01</v>
      </c>
      <c r="M151" s="37" t="n">
        <v>0.015</v>
      </c>
      <c r="N151" s="37" t="n">
        <v>0.015</v>
      </c>
      <c r="O151" s="37" t="n">
        <v>0.015</v>
      </c>
      <c r="P151" s="37" t="n">
        <v>0.015</v>
      </c>
      <c r="Q151" s="37" t="n">
        <v>0.015</v>
      </c>
      <c r="R151" s="37" t="n">
        <v>0.012</v>
      </c>
      <c r="S151" s="37" t="n">
        <v>0.278</v>
      </c>
      <c r="T151" s="37" t="n">
        <v>0.051</v>
      </c>
      <c r="U151" s="37" t="n">
        <v>0.098</v>
      </c>
      <c r="V151" s="37" t="n">
        <v>0.056</v>
      </c>
      <c r="W151" s="37" t="n">
        <v>0.119</v>
      </c>
      <c r="X151" s="37" t="n">
        <v>0.039</v>
      </c>
      <c r="Y151" s="37" t="n">
        <v>1.657</v>
      </c>
      <c r="Z151" s="37" t="n">
        <v>0.129</v>
      </c>
      <c r="AA151" s="37" t="n">
        <v>0.101</v>
      </c>
      <c r="AB151" s="37" t="n"/>
      <c r="AC151" s="37" t="n"/>
      <c r="AD151" s="37" t="n"/>
      <c r="AE151" s="37" t="n"/>
      <c r="AF151" s="37" t="n"/>
      <c r="AG151" s="37" t="n"/>
      <c r="AH151" s="37" t="n"/>
      <c r="AI151" s="37" t="n"/>
      <c r="AJ151" s="37" t="n"/>
      <c r="AK151" s="37" t="n"/>
      <c r="AL151" s="37" t="n"/>
      <c r="AM151" s="37" t="n"/>
    </row>
    <row r="152" ht="18" customHeight="1" s="173" thickBot="1">
      <c r="A152" s="43" t="inlineStr">
        <is>
          <t>Deposito berjangka</t>
        </is>
      </c>
      <c r="B152" s="43" t="n"/>
      <c r="C152" s="34" t="n"/>
      <c r="D152" s="34" t="n"/>
      <c r="E152" s="34" t="n"/>
      <c r="F152" s="34" t="n"/>
      <c r="G152" s="34" t="n"/>
      <c r="H152" s="34" t="n"/>
      <c r="I152" s="34" t="n"/>
      <c r="J152" s="34" t="n"/>
      <c r="K152" s="34" t="n"/>
      <c r="L152" s="34" t="n"/>
      <c r="M152" s="34" t="n"/>
      <c r="N152" s="34" t="n"/>
      <c r="O152" s="34" t="n"/>
      <c r="P152" s="34" t="n"/>
      <c r="Q152" s="34" t="n"/>
      <c r="R152" s="34" t="n"/>
      <c r="S152" s="34" t="n"/>
      <c r="T152" s="34" t="n"/>
      <c r="U152" s="34" t="n"/>
      <c r="V152" s="34" t="n"/>
      <c r="W152" s="34" t="n"/>
      <c r="X152" s="34" t="n"/>
      <c r="Y152" s="34" t="n"/>
      <c r="Z152" s="34" t="n"/>
      <c r="AA152" s="34" t="n"/>
      <c r="AB152" s="34" t="n"/>
      <c r="AC152" s="34" t="n"/>
      <c r="AD152" s="34" t="n"/>
      <c r="AE152" s="34" t="n"/>
      <c r="AF152" s="34" t="n"/>
      <c r="AG152" s="34" t="n"/>
      <c r="AH152" s="34" t="n"/>
      <c r="AI152" s="34" t="n"/>
      <c r="AJ152" s="34" t="n"/>
      <c r="AK152" s="34" t="n"/>
      <c r="AL152" s="34" t="n"/>
      <c r="AM152" s="34" t="n"/>
    </row>
    <row r="153" ht="35" customHeight="1" s="173" thickBot="1">
      <c r="A153" s="44" t="inlineStr">
        <is>
          <t>Deposito berjangka pihak ketiga</t>
        </is>
      </c>
      <c r="B153" s="44" t="n"/>
      <c r="C153" s="37" t="n">
        <v>8809.745000000001</v>
      </c>
      <c r="D153" s="37" t="n">
        <v>8809.745000000001</v>
      </c>
      <c r="E153" s="37" t="n">
        <v>8809.745000000001</v>
      </c>
      <c r="F153" s="37" t="n">
        <v>6985.898</v>
      </c>
      <c r="G153" s="37" t="n">
        <v>12614.766</v>
      </c>
      <c r="H153" s="37" t="n">
        <v>8318.857</v>
      </c>
      <c r="I153" s="37" t="n">
        <v>22793.609</v>
      </c>
      <c r="J153" s="37" t="n">
        <v>22793.609</v>
      </c>
      <c r="K153" s="37" t="n">
        <v>22793.609</v>
      </c>
      <c r="L153" s="37" t="n">
        <v>24864.151</v>
      </c>
      <c r="M153" s="37" t="n">
        <v>25535.743</v>
      </c>
      <c r="N153" s="37" t="n">
        <v>29303.085</v>
      </c>
      <c r="O153" s="37" t="n">
        <v>30202.619</v>
      </c>
      <c r="P153" s="37" t="n">
        <v>30202.619</v>
      </c>
      <c r="Q153" s="37" t="n">
        <v>30202.619</v>
      </c>
      <c r="R153" s="37" t="n">
        <v>23829.453</v>
      </c>
      <c r="S153" s="37" t="n">
        <v>24778.771</v>
      </c>
      <c r="T153" s="37" t="n">
        <v>25096.754</v>
      </c>
      <c r="U153" s="37" t="n">
        <v>24958.443</v>
      </c>
      <c r="V153" s="37" t="n">
        <v>24958.443</v>
      </c>
      <c r="W153" s="37" t="n">
        <v>24958.443</v>
      </c>
      <c r="X153" s="37" t="n">
        <v>42664.711</v>
      </c>
      <c r="Y153" s="37" t="n">
        <v>20038.763</v>
      </c>
      <c r="Z153" s="37" t="n">
        <v>19831.716</v>
      </c>
      <c r="AA153" s="37" t="n">
        <v>36214.919</v>
      </c>
      <c r="AB153" s="37" t="n"/>
      <c r="AC153" s="37" t="n"/>
      <c r="AD153" s="37" t="n"/>
      <c r="AE153" s="37" t="n"/>
      <c r="AF153" s="37" t="n"/>
      <c r="AG153" s="37" t="n"/>
      <c r="AH153" s="37" t="n"/>
      <c r="AI153" s="37" t="n"/>
      <c r="AJ153" s="37" t="n"/>
      <c r="AK153" s="37" t="n"/>
      <c r="AL153" s="37" t="n"/>
      <c r="AM153" s="37" t="n"/>
    </row>
    <row r="154" ht="35" customHeight="1" s="173" thickBot="1">
      <c r="A154" s="44" t="inlineStr">
        <is>
          <t>Deposito berjangka pihak berelasi</t>
        </is>
      </c>
      <c r="B154" s="44" t="n"/>
      <c r="C154" s="37" t="n">
        <v>2497.48</v>
      </c>
      <c r="D154" s="37" t="n">
        <v>2497.48</v>
      </c>
      <c r="E154" s="37" t="n">
        <v>2497.48</v>
      </c>
      <c r="F154" s="37" t="n">
        <v>7396.042</v>
      </c>
      <c r="G154" s="37" t="n">
        <v>9225.343000000001</v>
      </c>
      <c r="H154" s="37" t="n">
        <v>10062.325</v>
      </c>
      <c r="I154" s="37" t="n">
        <v>7078.045</v>
      </c>
      <c r="J154" s="37" t="n">
        <v>522.947</v>
      </c>
      <c r="K154" s="37" t="n">
        <v>8008.673</v>
      </c>
      <c r="L154" s="37" t="n">
        <v>7070.973</v>
      </c>
      <c r="M154" s="37" t="n">
        <v>9348.847</v>
      </c>
      <c r="N154" s="37" t="n">
        <v>385.925</v>
      </c>
      <c r="O154" s="37" t="n">
        <v>7014.758</v>
      </c>
      <c r="P154" s="37" t="n">
        <v>340.716</v>
      </c>
      <c r="Q154" s="37" t="n">
        <v>12768.925</v>
      </c>
      <c r="R154" s="37" t="n">
        <v>8594.549000000001</v>
      </c>
      <c r="S154" s="37" t="n">
        <v>9390.324000000001</v>
      </c>
      <c r="T154" s="37" t="n">
        <v>11134.973</v>
      </c>
      <c r="U154" s="37" t="n">
        <v>307.592</v>
      </c>
      <c r="V154" s="37" t="n">
        <v>10406.108</v>
      </c>
      <c r="W154" s="37" t="n">
        <v>10701.682</v>
      </c>
      <c r="X154" s="37" t="n">
        <v>7255.07</v>
      </c>
      <c r="Y154" s="37" t="n">
        <v>9067.959999999999</v>
      </c>
      <c r="Z154" s="37" t="n">
        <v>11571.973</v>
      </c>
      <c r="AA154" s="37" t="n">
        <v>7300.48</v>
      </c>
      <c r="AB154" s="37" t="n"/>
      <c r="AC154" s="37" t="n"/>
      <c r="AD154" s="37" t="n"/>
      <c r="AE154" s="37" t="n"/>
      <c r="AF154" s="37" t="n"/>
      <c r="AG154" s="37" t="n"/>
      <c r="AH154" s="37" t="n"/>
      <c r="AI154" s="37" t="n"/>
      <c r="AJ154" s="37" t="n"/>
      <c r="AK154" s="37" t="n"/>
      <c r="AL154" s="37" t="n"/>
      <c r="AM154" s="37" t="n"/>
    </row>
    <row r="155" ht="18" customHeight="1" s="173" thickBot="1">
      <c r="A155" s="43" t="inlineStr">
        <is>
          <t>Deposito wakalah</t>
        </is>
      </c>
      <c r="B155" s="43" t="n"/>
      <c r="C155" s="34" t="n"/>
      <c r="D155" s="34" t="n"/>
      <c r="E155" s="34" t="n"/>
      <c r="F155" s="34" t="n"/>
      <c r="G155" s="34" t="n"/>
      <c r="H155" s="34" t="n"/>
      <c r="I155" s="34" t="n"/>
      <c r="J155" s="34" t="n"/>
      <c r="K155" s="34" t="n"/>
      <c r="L155" s="34" t="n"/>
      <c r="M155" s="34" t="n"/>
      <c r="N155" s="34" t="n"/>
      <c r="O155" s="34" t="n"/>
      <c r="P155" s="34" t="n"/>
      <c r="Q155" s="34" t="n"/>
      <c r="R155" s="34" t="n"/>
      <c r="S155" s="34" t="n"/>
      <c r="T155" s="34" t="n"/>
      <c r="U155" s="34" t="n"/>
      <c r="V155" s="34" t="n"/>
      <c r="W155" s="34" t="n"/>
      <c r="X155" s="34" t="n"/>
      <c r="Y155" s="34" t="n"/>
      <c r="Z155" s="34" t="n"/>
      <c r="AA155" s="34" t="n"/>
      <c r="AB155" s="34" t="n"/>
      <c r="AC155" s="34" t="n"/>
      <c r="AD155" s="34" t="n"/>
      <c r="AE155" s="34" t="n"/>
      <c r="AF155" s="34" t="n"/>
      <c r="AG155" s="34" t="n"/>
      <c r="AH155" s="34" t="n"/>
      <c r="AI155" s="34" t="n"/>
      <c r="AJ155" s="34" t="n"/>
      <c r="AK155" s="34" t="n"/>
      <c r="AL155" s="34" t="n"/>
      <c r="AM155" s="34" t="n"/>
    </row>
    <row r="156" hidden="1" ht="35" customHeight="1" s="173" thickBot="1">
      <c r="A156" s="44" t="inlineStr">
        <is>
          <t>Deposito wakalah pihak ketiga</t>
        </is>
      </c>
      <c r="B156" s="44" t="n"/>
      <c r="C156" s="37" t="inlineStr"/>
      <c r="D156" s="37" t="inlineStr"/>
      <c r="E156" s="37" t="inlineStr"/>
      <c r="F156" s="37" t="inlineStr"/>
      <c r="G156" s="37" t="inlineStr"/>
      <c r="H156" s="37" t="inlineStr"/>
      <c r="I156" s="37" t="inlineStr"/>
      <c r="J156" s="37" t="inlineStr"/>
      <c r="K156" s="37" t="inlineStr"/>
      <c r="L156" s="37" t="inlineStr"/>
      <c r="M156" s="37" t="inlineStr"/>
      <c r="N156" s="37" t="inlineStr"/>
      <c r="O156" s="37" t="inlineStr"/>
      <c r="P156" s="37" t="inlineStr"/>
      <c r="Q156" s="37" t="inlineStr"/>
      <c r="R156" s="37" t="inlineStr"/>
      <c r="S156" s="37" t="inlineStr"/>
      <c r="T156" s="37" t="inlineStr"/>
      <c r="U156" s="37" t="inlineStr"/>
      <c r="V156" s="37" t="inlineStr"/>
      <c r="W156" s="37" t="inlineStr"/>
      <c r="X156" s="37" t="inlineStr"/>
      <c r="Y156" s="37" t="inlineStr"/>
      <c r="Z156" s="37" t="inlineStr"/>
      <c r="AA156" s="37" t="inlineStr"/>
      <c r="AB156" s="37" t="n"/>
      <c r="AC156" s="37" t="n"/>
      <c r="AD156" s="37" t="n"/>
      <c r="AE156" s="37" t="n"/>
      <c r="AF156" s="37" t="n"/>
      <c r="AG156" s="37" t="n"/>
      <c r="AH156" s="37" t="n"/>
      <c r="AI156" s="37" t="n"/>
      <c r="AJ156" s="37" t="n"/>
      <c r="AK156" s="37" t="n"/>
      <c r="AL156" s="37" t="n"/>
      <c r="AM156" s="37" t="n"/>
    </row>
    <row r="157" hidden="1" ht="35" customHeight="1" s="173" thickBot="1">
      <c r="A157" s="44" t="inlineStr">
        <is>
          <t>Deposito wakalah pihak berelasi</t>
        </is>
      </c>
      <c r="B157" s="44" t="n"/>
      <c r="C157" s="37" t="inlineStr"/>
      <c r="D157" s="37" t="inlineStr"/>
      <c r="E157" s="37" t="inlineStr"/>
      <c r="F157" s="37" t="inlineStr"/>
      <c r="G157" s="37" t="inlineStr"/>
      <c r="H157" s="37" t="inlineStr"/>
      <c r="I157" s="37" t="inlineStr"/>
      <c r="J157" s="37" t="inlineStr"/>
      <c r="K157" s="37" t="inlineStr"/>
      <c r="L157" s="37" t="inlineStr"/>
      <c r="M157" s="37" t="inlineStr"/>
      <c r="N157" s="37" t="inlineStr"/>
      <c r="O157" s="37" t="inlineStr"/>
      <c r="P157" s="37" t="inlineStr"/>
      <c r="Q157" s="37" t="inlineStr"/>
      <c r="R157" s="37" t="inlineStr"/>
      <c r="S157" s="37" t="inlineStr"/>
      <c r="T157" s="37" t="inlineStr"/>
      <c r="U157" s="37" t="inlineStr"/>
      <c r="V157" s="37" t="inlineStr"/>
      <c r="W157" s="37" t="inlineStr"/>
      <c r="X157" s="37" t="inlineStr"/>
      <c r="Y157" s="37" t="inlineStr"/>
      <c r="Z157" s="37" t="inlineStr"/>
      <c r="AA157" s="37" t="inlineStr"/>
      <c r="AB157" s="37" t="n"/>
      <c r="AC157" s="37" t="n"/>
      <c r="AD157" s="37" t="n"/>
      <c r="AE157" s="37" t="n"/>
      <c r="AF157" s="37" t="n"/>
      <c r="AG157" s="37" t="n"/>
      <c r="AH157" s="37" t="n"/>
      <c r="AI157" s="37" t="n"/>
      <c r="AJ157" s="37" t="n"/>
      <c r="AK157" s="37" t="n"/>
      <c r="AL157" s="37" t="n"/>
      <c r="AM157" s="37" t="n"/>
    </row>
    <row r="158" ht="18" customHeight="1" s="173" thickBot="1">
      <c r="A158" s="42" t="inlineStr">
        <is>
          <t>Simpanan dari bank lain</t>
        </is>
      </c>
      <c r="B158" s="42" t="n"/>
      <c r="C158" s="34" t="n"/>
      <c r="D158" s="34" t="n"/>
      <c r="E158" s="34" t="n"/>
      <c r="F158" s="34" t="n"/>
      <c r="G158" s="34" t="n"/>
      <c r="H158" s="34" t="n"/>
      <c r="I158" s="34" t="n"/>
      <c r="J158" s="34" t="n"/>
      <c r="K158" s="34" t="n"/>
      <c r="L158" s="34" t="n"/>
      <c r="M158" s="34" t="n"/>
      <c r="N158" s="34" t="n"/>
      <c r="O158" s="34" t="n"/>
      <c r="P158" s="34" t="n"/>
      <c r="Q158" s="34" t="n"/>
      <c r="R158" s="34" t="n"/>
      <c r="S158" s="34" t="n"/>
      <c r="T158" s="34" t="n"/>
      <c r="U158" s="34" t="n"/>
      <c r="V158" s="34" t="n"/>
      <c r="W158" s="34" t="n"/>
      <c r="X158" s="34" t="n"/>
      <c r="Y158" s="34" t="n"/>
      <c r="Z158" s="34" t="n"/>
      <c r="AA158" s="34" t="n"/>
      <c r="AB158" s="34" t="n"/>
      <c r="AC158" s="34" t="n"/>
      <c r="AD158" s="34" t="n"/>
      <c r="AE158" s="34" t="n"/>
      <c r="AF158" s="34" t="n"/>
      <c r="AG158" s="34" t="n"/>
      <c r="AH158" s="34" t="n"/>
      <c r="AI158" s="34" t="n"/>
      <c r="AJ158" s="34" t="n"/>
      <c r="AK158" s="34" t="n"/>
      <c r="AL158" s="34" t="n"/>
      <c r="AM158" s="34" t="n"/>
    </row>
    <row r="159" ht="35" customHeight="1" s="173" thickBot="1">
      <c r="A159" s="45" t="inlineStr">
        <is>
          <t>Simpanan dari bank lain total (template lama)</t>
        </is>
      </c>
      <c r="B159" s="45" t="n"/>
      <c r="C159" s="37" t="n">
        <v>695.167</v>
      </c>
      <c r="D159" s="37" t="n">
        <v>695.167</v>
      </c>
      <c r="E159" s="37" t="n">
        <v>695.167</v>
      </c>
      <c r="F159" s="37" t="n">
        <v>536.841</v>
      </c>
      <c r="G159" s="37" t="n">
        <v>522.355</v>
      </c>
      <c r="H159" s="37" t="n">
        <v>2851.67</v>
      </c>
      <c r="I159" s="37" t="n">
        <v>2814.994</v>
      </c>
      <c r="J159" s="37" t="n">
        <v>2814.994</v>
      </c>
      <c r="K159" s="37" t="n">
        <v>727.605</v>
      </c>
      <c r="L159" s="37" t="n">
        <v>4116.537</v>
      </c>
      <c r="M159" s="37" t="n">
        <v>4116.537</v>
      </c>
      <c r="N159" s="37" t="n">
        <v>4116.537</v>
      </c>
      <c r="O159" s="37" t="n">
        <v>983.886</v>
      </c>
      <c r="P159" s="37" t="n">
        <v>940.3390000000001</v>
      </c>
      <c r="Q159" s="37" t="n">
        <v>838.34</v>
      </c>
      <c r="R159" s="37" t="n">
        <v/>
      </c>
      <c r="S159" s="37" t="n">
        <v/>
      </c>
      <c r="T159" s="37" t="n">
        <v/>
      </c>
      <c r="U159" s="37" t="n">
        <v/>
      </c>
      <c r="V159" s="37" t="n">
        <v/>
      </c>
      <c r="W159" s="37" t="n">
        <v/>
      </c>
      <c r="X159" s="37" t="n">
        <v/>
      </c>
      <c r="Y159" s="37" t="n">
        <v/>
      </c>
      <c r="Z159" s="37" t="n">
        <v/>
      </c>
      <c r="AA159" s="37" t="n">
        <v/>
      </c>
      <c r="AB159" s="37" t="n"/>
      <c r="AC159" s="37" t="n"/>
      <c r="AD159" s="37" t="n"/>
      <c r="AE159" s="37" t="n"/>
      <c r="AF159" s="37" t="n"/>
      <c r="AG159" s="37" t="n"/>
      <c r="AH159" s="37" t="n"/>
      <c r="AI159" s="37" t="n"/>
      <c r="AJ159" s="37" t="n"/>
      <c r="AK159" s="37" t="n"/>
      <c r="AL159" s="37" t="n"/>
      <c r="AM159" s="37" t="n"/>
    </row>
    <row r="160" ht="35" customHeight="1" s="173" thickBot="1">
      <c r="A160" s="45" t="inlineStr">
        <is>
          <t>Simpanan dari bank lain pihak berelasi</t>
        </is>
      </c>
      <c r="B160" s="45" t="n"/>
      <c r="C160" s="37" t="n">
        <v/>
      </c>
      <c r="D160" s="37" t="n">
        <v/>
      </c>
      <c r="E160" s="37" t="n">
        <v/>
      </c>
      <c r="F160" s="37" t="n">
        <v/>
      </c>
      <c r="G160" s="37" t="n">
        <v/>
      </c>
      <c r="H160" s="37" t="n">
        <v/>
      </c>
      <c r="I160" s="37" t="n">
        <v/>
      </c>
      <c r="J160" s="37" t="n">
        <v/>
      </c>
      <c r="K160" s="37" t="n">
        <v/>
      </c>
      <c r="L160" s="37" t="n">
        <v/>
      </c>
      <c r="M160" s="37" t="n">
        <v/>
      </c>
      <c r="N160" s="37" t="n">
        <v/>
      </c>
      <c r="O160" s="37" t="n">
        <v>3299.499</v>
      </c>
      <c r="P160" s="37" t="n">
        <v>3299.499</v>
      </c>
      <c r="Q160" s="37" t="n">
        <v>3168.842</v>
      </c>
      <c r="R160" s="37" t="n">
        <v>765.85</v>
      </c>
      <c r="S160" s="37" t="n">
        <v>2250.406</v>
      </c>
      <c r="T160" s="37" t="n">
        <v>1707.234</v>
      </c>
      <c r="U160" s="37" t="n">
        <v>733.774</v>
      </c>
      <c r="V160" s="37" t="n">
        <v>733.774</v>
      </c>
      <c r="W160" s="37" t="n">
        <v>733.774</v>
      </c>
      <c r="X160" s="37" t="n">
        <v>1349.042</v>
      </c>
      <c r="Y160" s="37" t="n">
        <v>3310.948</v>
      </c>
      <c r="Z160" s="37" t="n">
        <v>1671.5</v>
      </c>
      <c r="AA160" s="37" t="n">
        <v>4673.868</v>
      </c>
      <c r="AB160" s="37" t="n"/>
      <c r="AC160" s="37" t="n"/>
      <c r="AD160" s="37" t="n"/>
      <c r="AE160" s="37" t="n"/>
      <c r="AF160" s="37" t="n"/>
      <c r="AG160" s="37" t="n"/>
      <c r="AH160" s="37" t="n"/>
      <c r="AI160" s="37" t="n"/>
      <c r="AJ160" s="37" t="n"/>
      <c r="AK160" s="37" t="n"/>
      <c r="AL160" s="37" t="n"/>
      <c r="AM160" s="37" t="n"/>
    </row>
    <row r="161" ht="35" customHeight="1" s="173" thickBot="1">
      <c r="A161" s="45" t="inlineStr">
        <is>
          <t>Simpanan dari bank lain pihak ketiga</t>
        </is>
      </c>
      <c r="B161" s="45" t="n"/>
      <c r="C161" s="37" t="n">
        <v/>
      </c>
      <c r="D161" s="37" t="n">
        <v/>
      </c>
      <c r="E161" s="37" t="n">
        <v/>
      </c>
      <c r="F161" s="37" t="n">
        <v/>
      </c>
      <c r="G161" s="37" t="n">
        <v/>
      </c>
      <c r="H161" s="37" t="n">
        <v/>
      </c>
      <c r="I161" s="37" t="n">
        <v/>
      </c>
      <c r="J161" s="37" t="n">
        <v/>
      </c>
      <c r="K161" s="37" t="n">
        <v/>
      </c>
      <c r="L161" s="37" t="n">
        <v/>
      </c>
      <c r="M161" s="37" t="n">
        <v/>
      </c>
      <c r="N161" s="37" t="n">
        <v/>
      </c>
      <c r="O161" s="37" t="inlineStr"/>
      <c r="P161" s="37" t="inlineStr"/>
      <c r="Q161" s="37" t="n">
        <v>141.996</v>
      </c>
      <c r="R161" s="37" t="inlineStr"/>
      <c r="S161" s="37" t="inlineStr"/>
      <c r="T161" s="37" t="inlineStr"/>
      <c r="U161" s="37" t="inlineStr"/>
      <c r="V161" s="37" t="inlineStr"/>
      <c r="W161" s="37" t="inlineStr"/>
      <c r="X161" s="37" t="inlineStr"/>
      <c r="Y161" s="37" t="inlineStr"/>
      <c r="Z161" s="37" t="inlineStr"/>
      <c r="AA161" s="37" t="n">
        <v>41.79</v>
      </c>
      <c r="AB161" s="37" t="n"/>
      <c r="AC161" s="37" t="n"/>
      <c r="AD161" s="37" t="n"/>
      <c r="AE161" s="37" t="n"/>
      <c r="AF161" s="37" t="n"/>
      <c r="AG161" s="37" t="n"/>
      <c r="AH161" s="37" t="n"/>
      <c r="AI161" s="37" t="n"/>
      <c r="AJ161" s="37" t="n"/>
      <c r="AK161" s="37" t="n"/>
      <c r="AL161" s="37" t="n"/>
      <c r="AM161" s="37" t="n"/>
    </row>
    <row r="162" ht="35" customHeight="1" s="173" thickBot="1">
      <c r="A162" s="39" t="inlineStr">
        <is>
          <t>Efek yang dijual dengan janji untuk dibeli kembali</t>
        </is>
      </c>
      <c r="B162" s="39" t="n"/>
      <c r="C162" s="37" t="n">
        <v>566.699</v>
      </c>
      <c r="D162" s="37" t="n">
        <v>566.699</v>
      </c>
      <c r="E162" s="37" t="n">
        <v>566.699</v>
      </c>
      <c r="F162" s="37" t="n">
        <v>1037.094</v>
      </c>
      <c r="G162" s="37" t="inlineStr"/>
      <c r="H162" s="37" t="n">
        <v>1037.094</v>
      </c>
      <c r="I162" s="37" t="inlineStr"/>
      <c r="J162" s="37" t="inlineStr"/>
      <c r="K162" s="37" t="inlineStr"/>
      <c r="L162" s="37" t="inlineStr"/>
      <c r="M162" s="37" t="inlineStr"/>
      <c r="N162" s="37" t="inlineStr"/>
      <c r="O162" s="37" t="n">
        <v>3891.346</v>
      </c>
      <c r="P162" s="37" t="n">
        <v>3891.346</v>
      </c>
      <c r="Q162" s="37" t="n">
        <v>3891.346</v>
      </c>
      <c r="R162" s="37" t="n">
        <v>2599.454</v>
      </c>
      <c r="S162" s="37" t="n">
        <v>3872.738</v>
      </c>
      <c r="T162" s="37" t="n">
        <v>7915.163</v>
      </c>
      <c r="U162" s="37" t="n">
        <v>8780.366</v>
      </c>
      <c r="V162" s="37" t="n">
        <v>3814.038</v>
      </c>
      <c r="W162" s="37" t="n">
        <v>2840.965</v>
      </c>
      <c r="X162" s="37" t="n">
        <v>3518.805</v>
      </c>
      <c r="Y162" s="37" t="n">
        <v>1432.858</v>
      </c>
      <c r="Z162" s="37" t="n">
        <v>1707.012</v>
      </c>
      <c r="AA162" s="37" t="n">
        <v>3274.525</v>
      </c>
      <c r="AB162" s="37" t="n"/>
      <c r="AC162" s="37" t="n"/>
      <c r="AD162" s="37" t="n"/>
      <c r="AE162" s="37" t="n"/>
      <c r="AF162" s="37" t="n"/>
      <c r="AG162" s="37" t="n"/>
      <c r="AH162" s="37" t="n"/>
      <c r="AI162" s="37" t="n"/>
      <c r="AJ162" s="37" t="n"/>
      <c r="AK162" s="37" t="n"/>
      <c r="AL162" s="37" t="n"/>
      <c r="AM162" s="37" t="n"/>
    </row>
    <row r="163" ht="18" customHeight="1" s="173" thickBot="1">
      <c r="A163" s="42" t="inlineStr">
        <is>
          <t>Liabilitas derivatif</t>
        </is>
      </c>
      <c r="B163" s="42" t="n"/>
      <c r="C163" s="34" t="n"/>
      <c r="D163" s="34" t="n"/>
      <c r="E163" s="34" t="n"/>
      <c r="F163" s="34" t="n"/>
      <c r="G163" s="34" t="n"/>
      <c r="H163" s="34" t="n"/>
      <c r="I163" s="34" t="n"/>
      <c r="J163" s="34" t="n"/>
      <c r="K163" s="34" t="n"/>
      <c r="L163" s="34" t="n"/>
      <c r="M163" s="34" t="n"/>
      <c r="N163" s="34" t="n"/>
      <c r="O163" s="34" t="n"/>
      <c r="P163" s="34" t="n"/>
      <c r="Q163" s="34" t="n"/>
      <c r="R163" s="34" t="n"/>
      <c r="S163" s="34" t="n"/>
      <c r="T163" s="34" t="n"/>
      <c r="U163" s="34" t="n"/>
      <c r="V163" s="34" t="n"/>
      <c r="W163" s="34" t="n"/>
      <c r="X163" s="34" t="n"/>
      <c r="Y163" s="34" t="n"/>
      <c r="Z163" s="34" t="n"/>
      <c r="AA163" s="34" t="n"/>
      <c r="AB163" s="34" t="n"/>
      <c r="AC163" s="34" t="n"/>
      <c r="AD163" s="34" t="n"/>
      <c r="AE163" s="34" t="n"/>
      <c r="AF163" s="34" t="n"/>
      <c r="AG163" s="34" t="n"/>
      <c r="AH163" s="34" t="n"/>
      <c r="AI163" s="34" t="n"/>
      <c r="AJ163" s="34" t="n"/>
      <c r="AK163" s="34" t="n"/>
      <c r="AL163" s="34" t="n"/>
      <c r="AM163" s="34" t="n"/>
    </row>
    <row r="164" ht="18" customHeight="1" s="173" thickBot="1">
      <c r="A164" s="45" t="inlineStr">
        <is>
          <t>Liabilitas derivatif pihak ketiga</t>
        </is>
      </c>
      <c r="B164" s="45" t="n"/>
      <c r="C164" s="37" t="inlineStr"/>
      <c r="D164" s="37" t="inlineStr"/>
      <c r="E164" s="37" t="inlineStr"/>
      <c r="F164" s="37" t="inlineStr"/>
      <c r="G164" s="37" t="inlineStr"/>
      <c r="H164" s="37" t="inlineStr"/>
      <c r="I164" s="37" t="inlineStr"/>
      <c r="J164" s="37" t="inlineStr"/>
      <c r="K164" s="37" t="inlineStr"/>
      <c r="L164" s="37" t="inlineStr"/>
      <c r="M164" s="37" t="inlineStr"/>
      <c r="N164" s="37" t="inlineStr"/>
      <c r="O164" s="37" t="inlineStr"/>
      <c r="P164" s="37" t="n">
        <v>0.924</v>
      </c>
      <c r="Q164" s="37" t="n">
        <v>2.569</v>
      </c>
      <c r="R164" s="37" t="inlineStr"/>
      <c r="S164" s="37" t="inlineStr"/>
      <c r="T164" s="37" t="inlineStr"/>
      <c r="U164" s="37" t="inlineStr"/>
      <c r="V164" s="37" t="n">
        <v>0.504</v>
      </c>
      <c r="W164" s="37" t="n">
        <v>2.24</v>
      </c>
      <c r="X164" s="37" t="inlineStr"/>
      <c r="Y164" s="37" t="n">
        <v>0.045</v>
      </c>
      <c r="Z164" s="37" t="inlineStr"/>
      <c r="AA164" s="37" t="n">
        <v>3.739</v>
      </c>
      <c r="AB164" s="37" t="n"/>
      <c r="AC164" s="37" t="n"/>
      <c r="AD164" s="37" t="n"/>
      <c r="AE164" s="37" t="n"/>
      <c r="AF164" s="37" t="n"/>
      <c r="AG164" s="37" t="n"/>
      <c r="AH164" s="37" t="n"/>
      <c r="AI164" s="37" t="n"/>
      <c r="AJ164" s="37" t="n"/>
      <c r="AK164" s="37" t="n"/>
      <c r="AL164" s="37" t="n"/>
      <c r="AM164" s="37" t="n"/>
    </row>
    <row r="165" hidden="1" ht="35" customHeight="1" s="173" thickBot="1">
      <c r="A165" s="45" t="inlineStr">
        <is>
          <t>Liabilitas derivatif pihak berelasi</t>
        </is>
      </c>
      <c r="B165" s="45" t="n"/>
      <c r="C165" s="37" t="inlineStr"/>
      <c r="D165" s="37" t="inlineStr"/>
      <c r="E165" s="37" t="inlineStr"/>
      <c r="F165" s="37" t="inlineStr"/>
      <c r="G165" s="37" t="inlineStr"/>
      <c r="H165" s="37" t="inlineStr"/>
      <c r="I165" s="37" t="inlineStr"/>
      <c r="J165" s="37" t="inlineStr"/>
      <c r="K165" s="37" t="inlineStr"/>
      <c r="L165" s="37" t="inlineStr"/>
      <c r="M165" s="37" t="inlineStr"/>
      <c r="N165" s="37" t="inlineStr"/>
      <c r="O165" s="37" t="inlineStr"/>
      <c r="P165" s="37" t="inlineStr"/>
      <c r="Q165" s="37" t="inlineStr"/>
      <c r="R165" s="37" t="inlineStr"/>
      <c r="S165" s="37" t="inlineStr"/>
      <c r="T165" s="37" t="inlineStr"/>
      <c r="U165" s="37" t="inlineStr"/>
      <c r="V165" s="37" t="inlineStr"/>
      <c r="W165" s="37" t="inlineStr"/>
      <c r="X165" s="37" t="inlineStr"/>
      <c r="Y165" s="37" t="inlineStr"/>
      <c r="Z165" s="37" t="inlineStr"/>
      <c r="AA165" s="37" t="inlineStr"/>
      <c r="AB165" s="37" t="n"/>
      <c r="AC165" s="37" t="n"/>
      <c r="AD165" s="37" t="n"/>
      <c r="AE165" s="37" t="n"/>
      <c r="AF165" s="37" t="n"/>
      <c r="AG165" s="37" t="n"/>
      <c r="AH165" s="37" t="n"/>
      <c r="AI165" s="37" t="n"/>
      <c r="AJ165" s="37" t="n"/>
      <c r="AK165" s="37" t="n"/>
      <c r="AL165" s="37" t="n"/>
      <c r="AM165" s="37" t="n"/>
    </row>
    <row r="166" hidden="1" ht="18" customHeight="1" s="173" thickBot="1">
      <c r="A166" s="39" t="inlineStr">
        <is>
          <t>Utang asuransi</t>
        </is>
      </c>
      <c r="B166" s="39" t="n"/>
      <c r="C166" s="37" t="inlineStr"/>
      <c r="D166" s="37" t="inlineStr"/>
      <c r="E166" s="37" t="inlineStr"/>
      <c r="F166" s="37" t="inlineStr"/>
      <c r="G166" s="37" t="inlineStr"/>
      <c r="H166" s="37" t="inlineStr"/>
      <c r="I166" s="37" t="inlineStr"/>
      <c r="J166" s="37" t="inlineStr"/>
      <c r="K166" s="37" t="inlineStr"/>
      <c r="L166" s="37" t="inlineStr"/>
      <c r="M166" s="37" t="inlineStr"/>
      <c r="N166" s="37" t="inlineStr"/>
      <c r="O166" s="37" t="inlineStr"/>
      <c r="P166" s="37" t="inlineStr"/>
      <c r="Q166" s="37" t="inlineStr"/>
      <c r="R166" s="37" t="inlineStr"/>
      <c r="S166" s="37" t="inlineStr"/>
      <c r="T166" s="37" t="inlineStr"/>
      <c r="U166" s="37" t="inlineStr"/>
      <c r="V166" s="37" t="inlineStr"/>
      <c r="W166" s="37" t="inlineStr"/>
      <c r="X166" s="37" t="inlineStr"/>
      <c r="Y166" s="37" t="inlineStr"/>
      <c r="Z166" s="37" t="inlineStr"/>
      <c r="AA166" s="37" t="inlineStr"/>
      <c r="AB166" s="37" t="n"/>
      <c r="AC166" s="37" t="n"/>
      <c r="AD166" s="37" t="n"/>
      <c r="AE166" s="37" t="n"/>
      <c r="AF166" s="37" t="n"/>
      <c r="AG166" s="37" t="n"/>
      <c r="AH166" s="37" t="n"/>
      <c r="AI166" s="37" t="n"/>
      <c r="AJ166" s="37" t="n"/>
      <c r="AK166" s="37" t="n"/>
      <c r="AL166" s="37" t="n"/>
      <c r="AM166" s="37" t="n"/>
    </row>
    <row r="167" hidden="1" ht="18" customHeight="1" s="173" thickBot="1">
      <c r="A167" s="39" t="inlineStr">
        <is>
          <t>Utang koasuransi</t>
        </is>
      </c>
      <c r="B167" s="39" t="n"/>
      <c r="C167" s="37" t="n">
        <v/>
      </c>
      <c r="D167" s="37" t="n">
        <v/>
      </c>
      <c r="E167" s="37" t="n">
        <v/>
      </c>
      <c r="F167" s="37" t="n">
        <v/>
      </c>
      <c r="G167" s="37" t="n">
        <v/>
      </c>
      <c r="H167" s="37" t="n">
        <v/>
      </c>
      <c r="I167" s="37" t="n">
        <v/>
      </c>
      <c r="J167" s="37" t="n">
        <v/>
      </c>
      <c r="K167" s="37" t="n">
        <v/>
      </c>
      <c r="L167" s="37" t="n">
        <v/>
      </c>
      <c r="M167" s="37" t="n">
        <v/>
      </c>
      <c r="N167" s="37" t="n">
        <v/>
      </c>
      <c r="O167" s="37" t="inlineStr"/>
      <c r="P167" s="37" t="inlineStr"/>
      <c r="Q167" s="37" t="inlineStr"/>
      <c r="R167" s="37" t="inlineStr"/>
      <c r="S167" s="37" t="inlineStr"/>
      <c r="T167" s="37" t="inlineStr"/>
      <c r="U167" s="37" t="inlineStr"/>
      <c r="V167" s="37" t="inlineStr"/>
      <c r="W167" s="37" t="inlineStr"/>
      <c r="X167" s="37" t="inlineStr"/>
      <c r="Y167" s="37" t="inlineStr"/>
      <c r="Z167" s="37" t="inlineStr"/>
      <c r="AA167" s="37" t="inlineStr"/>
      <c r="AB167" s="37" t="n"/>
      <c r="AC167" s="37" t="n"/>
      <c r="AD167" s="37" t="n"/>
      <c r="AE167" s="37" t="n"/>
      <c r="AF167" s="37" t="n"/>
      <c r="AG167" s="37" t="n"/>
      <c r="AH167" s="37" t="n"/>
      <c r="AI167" s="37" t="n"/>
      <c r="AJ167" s="37" t="n"/>
      <c r="AK167" s="37" t="n"/>
      <c r="AL167" s="37" t="n"/>
      <c r="AM167" s="37" t="n"/>
    </row>
    <row r="168" hidden="1" ht="35" customHeight="1" s="173" thickBot="1">
      <c r="A168" s="39" t="inlineStr">
        <is>
          <t>Liabilitas kepada pemegang polis unit-linked</t>
        </is>
      </c>
      <c r="B168" s="39" t="n"/>
      <c r="C168" s="37" t="inlineStr"/>
      <c r="D168" s="37" t="inlineStr"/>
      <c r="E168" s="37" t="inlineStr"/>
      <c r="F168" s="37" t="inlineStr"/>
      <c r="G168" s="37" t="inlineStr"/>
      <c r="H168" s="37" t="inlineStr"/>
      <c r="I168" s="37" t="inlineStr"/>
      <c r="J168" s="37" t="inlineStr"/>
      <c r="K168" s="37" t="inlineStr"/>
      <c r="L168" s="37" t="inlineStr"/>
      <c r="M168" s="37" t="inlineStr"/>
      <c r="N168" s="37" t="inlineStr"/>
      <c r="O168" s="37" t="inlineStr"/>
      <c r="P168" s="37" t="inlineStr"/>
      <c r="Q168" s="37" t="inlineStr"/>
      <c r="R168" s="37" t="inlineStr"/>
      <c r="S168" s="37" t="inlineStr"/>
      <c r="T168" s="37" t="inlineStr"/>
      <c r="U168" s="37" t="inlineStr"/>
      <c r="V168" s="37" t="inlineStr"/>
      <c r="W168" s="37" t="inlineStr"/>
      <c r="X168" s="37" t="inlineStr"/>
      <c r="Y168" s="37" t="inlineStr"/>
      <c r="Z168" s="37" t="inlineStr"/>
      <c r="AA168" s="37" t="inlineStr"/>
      <c r="AB168" s="37" t="n"/>
      <c r="AC168" s="37" t="n"/>
      <c r="AD168" s="37" t="n"/>
      <c r="AE168" s="37" t="n"/>
      <c r="AF168" s="37" t="n"/>
      <c r="AG168" s="37" t="n"/>
      <c r="AH168" s="37" t="n"/>
      <c r="AI168" s="37" t="n"/>
      <c r="AJ168" s="37" t="n"/>
      <c r="AK168" s="37" t="n"/>
      <c r="AL168" s="37" t="n"/>
      <c r="AM168" s="37" t="n"/>
    </row>
    <row r="169" hidden="1" ht="18" customHeight="1" s="173" thickBot="1">
      <c r="A169" s="39" t="inlineStr">
        <is>
          <t>Utang bunga</t>
        </is>
      </c>
      <c r="B169" s="39" t="n"/>
      <c r="C169" s="37" t="inlineStr"/>
      <c r="D169" s="37" t="inlineStr"/>
      <c r="E169" s="37" t="inlineStr"/>
      <c r="F169" s="37" t="inlineStr"/>
      <c r="G169" s="37" t="inlineStr"/>
      <c r="H169" s="37" t="inlineStr"/>
      <c r="I169" s="37" t="inlineStr"/>
      <c r="J169" s="37" t="inlineStr"/>
      <c r="K169" s="37" t="inlineStr"/>
      <c r="L169" s="37" t="inlineStr"/>
      <c r="M169" s="37" t="inlineStr"/>
      <c r="N169" s="37" t="inlineStr"/>
      <c r="O169" s="37" t="inlineStr"/>
      <c r="P169" s="37" t="inlineStr"/>
      <c r="Q169" s="37" t="inlineStr"/>
      <c r="R169" s="37" t="inlineStr"/>
      <c r="S169" s="37" t="inlineStr"/>
      <c r="T169" s="37" t="inlineStr"/>
      <c r="U169" s="37" t="inlineStr"/>
      <c r="V169" s="37" t="inlineStr"/>
      <c r="W169" s="37" t="inlineStr"/>
      <c r="X169" s="37" t="inlineStr"/>
      <c r="Y169" s="37" t="inlineStr"/>
      <c r="Z169" s="37" t="inlineStr"/>
      <c r="AA169" s="37" t="inlineStr"/>
      <c r="AB169" s="37" t="n"/>
      <c r="AC169" s="37" t="n"/>
      <c r="AD169" s="37" t="n"/>
      <c r="AE169" s="37" t="n"/>
      <c r="AF169" s="37" t="n"/>
      <c r="AG169" s="37" t="n"/>
      <c r="AH169" s="37" t="n"/>
      <c r="AI169" s="37" t="n"/>
      <c r="AJ169" s="37" t="n"/>
      <c r="AK169" s="37" t="n"/>
      <c r="AL169" s="37" t="n"/>
      <c r="AM169" s="37" t="n"/>
    </row>
    <row r="170" ht="18" customHeight="1" s="173" thickBot="1">
      <c r="A170" s="42" t="inlineStr">
        <is>
          <t>Liabilitas akseptasi</t>
        </is>
      </c>
      <c r="B170" s="42" t="n"/>
      <c r="C170" s="34" t="n"/>
      <c r="D170" s="34" t="n"/>
      <c r="E170" s="34" t="n"/>
      <c r="F170" s="34" t="n"/>
      <c r="G170" s="34" t="n"/>
      <c r="H170" s="34" t="n"/>
      <c r="I170" s="34" t="n"/>
      <c r="J170" s="34" t="n"/>
      <c r="K170" s="34" t="n"/>
      <c r="L170" s="34" t="n"/>
      <c r="M170" s="34" t="n"/>
      <c r="N170" s="34" t="n"/>
      <c r="O170" s="34" t="n"/>
      <c r="P170" s="34" t="n"/>
      <c r="Q170" s="34" t="n"/>
      <c r="R170" s="34" t="n"/>
      <c r="S170" s="34" t="n"/>
      <c r="T170" s="34" t="n"/>
      <c r="U170" s="34" t="n"/>
      <c r="V170" s="34" t="n"/>
      <c r="W170" s="34" t="n"/>
      <c r="X170" s="34" t="n"/>
      <c r="Y170" s="34" t="n"/>
      <c r="Z170" s="34" t="n"/>
      <c r="AA170" s="34" t="n"/>
      <c r="AB170" s="34" t="n"/>
      <c r="AC170" s="34" t="n"/>
      <c r="AD170" s="34" t="n"/>
      <c r="AE170" s="34" t="n"/>
      <c r="AF170" s="34" t="n"/>
      <c r="AG170" s="34" t="n"/>
      <c r="AH170" s="34" t="n"/>
      <c r="AI170" s="34" t="n"/>
      <c r="AJ170" s="34" t="n"/>
      <c r="AK170" s="34" t="n"/>
      <c r="AL170" s="34" t="n"/>
      <c r="AM170" s="34" t="n"/>
    </row>
    <row r="171" hidden="1" ht="35" customHeight="1" s="173" thickBot="1">
      <c r="A171" s="45" t="inlineStr">
        <is>
          <t>Liabilitas akseptasi total (template lama)</t>
        </is>
      </c>
      <c r="B171" s="45" t="n"/>
      <c r="C171" s="37" t="inlineStr"/>
      <c r="D171" s="37" t="inlineStr"/>
      <c r="E171" s="37" t="inlineStr"/>
      <c r="F171" s="37" t="inlineStr"/>
      <c r="G171" s="37" t="inlineStr"/>
      <c r="H171" s="37" t="inlineStr"/>
      <c r="I171" s="37" t="inlineStr"/>
      <c r="J171" s="37" t="inlineStr"/>
      <c r="K171" s="37" t="inlineStr"/>
      <c r="L171" s="37" t="inlineStr"/>
      <c r="M171" s="37" t="inlineStr"/>
      <c r="N171" s="37" t="inlineStr"/>
      <c r="O171" s="37" t="inlineStr"/>
      <c r="P171" s="37" t="inlineStr"/>
      <c r="Q171" s="37" t="inlineStr"/>
      <c r="R171" s="37" t="n">
        <v/>
      </c>
      <c r="S171" s="37" t="n">
        <v/>
      </c>
      <c r="T171" s="37" t="n">
        <v/>
      </c>
      <c r="U171" s="37" t="n">
        <v/>
      </c>
      <c r="V171" s="37" t="n">
        <v/>
      </c>
      <c r="W171" s="37" t="n">
        <v/>
      </c>
      <c r="X171" s="37" t="n">
        <v/>
      </c>
      <c r="Y171" s="37" t="n">
        <v/>
      </c>
      <c r="Z171" s="37" t="n">
        <v/>
      </c>
      <c r="AA171" s="37" t="n">
        <v/>
      </c>
      <c r="AB171" s="37" t="n"/>
      <c r="AC171" s="37" t="n"/>
      <c r="AD171" s="37" t="n"/>
      <c r="AE171" s="37" t="n"/>
      <c r="AF171" s="37" t="n"/>
      <c r="AG171" s="37" t="n"/>
      <c r="AH171" s="37" t="n"/>
      <c r="AI171" s="37" t="n"/>
      <c r="AJ171" s="37" t="n"/>
      <c r="AK171" s="37" t="n"/>
      <c r="AL171" s="37" t="n"/>
      <c r="AM171" s="37" t="n"/>
    </row>
    <row r="172" ht="35" customHeight="1" s="173" thickBot="1">
      <c r="A172" s="45" t="inlineStr">
        <is>
          <t>Liabilitas akseptasi pihak berelasi</t>
        </is>
      </c>
      <c r="B172" s="45" t="n"/>
      <c r="C172" s="37" t="n">
        <v/>
      </c>
      <c r="D172" s="37" t="n">
        <v/>
      </c>
      <c r="E172" s="37" t="n">
        <v/>
      </c>
      <c r="F172" s="37" t="n">
        <v/>
      </c>
      <c r="G172" s="37" t="n">
        <v/>
      </c>
      <c r="H172" s="37" t="n">
        <v/>
      </c>
      <c r="I172" s="37" t="n">
        <v/>
      </c>
      <c r="J172" s="37" t="n">
        <v/>
      </c>
      <c r="K172" s="37" t="n">
        <v/>
      </c>
      <c r="L172" s="37" t="n">
        <v/>
      </c>
      <c r="M172" s="37" t="n">
        <v/>
      </c>
      <c r="N172" s="37" t="n">
        <v/>
      </c>
      <c r="O172" s="37" t="inlineStr"/>
      <c r="P172" s="37" t="inlineStr"/>
      <c r="Q172" s="37" t="inlineStr"/>
      <c r="R172" s="37" t="inlineStr"/>
      <c r="S172" s="37" t="inlineStr"/>
      <c r="T172" s="37" t="inlineStr"/>
      <c r="U172" s="37" t="inlineStr"/>
      <c r="V172" s="37" t="n">
        <v>5.146</v>
      </c>
      <c r="W172" s="37" t="inlineStr"/>
      <c r="X172" s="37" t="inlineStr"/>
      <c r="Y172" s="37" t="inlineStr"/>
      <c r="Z172" s="37" t="inlineStr"/>
      <c r="AA172" s="37" t="inlineStr"/>
      <c r="AB172" s="37" t="n"/>
      <c r="AC172" s="37" t="n"/>
      <c r="AD172" s="37" t="n"/>
      <c r="AE172" s="37" t="n"/>
      <c r="AF172" s="37" t="n"/>
      <c r="AG172" s="37" t="n"/>
      <c r="AH172" s="37" t="n"/>
      <c r="AI172" s="37" t="n"/>
      <c r="AJ172" s="37" t="n"/>
      <c r="AK172" s="37" t="n"/>
      <c r="AL172" s="37" t="n"/>
      <c r="AM172" s="37" t="n"/>
    </row>
    <row r="173" hidden="1" ht="35" customHeight="1" s="173" thickBot="1">
      <c r="A173" s="45" t="inlineStr">
        <is>
          <t>Liabilitas akseptasi pihak ketiga</t>
        </is>
      </c>
      <c r="B173" s="45" t="n"/>
      <c r="C173" s="37" t="n">
        <v/>
      </c>
      <c r="D173" s="37" t="n">
        <v/>
      </c>
      <c r="E173" s="37" t="n">
        <v/>
      </c>
      <c r="F173" s="37" t="n">
        <v/>
      </c>
      <c r="G173" s="37" t="n">
        <v/>
      </c>
      <c r="H173" s="37" t="n">
        <v/>
      </c>
      <c r="I173" s="37" t="n">
        <v/>
      </c>
      <c r="J173" s="37" t="n">
        <v/>
      </c>
      <c r="K173" s="37" t="n">
        <v/>
      </c>
      <c r="L173" s="37" t="n">
        <v/>
      </c>
      <c r="M173" s="37" t="n">
        <v/>
      </c>
      <c r="N173" s="37" t="n">
        <v/>
      </c>
      <c r="O173" s="37" t="inlineStr"/>
      <c r="P173" s="37" t="inlineStr"/>
      <c r="Q173" s="37" t="inlineStr"/>
      <c r="R173" s="37" t="inlineStr"/>
      <c r="S173" s="37" t="inlineStr"/>
      <c r="T173" s="37" t="inlineStr"/>
      <c r="U173" s="37" t="inlineStr"/>
      <c r="V173" s="37" t="inlineStr"/>
      <c r="W173" s="37" t="inlineStr"/>
      <c r="X173" s="37" t="inlineStr"/>
      <c r="Y173" s="37" t="inlineStr"/>
      <c r="Z173" s="37" t="inlineStr"/>
      <c r="AA173" s="37" t="inlineStr"/>
      <c r="AB173" s="37" t="n"/>
      <c r="AC173" s="37" t="n"/>
      <c r="AD173" s="37" t="n"/>
      <c r="AE173" s="37" t="n"/>
      <c r="AF173" s="37" t="n"/>
      <c r="AG173" s="37" t="n"/>
      <c r="AH173" s="37" t="n"/>
      <c r="AI173" s="37" t="n"/>
      <c r="AJ173" s="37" t="n"/>
      <c r="AK173" s="37" t="n"/>
      <c r="AL173" s="37" t="n"/>
      <c r="AM173" s="37" t="n"/>
    </row>
    <row r="174" hidden="1" ht="18" customHeight="1" s="173" thickBot="1">
      <c r="A174" s="39" t="inlineStr">
        <is>
          <t>Utang usaha</t>
        </is>
      </c>
      <c r="B174" s="39" t="n"/>
      <c r="C174" s="37" t="inlineStr"/>
      <c r="D174" s="37" t="inlineStr"/>
      <c r="E174" s="37" t="inlineStr"/>
      <c r="F174" s="37" t="inlineStr"/>
      <c r="G174" s="37" t="inlineStr"/>
      <c r="H174" s="37" t="inlineStr"/>
      <c r="I174" s="37" t="inlineStr"/>
      <c r="J174" s="37" t="inlineStr"/>
      <c r="K174" s="37" t="inlineStr"/>
      <c r="L174" s="37" t="inlineStr"/>
      <c r="M174" s="37" t="inlineStr"/>
      <c r="N174" s="37" t="inlineStr"/>
      <c r="O174" s="37" t="inlineStr"/>
      <c r="P174" s="37" t="inlineStr"/>
      <c r="Q174" s="37" t="inlineStr"/>
      <c r="R174" s="37" t="inlineStr"/>
      <c r="S174" s="37" t="inlineStr"/>
      <c r="T174" s="37" t="inlineStr"/>
      <c r="U174" s="37" t="inlineStr"/>
      <c r="V174" s="37" t="inlineStr"/>
      <c r="W174" s="37" t="inlineStr"/>
      <c r="X174" s="37" t="inlineStr"/>
      <c r="Y174" s="37" t="inlineStr"/>
      <c r="Z174" s="37" t="inlineStr"/>
      <c r="AA174" s="37" t="inlineStr"/>
      <c r="AB174" s="37" t="n"/>
      <c r="AC174" s="37" t="n"/>
      <c r="AD174" s="37" t="n"/>
      <c r="AE174" s="37" t="n"/>
      <c r="AF174" s="37" t="n"/>
      <c r="AG174" s="37" t="n"/>
      <c r="AH174" s="37" t="n"/>
      <c r="AI174" s="37" t="n"/>
      <c r="AJ174" s="37" t="n"/>
      <c r="AK174" s="37" t="n"/>
      <c r="AL174" s="37" t="n"/>
      <c r="AM174" s="37" t="n"/>
    </row>
    <row r="175" hidden="1" ht="18" customHeight="1" s="173" thickBot="1">
      <c r="A175" s="39" t="inlineStr">
        <is>
          <t>Uang muka dan angsuran</t>
        </is>
      </c>
      <c r="B175" s="39" t="n"/>
      <c r="C175" s="37" t="inlineStr"/>
      <c r="D175" s="37" t="inlineStr"/>
      <c r="E175" s="37" t="inlineStr"/>
      <c r="F175" s="37" t="inlineStr"/>
      <c r="G175" s="37" t="inlineStr"/>
      <c r="H175" s="37" t="inlineStr"/>
      <c r="I175" s="37" t="inlineStr"/>
      <c r="J175" s="37" t="inlineStr"/>
      <c r="K175" s="37" t="inlineStr"/>
      <c r="L175" s="37" t="inlineStr"/>
      <c r="M175" s="37" t="inlineStr"/>
      <c r="N175" s="37" t="inlineStr"/>
      <c r="O175" s="37" t="inlineStr"/>
      <c r="P175" s="37" t="inlineStr"/>
      <c r="Q175" s="37" t="inlineStr"/>
      <c r="R175" s="37" t="inlineStr"/>
      <c r="S175" s="37" t="inlineStr"/>
      <c r="T175" s="37" t="inlineStr"/>
      <c r="U175" s="37" t="inlineStr"/>
      <c r="V175" s="37" t="inlineStr"/>
      <c r="W175" s="37" t="inlineStr"/>
      <c r="X175" s="37" t="inlineStr"/>
      <c r="Y175" s="37" t="inlineStr"/>
      <c r="Z175" s="37" t="inlineStr"/>
      <c r="AA175" s="37" t="inlineStr"/>
      <c r="AB175" s="37" t="n"/>
      <c r="AC175" s="37" t="n"/>
      <c r="AD175" s="37" t="n"/>
      <c r="AE175" s="37" t="n"/>
      <c r="AF175" s="37" t="n"/>
      <c r="AG175" s="37" t="n"/>
      <c r="AH175" s="37" t="n"/>
      <c r="AI175" s="37" t="n"/>
      <c r="AJ175" s="37" t="n"/>
      <c r="AK175" s="37" t="n"/>
      <c r="AL175" s="37" t="n"/>
      <c r="AM175" s="37" t="n"/>
    </row>
    <row r="176" hidden="1" ht="18" customHeight="1" s="173" thickBot="1">
      <c r="A176" s="39" t="inlineStr">
        <is>
          <t>Utang dividen</t>
        </is>
      </c>
      <c r="B176" s="39" t="n"/>
      <c r="C176" s="37" t="inlineStr"/>
      <c r="D176" s="37" t="inlineStr"/>
      <c r="E176" s="37" t="inlineStr"/>
      <c r="F176" s="37" t="inlineStr"/>
      <c r="G176" s="37" t="inlineStr"/>
      <c r="H176" s="37" t="inlineStr"/>
      <c r="I176" s="37" t="inlineStr"/>
      <c r="J176" s="37" t="inlineStr"/>
      <c r="K176" s="37" t="inlineStr"/>
      <c r="L176" s="37" t="inlineStr"/>
      <c r="M176" s="37" t="inlineStr"/>
      <c r="N176" s="37" t="inlineStr"/>
      <c r="O176" s="37" t="inlineStr"/>
      <c r="P176" s="37" t="inlineStr"/>
      <c r="Q176" s="37" t="inlineStr"/>
      <c r="R176" s="37" t="inlineStr"/>
      <c r="S176" s="37" t="inlineStr"/>
      <c r="T176" s="37" t="inlineStr"/>
      <c r="U176" s="37" t="inlineStr"/>
      <c r="V176" s="37" t="inlineStr"/>
      <c r="W176" s="37" t="inlineStr"/>
      <c r="X176" s="37" t="inlineStr"/>
      <c r="Y176" s="37" t="inlineStr"/>
      <c r="Z176" s="37" t="inlineStr"/>
      <c r="AA176" s="37" t="inlineStr"/>
      <c r="AB176" s="37" t="n"/>
      <c r="AC176" s="37" t="n"/>
      <c r="AD176" s="37" t="n"/>
      <c r="AE176" s="37" t="n"/>
      <c r="AF176" s="37" t="n"/>
      <c r="AG176" s="37" t="n"/>
      <c r="AH176" s="37" t="n"/>
      <c r="AI176" s="37" t="n"/>
      <c r="AJ176" s="37" t="n"/>
      <c r="AK176" s="37" t="n"/>
      <c r="AL176" s="37" t="n"/>
      <c r="AM176" s="37" t="n"/>
    </row>
    <row r="177" hidden="1" ht="18" customHeight="1" s="173" thickBot="1">
      <c r="A177" s="39" t="inlineStr">
        <is>
          <t>Utang dealer</t>
        </is>
      </c>
      <c r="B177" s="39" t="n"/>
      <c r="C177" s="37" t="inlineStr"/>
      <c r="D177" s="37" t="inlineStr"/>
      <c r="E177" s="37" t="inlineStr"/>
      <c r="F177" s="37" t="inlineStr"/>
      <c r="G177" s="37" t="inlineStr"/>
      <c r="H177" s="37" t="inlineStr"/>
      <c r="I177" s="37" t="inlineStr"/>
      <c r="J177" s="37" t="inlineStr"/>
      <c r="K177" s="37" t="inlineStr"/>
      <c r="L177" s="37" t="inlineStr"/>
      <c r="M177" s="37" t="inlineStr"/>
      <c r="N177" s="37" t="inlineStr"/>
      <c r="O177" s="37" t="inlineStr"/>
      <c r="P177" s="37" t="inlineStr"/>
      <c r="Q177" s="37" t="inlineStr"/>
      <c r="R177" s="37" t="inlineStr"/>
      <c r="S177" s="37" t="inlineStr"/>
      <c r="T177" s="37" t="inlineStr"/>
      <c r="U177" s="37" t="inlineStr"/>
      <c r="V177" s="37" t="inlineStr"/>
      <c r="W177" s="37" t="inlineStr"/>
      <c r="X177" s="37" t="inlineStr"/>
      <c r="Y177" s="37" t="inlineStr"/>
      <c r="Z177" s="37" t="inlineStr"/>
      <c r="AA177" s="37" t="inlineStr"/>
      <c r="AB177" s="37" t="n"/>
      <c r="AC177" s="37" t="n"/>
      <c r="AD177" s="37" t="n"/>
      <c r="AE177" s="37" t="n"/>
      <c r="AF177" s="37" t="n"/>
      <c r="AG177" s="37" t="n"/>
      <c r="AH177" s="37" t="n"/>
      <c r="AI177" s="37" t="n"/>
      <c r="AJ177" s="37" t="n"/>
      <c r="AK177" s="37" t="n"/>
      <c r="AL177" s="37" t="n"/>
      <c r="AM177" s="37" t="n"/>
    </row>
    <row r="178" ht="18" customHeight="1" s="173" thickBot="1">
      <c r="A178" s="42" t="inlineStr">
        <is>
          <t>Pinjaman yang diterima</t>
        </is>
      </c>
      <c r="B178" s="42" t="n"/>
      <c r="C178" s="34" t="n"/>
      <c r="D178" s="34" t="n"/>
      <c r="E178" s="34" t="n"/>
      <c r="F178" s="34" t="n"/>
      <c r="G178" s="34" t="n"/>
      <c r="H178" s="34" t="n"/>
      <c r="I178" s="34" t="n"/>
      <c r="J178" s="34" t="n"/>
      <c r="K178" s="34" t="n"/>
      <c r="L178" s="34" t="n"/>
      <c r="M178" s="34" t="n"/>
      <c r="N178" s="34" t="n"/>
      <c r="O178" s="34" t="n"/>
      <c r="P178" s="34" t="n"/>
      <c r="Q178" s="34" t="n"/>
      <c r="R178" s="34" t="n"/>
      <c r="S178" s="34" t="n"/>
      <c r="T178" s="34" t="n"/>
      <c r="U178" s="34" t="n"/>
      <c r="V178" s="34" t="n"/>
      <c r="W178" s="34" t="n"/>
      <c r="X178" s="34" t="n"/>
      <c r="Y178" s="34" t="n"/>
      <c r="Z178" s="34" t="n"/>
      <c r="AA178" s="34" t="n"/>
      <c r="AB178" s="34" t="n"/>
      <c r="AC178" s="34" t="n"/>
      <c r="AD178" s="34" t="n"/>
      <c r="AE178" s="34" t="n"/>
      <c r="AF178" s="34" t="n"/>
      <c r="AG178" s="34" t="n"/>
      <c r="AH178" s="34" t="n"/>
      <c r="AI178" s="34" t="n"/>
      <c r="AJ178" s="34" t="n"/>
      <c r="AK178" s="34" t="n"/>
      <c r="AL178" s="34" t="n"/>
      <c r="AM178" s="34" t="n"/>
    </row>
    <row r="179" ht="35" customHeight="1" s="173" thickBot="1">
      <c r="A179" s="45" t="inlineStr">
        <is>
          <t>Pinjaman yang diterima pihak ketiga</t>
        </is>
      </c>
      <c r="B179" s="45" t="n"/>
      <c r="C179" s="37" t="n">
        <v>725.563</v>
      </c>
      <c r="D179" s="37" t="n">
        <v>725.563</v>
      </c>
      <c r="E179" s="37" t="n">
        <v>725.563</v>
      </c>
      <c r="F179" s="37" t="n">
        <v>741.72</v>
      </c>
      <c r="G179" s="37" t="n">
        <v>687.785</v>
      </c>
      <c r="H179" s="37" t="n">
        <v>1870.246</v>
      </c>
      <c r="I179" s="37" t="n">
        <v>631.355</v>
      </c>
      <c r="J179" s="37" t="n">
        <v>605.789</v>
      </c>
      <c r="K179" s="37" t="n">
        <v>631.355</v>
      </c>
      <c r="L179" s="37" t="n">
        <v>655.288</v>
      </c>
      <c r="M179" s="37" t="n">
        <v>655.288</v>
      </c>
      <c r="N179" s="37" t="n">
        <v>655.288</v>
      </c>
      <c r="O179" s="37" t="n">
        <v>651.013</v>
      </c>
      <c r="P179" s="37" t="n">
        <v>535.128</v>
      </c>
      <c r="Q179" s="37" t="n">
        <v>553.399</v>
      </c>
      <c r="R179" s="37" t="n">
        <v>630.681</v>
      </c>
      <c r="S179" s="37" t="n">
        <v>596.977</v>
      </c>
      <c r="T179" s="37" t="n">
        <v>596.977</v>
      </c>
      <c r="U179" s="37" t="n">
        <v>1527.532</v>
      </c>
      <c r="V179" s="37" t="n">
        <v>590.319</v>
      </c>
      <c r="W179" s="37" t="n">
        <v>593.004</v>
      </c>
      <c r="X179" s="37" t="n">
        <v>5914.822</v>
      </c>
      <c r="Y179" s="37" t="n">
        <v>4787.413</v>
      </c>
      <c r="Z179" s="37" t="n">
        <v>4792.64</v>
      </c>
      <c r="AA179" s="37" t="n">
        <v>5376.385</v>
      </c>
      <c r="AB179" s="37" t="n"/>
      <c r="AC179" s="37" t="n"/>
      <c r="AD179" s="37" t="n"/>
      <c r="AE179" s="37" t="n"/>
      <c r="AF179" s="37" t="n"/>
      <c r="AG179" s="37" t="n"/>
      <c r="AH179" s="37" t="n"/>
      <c r="AI179" s="37" t="n"/>
      <c r="AJ179" s="37" t="n"/>
      <c r="AK179" s="37" t="n"/>
      <c r="AL179" s="37" t="n"/>
      <c r="AM179" s="37" t="n"/>
    </row>
    <row r="180" hidden="1" ht="35" customHeight="1" s="173" thickBot="1">
      <c r="A180" s="45" t="inlineStr">
        <is>
          <t>Pinjaman yang diterima pihak berelasi</t>
        </is>
      </c>
      <c r="B180" s="45" t="n"/>
      <c r="C180" s="37" t="inlineStr"/>
      <c r="D180" s="37" t="inlineStr"/>
      <c r="E180" s="37" t="inlineStr"/>
      <c r="F180" s="37" t="inlineStr"/>
      <c r="G180" s="37" t="inlineStr"/>
      <c r="H180" s="37" t="inlineStr"/>
      <c r="I180" s="37" t="inlineStr"/>
      <c r="J180" s="37" t="inlineStr"/>
      <c r="K180" s="37" t="inlineStr"/>
      <c r="L180" s="37" t="inlineStr"/>
      <c r="M180" s="37" t="inlineStr"/>
      <c r="N180" s="37" t="inlineStr"/>
      <c r="O180" s="37" t="inlineStr"/>
      <c r="P180" s="37" t="inlineStr"/>
      <c r="Q180" s="37" t="inlineStr"/>
      <c r="R180" s="37" t="inlineStr"/>
      <c r="S180" s="37" t="inlineStr"/>
      <c r="T180" s="37" t="inlineStr"/>
      <c r="U180" s="37" t="inlineStr"/>
      <c r="V180" s="37" t="inlineStr"/>
      <c r="W180" s="37" t="inlineStr"/>
      <c r="X180" s="37" t="inlineStr"/>
      <c r="Y180" s="37" t="inlineStr"/>
      <c r="Z180" s="37" t="inlineStr"/>
      <c r="AA180" s="37" t="inlineStr"/>
      <c r="AB180" s="37" t="n"/>
      <c r="AC180" s="37" t="n"/>
      <c r="AD180" s="37" t="n"/>
      <c r="AE180" s="37" t="n"/>
      <c r="AF180" s="37" t="n"/>
      <c r="AG180" s="37" t="n"/>
      <c r="AH180" s="37" t="n"/>
      <c r="AI180" s="37" t="n"/>
      <c r="AJ180" s="37" t="n"/>
      <c r="AK180" s="37" t="n"/>
      <c r="AL180" s="37" t="n"/>
      <c r="AM180" s="37" t="n"/>
    </row>
    <row r="181" hidden="1" ht="52" customHeight="1" s="173" thickBot="1">
      <c r="A181" s="45" t="inlineStr">
        <is>
          <t>Pinjaman yang diterima utang pada lembaga kliring dan penjaminan</t>
        </is>
      </c>
      <c r="B181" s="45" t="n"/>
      <c r="C181" s="37" t="inlineStr"/>
      <c r="D181" s="37" t="inlineStr"/>
      <c r="E181" s="37" t="inlineStr"/>
      <c r="F181" s="37" t="inlineStr"/>
      <c r="G181" s="37" t="inlineStr"/>
      <c r="H181" s="37" t="inlineStr"/>
      <c r="I181" s="37" t="inlineStr"/>
      <c r="J181" s="37" t="inlineStr"/>
      <c r="K181" s="37" t="inlineStr"/>
      <c r="L181" s="37" t="inlineStr"/>
      <c r="M181" s="37" t="inlineStr"/>
      <c r="N181" s="37" t="inlineStr"/>
      <c r="O181" s="37" t="inlineStr"/>
      <c r="P181" s="37" t="inlineStr"/>
      <c r="Q181" s="37" t="inlineStr"/>
      <c r="R181" s="37" t="inlineStr"/>
      <c r="S181" s="37" t="inlineStr"/>
      <c r="T181" s="37" t="inlineStr"/>
      <c r="U181" s="37" t="inlineStr"/>
      <c r="V181" s="37" t="inlineStr"/>
      <c r="W181" s="37" t="inlineStr"/>
      <c r="X181" s="37" t="inlineStr"/>
      <c r="Y181" s="37" t="inlineStr"/>
      <c r="Z181" s="37" t="inlineStr"/>
      <c r="AA181" s="37" t="inlineStr"/>
      <c r="AB181" s="37" t="n"/>
      <c r="AC181" s="37" t="n"/>
      <c r="AD181" s="37" t="n"/>
      <c r="AE181" s="37" t="n"/>
      <c r="AF181" s="37" t="n"/>
      <c r="AG181" s="37" t="n"/>
      <c r="AH181" s="37" t="n"/>
      <c r="AI181" s="37" t="n"/>
      <c r="AJ181" s="37" t="n"/>
      <c r="AK181" s="37" t="n"/>
      <c r="AL181" s="37" t="n"/>
      <c r="AM181" s="37" t="n"/>
    </row>
    <row r="182" ht="18" customHeight="1" s="173" thickBot="1">
      <c r="A182" s="42" t="inlineStr">
        <is>
          <t>Efek yang diterbitkan</t>
        </is>
      </c>
      <c r="B182" s="42" t="n"/>
      <c r="C182" s="34" t="n"/>
      <c r="D182" s="34" t="n"/>
      <c r="E182" s="34" t="n"/>
      <c r="F182" s="34" t="n"/>
      <c r="G182" s="34" t="n"/>
      <c r="H182" s="34" t="n"/>
      <c r="I182" s="34" t="n"/>
      <c r="J182" s="34" t="n"/>
      <c r="K182" s="34" t="n"/>
      <c r="L182" s="34" t="n"/>
      <c r="M182" s="34" t="n"/>
      <c r="N182" s="34" t="n"/>
      <c r="O182" s="34" t="n"/>
      <c r="P182" s="34" t="n"/>
      <c r="Q182" s="34" t="n"/>
      <c r="R182" s="34" t="n"/>
      <c r="S182" s="34" t="n"/>
      <c r="T182" s="34" t="n"/>
      <c r="U182" s="34" t="n"/>
      <c r="V182" s="34" t="n"/>
      <c r="W182" s="34" t="n"/>
      <c r="X182" s="34" t="n"/>
      <c r="Y182" s="34" t="n"/>
      <c r="Z182" s="34" t="n"/>
      <c r="AA182" s="34" t="n"/>
      <c r="AB182" s="34" t="n"/>
      <c r="AC182" s="34" t="n"/>
      <c r="AD182" s="34" t="n"/>
      <c r="AE182" s="34" t="n"/>
      <c r="AF182" s="34" t="n"/>
      <c r="AG182" s="34" t="n"/>
      <c r="AH182" s="34" t="n"/>
      <c r="AI182" s="34" t="n"/>
      <c r="AJ182" s="34" t="n"/>
      <c r="AK182" s="34" t="n"/>
      <c r="AL182" s="34" t="n"/>
      <c r="AM182" s="34" t="n"/>
    </row>
    <row r="183" hidden="1" ht="18" customHeight="1" s="173" thickBot="1">
      <c r="A183" s="45" t="inlineStr">
        <is>
          <t>Utang obligasi</t>
        </is>
      </c>
      <c r="B183" s="45" t="n"/>
      <c r="C183" s="37" t="n">
        <v/>
      </c>
      <c r="D183" s="37" t="n">
        <v/>
      </c>
      <c r="E183" s="37" t="n">
        <v/>
      </c>
      <c r="F183" s="37" t="n">
        <v/>
      </c>
      <c r="G183" s="37" t="n">
        <v/>
      </c>
      <c r="H183" s="37" t="n">
        <v/>
      </c>
      <c r="I183" s="37" t="n">
        <v/>
      </c>
      <c r="J183" s="37" t="n">
        <v/>
      </c>
      <c r="K183" s="37" t="n">
        <v/>
      </c>
      <c r="L183" s="37" t="n">
        <v/>
      </c>
      <c r="M183" s="37" t="n">
        <v/>
      </c>
      <c r="N183" s="37" t="n">
        <v/>
      </c>
      <c r="O183" s="37" t="inlineStr"/>
      <c r="P183" s="37" t="inlineStr"/>
      <c r="Q183" s="37" t="inlineStr"/>
      <c r="R183" s="37" t="inlineStr"/>
      <c r="S183" s="37" t="inlineStr"/>
      <c r="T183" s="37" t="inlineStr"/>
      <c r="U183" s="37" t="inlineStr"/>
      <c r="V183" s="37" t="inlineStr"/>
      <c r="W183" s="37" t="inlineStr"/>
      <c r="X183" s="37" t="inlineStr"/>
      <c r="Y183" s="37" t="inlineStr"/>
      <c r="Z183" s="37" t="inlineStr"/>
      <c r="AA183" s="37" t="inlineStr"/>
      <c r="AB183" s="37" t="n"/>
      <c r="AC183" s="37" t="n"/>
      <c r="AD183" s="37" t="n"/>
      <c r="AE183" s="37" t="n"/>
      <c r="AF183" s="37" t="n"/>
      <c r="AG183" s="37" t="n"/>
      <c r="AH183" s="37" t="n"/>
      <c r="AI183" s="37" t="n"/>
      <c r="AJ183" s="37" t="n"/>
      <c r="AK183" s="37" t="n"/>
      <c r="AL183" s="37" t="n"/>
      <c r="AM183" s="37" t="n"/>
    </row>
    <row r="184" hidden="1" ht="18" customHeight="1" s="173" thickBot="1">
      <c r="A184" s="45" t="inlineStr">
        <is>
          <t>Sukuk</t>
        </is>
      </c>
      <c r="B184" s="45" t="n"/>
      <c r="C184" s="37" t="n">
        <v/>
      </c>
      <c r="D184" s="37" t="n">
        <v/>
      </c>
      <c r="E184" s="37" t="n">
        <v/>
      </c>
      <c r="F184" s="37" t="n">
        <v/>
      </c>
      <c r="G184" s="37" t="n">
        <v/>
      </c>
      <c r="H184" s="37" t="n">
        <v/>
      </c>
      <c r="I184" s="37" t="n">
        <v/>
      </c>
      <c r="J184" s="37" t="n">
        <v/>
      </c>
      <c r="K184" s="37" t="n">
        <v/>
      </c>
      <c r="L184" s="37" t="n">
        <v/>
      </c>
      <c r="M184" s="37" t="n">
        <v/>
      </c>
      <c r="N184" s="37" t="n">
        <v/>
      </c>
      <c r="O184" s="37" t="inlineStr"/>
      <c r="P184" s="37" t="inlineStr"/>
      <c r="Q184" s="37" t="inlineStr"/>
      <c r="R184" s="37" t="inlineStr"/>
      <c r="S184" s="37" t="inlineStr"/>
      <c r="T184" s="37" t="inlineStr"/>
      <c r="U184" s="37" t="inlineStr"/>
      <c r="V184" s="37" t="inlineStr"/>
      <c r="W184" s="37" t="inlineStr"/>
      <c r="X184" s="37" t="inlineStr"/>
      <c r="Y184" s="37" t="inlineStr"/>
      <c r="Z184" s="37" t="inlineStr"/>
      <c r="AA184" s="37" t="inlineStr"/>
      <c r="AB184" s="37" t="n"/>
      <c r="AC184" s="37" t="n"/>
      <c r="AD184" s="37" t="n"/>
      <c r="AE184" s="37" t="n"/>
      <c r="AF184" s="37" t="n"/>
      <c r="AG184" s="37" t="n"/>
      <c r="AH184" s="37" t="n"/>
      <c r="AI184" s="37" t="n"/>
      <c r="AJ184" s="37" t="n"/>
      <c r="AK184" s="37" t="n"/>
      <c r="AL184" s="37" t="n"/>
      <c r="AM184" s="37" t="n"/>
    </row>
    <row r="185" hidden="1" ht="18" customHeight="1" s="173" thickBot="1">
      <c r="A185" s="45" t="inlineStr">
        <is>
          <t>Obligasi subordinasi</t>
        </is>
      </c>
      <c r="B185" s="45" t="n"/>
      <c r="C185" s="37" t="n">
        <v/>
      </c>
      <c r="D185" s="37" t="n">
        <v/>
      </c>
      <c r="E185" s="37" t="n">
        <v/>
      </c>
      <c r="F185" s="37" t="n">
        <v/>
      </c>
      <c r="G185" s="37" t="n">
        <v/>
      </c>
      <c r="H185" s="37" t="n">
        <v/>
      </c>
      <c r="I185" s="37" t="n">
        <v/>
      </c>
      <c r="J185" s="37" t="n">
        <v/>
      </c>
      <c r="K185" s="37" t="n">
        <v/>
      </c>
      <c r="L185" s="37" t="n">
        <v/>
      </c>
      <c r="M185" s="37" t="n">
        <v/>
      </c>
      <c r="N185" s="37" t="n">
        <v/>
      </c>
      <c r="O185" s="37" t="inlineStr"/>
      <c r="P185" s="37" t="inlineStr"/>
      <c r="Q185" s="37" t="inlineStr"/>
      <c r="R185" s="37" t="inlineStr"/>
      <c r="S185" s="37" t="inlineStr"/>
      <c r="T185" s="37" t="inlineStr"/>
      <c r="U185" s="37" t="inlineStr"/>
      <c r="V185" s="37" t="inlineStr"/>
      <c r="W185" s="37" t="inlineStr"/>
      <c r="X185" s="37" t="inlineStr"/>
      <c r="Y185" s="37" t="inlineStr"/>
      <c r="Z185" s="37" t="inlineStr"/>
      <c r="AA185" s="37" t="inlineStr"/>
      <c r="AB185" s="37" t="n"/>
      <c r="AC185" s="37" t="n"/>
      <c r="AD185" s="37" t="n"/>
      <c r="AE185" s="37" t="n"/>
      <c r="AF185" s="37" t="n"/>
      <c r="AG185" s="37" t="n"/>
      <c r="AH185" s="37" t="n"/>
      <c r="AI185" s="37" t="n"/>
      <c r="AJ185" s="37" t="n"/>
      <c r="AK185" s="37" t="n"/>
      <c r="AL185" s="37" t="n"/>
      <c r="AM185" s="37" t="n"/>
    </row>
    <row r="186" hidden="1" ht="18" customHeight="1" s="173" thickBot="1">
      <c r="A186" s="45" t="inlineStr">
        <is>
          <t>Surat utang jangka menengah</t>
        </is>
      </c>
      <c r="B186" s="45" t="n"/>
      <c r="C186" s="37" t="n">
        <v/>
      </c>
      <c r="D186" s="37" t="n">
        <v/>
      </c>
      <c r="E186" s="37" t="n">
        <v/>
      </c>
      <c r="F186" s="37" t="n">
        <v/>
      </c>
      <c r="G186" s="37" t="n">
        <v/>
      </c>
      <c r="H186" s="37" t="n">
        <v/>
      </c>
      <c r="I186" s="37" t="n">
        <v/>
      </c>
      <c r="J186" s="37" t="n">
        <v/>
      </c>
      <c r="K186" s="37" t="n">
        <v/>
      </c>
      <c r="L186" s="37" t="n">
        <v/>
      </c>
      <c r="M186" s="37" t="n">
        <v/>
      </c>
      <c r="N186" s="37" t="n">
        <v/>
      </c>
      <c r="O186" s="37" t="inlineStr"/>
      <c r="P186" s="37" t="inlineStr"/>
      <c r="Q186" s="37" t="inlineStr"/>
      <c r="R186" s="37" t="inlineStr"/>
      <c r="S186" s="37" t="inlineStr"/>
      <c r="T186" s="37" t="inlineStr"/>
      <c r="U186" s="37" t="inlineStr"/>
      <c r="V186" s="37" t="inlineStr"/>
      <c r="W186" s="37" t="inlineStr"/>
      <c r="X186" s="37" t="inlineStr"/>
      <c r="Y186" s="37" t="inlineStr"/>
      <c r="Z186" s="37" t="inlineStr"/>
      <c r="AA186" s="37" t="inlineStr"/>
      <c r="AB186" s="37" t="n"/>
      <c r="AC186" s="37" t="n"/>
      <c r="AD186" s="37" t="n"/>
      <c r="AE186" s="37" t="n"/>
      <c r="AF186" s="37" t="n"/>
      <c r="AG186" s="37" t="n"/>
      <c r="AH186" s="37" t="n"/>
      <c r="AI186" s="37" t="n"/>
      <c r="AJ186" s="37" t="n"/>
      <c r="AK186" s="37" t="n"/>
      <c r="AL186" s="37" t="n"/>
      <c r="AM186" s="37" t="n"/>
    </row>
    <row r="187" ht="18" customHeight="1" s="173" thickBot="1">
      <c r="A187" s="45" t="inlineStr">
        <is>
          <t>Efek yang diterbitkan lainnya</t>
        </is>
      </c>
      <c r="B187" s="45" t="n"/>
      <c r="C187" s="37" t="inlineStr"/>
      <c r="D187" s="37" t="inlineStr"/>
      <c r="E187" s="37" t="inlineStr"/>
      <c r="F187" s="37" t="inlineStr"/>
      <c r="G187" s="37" t="inlineStr"/>
      <c r="H187" s="37" t="inlineStr"/>
      <c r="I187" s="37" t="inlineStr"/>
      <c r="J187" s="37" t="inlineStr"/>
      <c r="K187" s="37" t="inlineStr"/>
      <c r="L187" s="37" t="inlineStr"/>
      <c r="M187" s="37" t="inlineStr"/>
      <c r="N187" s="37" t="inlineStr"/>
      <c r="O187" s="37" t="inlineStr"/>
      <c r="P187" s="37" t="inlineStr"/>
      <c r="Q187" s="37" t="inlineStr"/>
      <c r="R187" s="37" t="inlineStr"/>
      <c r="S187" s="37" t="inlineStr"/>
      <c r="T187" s="37" t="inlineStr"/>
      <c r="U187" s="37" t="n">
        <v>102.389</v>
      </c>
      <c r="V187" s="37" t="inlineStr"/>
      <c r="W187" s="37" t="inlineStr"/>
      <c r="X187" s="37" t="n">
        <v>1968.253</v>
      </c>
      <c r="Y187" s="37" t="n">
        <v>7.384</v>
      </c>
      <c r="Z187" s="37" t="n">
        <v>8.335000000000001</v>
      </c>
      <c r="AA187" s="37" t="n">
        <v>1967.667</v>
      </c>
      <c r="AB187" s="37" t="n"/>
      <c r="AC187" s="37" t="n"/>
      <c r="AD187" s="37" t="n"/>
      <c r="AE187" s="37" t="n"/>
      <c r="AF187" s="37" t="n"/>
      <c r="AG187" s="37" t="n"/>
      <c r="AH187" s="37" t="n"/>
      <c r="AI187" s="37" t="n"/>
      <c r="AJ187" s="37" t="n"/>
      <c r="AK187" s="37" t="n"/>
      <c r="AL187" s="37" t="n"/>
      <c r="AM187" s="37" t="n"/>
    </row>
    <row r="188" hidden="1" ht="18" customHeight="1" s="173" thickBot="1">
      <c r="A188" s="39" t="inlineStr">
        <is>
          <t>Liabilitas kontrak asuransi</t>
        </is>
      </c>
      <c r="B188" s="39" t="n"/>
      <c r="C188" s="37" t="inlineStr"/>
      <c r="D188" s="37" t="inlineStr"/>
      <c r="E188" s="37" t="inlineStr"/>
      <c r="F188" s="37" t="inlineStr"/>
      <c r="G188" s="37" t="inlineStr"/>
      <c r="H188" s="37" t="inlineStr"/>
      <c r="I188" s="37" t="inlineStr"/>
      <c r="J188" s="37" t="inlineStr"/>
      <c r="K188" s="37" t="inlineStr"/>
      <c r="L188" s="37" t="inlineStr"/>
      <c r="M188" s="37" t="inlineStr"/>
      <c r="N188" s="37" t="inlineStr"/>
      <c r="O188" s="37" t="inlineStr"/>
      <c r="P188" s="37" t="inlineStr"/>
      <c r="Q188" s="37" t="inlineStr"/>
      <c r="R188" s="37" t="inlineStr"/>
      <c r="S188" s="37" t="inlineStr"/>
      <c r="T188" s="37" t="inlineStr"/>
      <c r="U188" s="37" t="inlineStr"/>
      <c r="V188" s="37" t="inlineStr"/>
      <c r="W188" s="37" t="inlineStr"/>
      <c r="X188" s="37" t="inlineStr"/>
      <c r="Y188" s="37" t="inlineStr"/>
      <c r="Z188" s="37" t="inlineStr"/>
      <c r="AA188" s="37" t="inlineStr"/>
      <c r="AB188" s="37" t="n"/>
      <c r="AC188" s="37" t="n"/>
      <c r="AD188" s="37" t="n"/>
      <c r="AE188" s="37" t="n"/>
      <c r="AF188" s="37" t="n"/>
      <c r="AG188" s="37" t="n"/>
      <c r="AH188" s="37" t="n"/>
      <c r="AI188" s="37" t="n"/>
      <c r="AJ188" s="37" t="n"/>
      <c r="AK188" s="37" t="n"/>
      <c r="AL188" s="37" t="n"/>
      <c r="AM188" s="37" t="n"/>
    </row>
    <row r="189" hidden="1" ht="18" customHeight="1" s="173" thickBot="1">
      <c r="A189" s="39" t="inlineStr">
        <is>
          <t>Utang perusahaan efek</t>
        </is>
      </c>
      <c r="B189" s="39" t="n"/>
      <c r="C189" s="37" t="inlineStr"/>
      <c r="D189" s="37" t="inlineStr"/>
      <c r="E189" s="37" t="inlineStr"/>
      <c r="F189" s="37" t="inlineStr"/>
      <c r="G189" s="37" t="inlineStr"/>
      <c r="H189" s="37" t="inlineStr"/>
      <c r="I189" s="37" t="inlineStr"/>
      <c r="J189" s="37" t="inlineStr"/>
      <c r="K189" s="37" t="inlineStr"/>
      <c r="L189" s="37" t="inlineStr"/>
      <c r="M189" s="37" t="inlineStr"/>
      <c r="N189" s="37" t="inlineStr"/>
      <c r="O189" s="37" t="inlineStr"/>
      <c r="P189" s="37" t="inlineStr"/>
      <c r="Q189" s="37" t="inlineStr"/>
      <c r="R189" s="37" t="inlineStr"/>
      <c r="S189" s="37" t="inlineStr"/>
      <c r="T189" s="37" t="inlineStr"/>
      <c r="U189" s="37" t="inlineStr"/>
      <c r="V189" s="37" t="inlineStr"/>
      <c r="W189" s="37" t="inlineStr"/>
      <c r="X189" s="37" t="inlineStr"/>
      <c r="Y189" s="37" t="inlineStr"/>
      <c r="Z189" s="37" t="inlineStr"/>
      <c r="AA189" s="37" t="inlineStr"/>
      <c r="AB189" s="37" t="n"/>
      <c r="AC189" s="37" t="n"/>
      <c r="AD189" s="37" t="n"/>
      <c r="AE189" s="37" t="n"/>
      <c r="AF189" s="37" t="n"/>
      <c r="AG189" s="37" t="n"/>
      <c r="AH189" s="37" t="n"/>
      <c r="AI189" s="37" t="n"/>
      <c r="AJ189" s="37" t="n"/>
      <c r="AK189" s="37" t="n"/>
      <c r="AL189" s="37" t="n"/>
      <c r="AM189" s="37" t="n"/>
    </row>
    <row r="190" hidden="1" ht="18" customHeight="1" s="173" thickBot="1">
      <c r="A190" s="39" t="inlineStr">
        <is>
          <t>Provisi</t>
        </is>
      </c>
      <c r="B190" s="39" t="n"/>
      <c r="C190" s="37" t="inlineStr"/>
      <c r="D190" s="37" t="inlineStr"/>
      <c r="E190" s="37" t="inlineStr"/>
      <c r="F190" s="37" t="inlineStr"/>
      <c r="G190" s="37" t="inlineStr"/>
      <c r="H190" s="37" t="inlineStr"/>
      <c r="I190" s="37" t="inlineStr"/>
      <c r="J190" s="37" t="inlineStr"/>
      <c r="K190" s="37" t="inlineStr"/>
      <c r="L190" s="37" t="inlineStr"/>
      <c r="M190" s="37" t="inlineStr"/>
      <c r="N190" s="37" t="inlineStr"/>
      <c r="O190" s="37" t="inlineStr"/>
      <c r="P190" s="37" t="inlineStr"/>
      <c r="Q190" s="37" t="inlineStr"/>
      <c r="R190" s="37" t="inlineStr"/>
      <c r="S190" s="37" t="inlineStr"/>
      <c r="T190" s="37" t="inlineStr"/>
      <c r="U190" s="37" t="inlineStr"/>
      <c r="V190" s="37" t="inlineStr"/>
      <c r="W190" s="37" t="inlineStr"/>
      <c r="X190" s="37" t="inlineStr"/>
      <c r="Y190" s="37" t="inlineStr"/>
      <c r="Z190" s="37" t="inlineStr"/>
      <c r="AA190" s="37" t="inlineStr"/>
      <c r="AB190" s="37" t="n"/>
      <c r="AC190" s="37" t="n"/>
      <c r="AD190" s="37" t="n"/>
      <c r="AE190" s="37" t="n"/>
      <c r="AF190" s="37" t="n"/>
      <c r="AG190" s="37" t="n"/>
      <c r="AH190" s="37" t="n"/>
      <c r="AI190" s="37" t="n"/>
      <c r="AJ190" s="37" t="n"/>
      <c r="AK190" s="37" t="n"/>
      <c r="AL190" s="37" t="n"/>
      <c r="AM190" s="37" t="n"/>
    </row>
    <row r="191" hidden="1" ht="18" customHeight="1" s="173" thickBot="1">
      <c r="A191" s="39" t="inlineStr">
        <is>
          <t>Liabilitas atas kontrak</t>
        </is>
      </c>
      <c r="B191" s="39" t="n"/>
      <c r="C191" s="37" t="n">
        <v/>
      </c>
      <c r="D191" s="37" t="n">
        <v/>
      </c>
      <c r="E191" s="37" t="n">
        <v/>
      </c>
      <c r="F191" s="37" t="n">
        <v/>
      </c>
      <c r="G191" s="37" t="n">
        <v/>
      </c>
      <c r="H191" s="37" t="n">
        <v/>
      </c>
      <c r="I191" s="37" t="n">
        <v/>
      </c>
      <c r="J191" s="37" t="n">
        <v/>
      </c>
      <c r="K191" s="37" t="n">
        <v/>
      </c>
      <c r="L191" s="37" t="n">
        <v/>
      </c>
      <c r="M191" s="37" t="n">
        <v/>
      </c>
      <c r="N191" s="37" t="n">
        <v/>
      </c>
      <c r="O191" s="37" t="inlineStr"/>
      <c r="P191" s="37" t="inlineStr"/>
      <c r="Q191" s="37" t="inlineStr"/>
      <c r="R191" s="37" t="inlineStr"/>
      <c r="S191" s="37" t="inlineStr"/>
      <c r="T191" s="37" t="inlineStr"/>
      <c r="U191" s="37" t="inlineStr"/>
      <c r="V191" s="37" t="inlineStr"/>
      <c r="W191" s="37" t="inlineStr"/>
      <c r="X191" s="37" t="inlineStr"/>
      <c r="Y191" s="37" t="inlineStr"/>
      <c r="Z191" s="37" t="inlineStr"/>
      <c r="AA191" s="37" t="inlineStr"/>
      <c r="AB191" s="37" t="n"/>
      <c r="AC191" s="37" t="n"/>
      <c r="AD191" s="37" t="n"/>
      <c r="AE191" s="37" t="n"/>
      <c r="AF191" s="37" t="n"/>
      <c r="AG191" s="37" t="n"/>
      <c r="AH191" s="37" t="n"/>
      <c r="AI191" s="37" t="n"/>
      <c r="AJ191" s="37" t="n"/>
      <c r="AK191" s="37" t="n"/>
      <c r="AL191" s="37" t="n"/>
      <c r="AM191" s="37" t="n"/>
    </row>
    <row r="192" hidden="1" ht="18" customHeight="1" s="173" thickBot="1">
      <c r="A192" s="39" t="inlineStr">
        <is>
          <t>Pendapatan ditangguhkan</t>
        </is>
      </c>
      <c r="B192" s="39" t="n"/>
      <c r="C192" s="37" t="inlineStr"/>
      <c r="D192" s="37" t="inlineStr"/>
      <c r="E192" s="37" t="inlineStr"/>
      <c r="F192" s="37" t="inlineStr"/>
      <c r="G192" s="37" t="inlineStr"/>
      <c r="H192" s="37" t="inlineStr"/>
      <c r="I192" s="37" t="inlineStr"/>
      <c r="J192" s="37" t="inlineStr"/>
      <c r="K192" s="37" t="inlineStr"/>
      <c r="L192" s="37" t="inlineStr"/>
      <c r="M192" s="37" t="inlineStr"/>
      <c r="N192" s="37" t="inlineStr"/>
      <c r="O192" s="37" t="inlineStr"/>
      <c r="P192" s="37" t="inlineStr"/>
      <c r="Q192" s="37" t="inlineStr"/>
      <c r="R192" s="37" t="inlineStr"/>
      <c r="S192" s="37" t="inlineStr"/>
      <c r="T192" s="37" t="inlineStr"/>
      <c r="U192" s="37" t="inlineStr"/>
      <c r="V192" s="37" t="inlineStr"/>
      <c r="W192" s="37" t="inlineStr"/>
      <c r="X192" s="37" t="inlineStr"/>
      <c r="Y192" s="37" t="inlineStr"/>
      <c r="Z192" s="37" t="inlineStr"/>
      <c r="AA192" s="37" t="inlineStr"/>
      <c r="AB192" s="37" t="n"/>
      <c r="AC192" s="37" t="n"/>
      <c r="AD192" s="37" t="n"/>
      <c r="AE192" s="37" t="n"/>
      <c r="AF192" s="37" t="n"/>
      <c r="AG192" s="37" t="n"/>
      <c r="AH192" s="37" t="n"/>
      <c r="AI192" s="37" t="n"/>
      <c r="AJ192" s="37" t="n"/>
      <c r="AK192" s="37" t="n"/>
      <c r="AL192" s="37" t="n"/>
      <c r="AM192" s="37" t="n"/>
    </row>
    <row r="193" hidden="1" ht="18" customHeight="1" s="173" thickBot="1">
      <c r="A193" s="39" t="inlineStr">
        <is>
          <t>Liabilitas sewa pembiayaan</t>
        </is>
      </c>
      <c r="B193" s="39" t="n"/>
      <c r="C193" s="37" t="inlineStr"/>
      <c r="D193" s="37" t="inlineStr"/>
      <c r="E193" s="37" t="inlineStr"/>
      <c r="F193" s="37" t="inlineStr"/>
      <c r="G193" s="37" t="inlineStr"/>
      <c r="H193" s="37" t="inlineStr"/>
      <c r="I193" s="37" t="inlineStr"/>
      <c r="J193" s="37" t="inlineStr"/>
      <c r="K193" s="37" t="inlineStr"/>
      <c r="L193" s="37" t="inlineStr"/>
      <c r="M193" s="37" t="inlineStr"/>
      <c r="N193" s="37" t="inlineStr"/>
      <c r="O193" s="37" t="inlineStr"/>
      <c r="P193" s="37" t="inlineStr"/>
      <c r="Q193" s="37" t="inlineStr"/>
      <c r="R193" s="37" t="inlineStr"/>
      <c r="S193" s="37" t="inlineStr"/>
      <c r="T193" s="37" t="inlineStr"/>
      <c r="U193" s="37" t="inlineStr"/>
      <c r="V193" s="37" t="inlineStr"/>
      <c r="W193" s="37" t="inlineStr"/>
      <c r="X193" s="37" t="inlineStr"/>
      <c r="Y193" s="37" t="inlineStr"/>
      <c r="Z193" s="37" t="inlineStr"/>
      <c r="AA193" s="37" t="inlineStr"/>
      <c r="AB193" s="37" t="n"/>
      <c r="AC193" s="37" t="n"/>
      <c r="AD193" s="37" t="n"/>
      <c r="AE193" s="37" t="n"/>
      <c r="AF193" s="37" t="n"/>
      <c r="AG193" s="37" t="n"/>
      <c r="AH193" s="37" t="n"/>
      <c r="AI193" s="37" t="n"/>
      <c r="AJ193" s="37" t="n"/>
      <c r="AK193" s="37" t="n"/>
      <c r="AL193" s="37" t="n"/>
      <c r="AM193" s="37" t="n"/>
    </row>
    <row r="194" hidden="1" ht="35" customHeight="1" s="173" thickBot="1">
      <c r="A194" s="39" t="inlineStr">
        <is>
          <t>Estimasi kerugian komitmen dan kontinjensi</t>
        </is>
      </c>
      <c r="B194" s="39" t="n"/>
      <c r="C194" s="37" t="inlineStr"/>
      <c r="D194" s="37" t="inlineStr"/>
      <c r="E194" s="37" t="inlineStr"/>
      <c r="F194" s="37" t="inlineStr"/>
      <c r="G194" s="37" t="inlineStr"/>
      <c r="H194" s="37" t="inlineStr"/>
      <c r="I194" s="37" t="inlineStr"/>
      <c r="J194" s="37" t="inlineStr"/>
      <c r="K194" s="37" t="inlineStr"/>
      <c r="L194" s="37" t="inlineStr"/>
      <c r="M194" s="37" t="inlineStr"/>
      <c r="N194" s="37" t="inlineStr"/>
      <c r="O194" s="37" t="inlineStr"/>
      <c r="P194" s="37" t="inlineStr"/>
      <c r="Q194" s="37" t="inlineStr"/>
      <c r="R194" s="37" t="inlineStr"/>
      <c r="S194" s="37" t="inlineStr"/>
      <c r="T194" s="37" t="inlineStr"/>
      <c r="U194" s="37" t="inlineStr"/>
      <c r="V194" s="37" t="inlineStr"/>
      <c r="W194" s="37" t="inlineStr"/>
      <c r="X194" s="37" t="inlineStr"/>
      <c r="Y194" s="37" t="inlineStr"/>
      <c r="Z194" s="37" t="inlineStr"/>
      <c r="AA194" s="37" t="inlineStr"/>
      <c r="AB194" s="37" t="n"/>
      <c r="AC194" s="37" t="n"/>
      <c r="AD194" s="37" t="n"/>
      <c r="AE194" s="37" t="n"/>
      <c r="AF194" s="37" t="n"/>
      <c r="AG194" s="37" t="n"/>
      <c r="AH194" s="37" t="n"/>
      <c r="AI194" s="37" t="n"/>
      <c r="AJ194" s="37" t="n"/>
      <c r="AK194" s="37" t="n"/>
      <c r="AL194" s="37" t="n"/>
      <c r="AM194" s="37" t="n"/>
    </row>
    <row r="195" ht="18" customHeight="1" s="173" thickBot="1">
      <c r="A195" s="39" t="inlineStr">
        <is>
          <t>Beban akrual</t>
        </is>
      </c>
      <c r="B195" s="39" t="n"/>
      <c r="C195" s="37" t="n">
        <v>398.536</v>
      </c>
      <c r="D195" s="37" t="n">
        <v>398.536</v>
      </c>
      <c r="E195" s="37" t="n">
        <v>398.536</v>
      </c>
      <c r="F195" s="37" t="n">
        <v>433.507</v>
      </c>
      <c r="G195" s="37" t="n">
        <v>433.507</v>
      </c>
      <c r="H195" s="37" t="n">
        <v>433.507</v>
      </c>
      <c r="I195" s="37" t="n">
        <v>484.666</v>
      </c>
      <c r="J195" s="37" t="n">
        <v>484.666</v>
      </c>
      <c r="K195" s="37" t="n">
        <v>484.666</v>
      </c>
      <c r="L195" s="37" t="n">
        <v>545.749</v>
      </c>
      <c r="M195" s="37" t="n">
        <v>228.118</v>
      </c>
      <c r="N195" s="37" t="n">
        <v>281.11</v>
      </c>
      <c r="O195" s="37" t="n">
        <v>201.209</v>
      </c>
      <c r="P195" s="37" t="n">
        <v>287.022</v>
      </c>
      <c r="Q195" s="37" t="n">
        <v>381.439</v>
      </c>
      <c r="R195" s="37" t="n">
        <v>564.852</v>
      </c>
      <c r="S195" s="37" t="n">
        <v>274.288</v>
      </c>
      <c r="T195" s="37" t="n">
        <v>504.748</v>
      </c>
      <c r="U195" s="37" t="n">
        <v>442.6</v>
      </c>
      <c r="V195" s="37" t="n">
        <v>271.579</v>
      </c>
      <c r="W195" s="37" t="n">
        <v>441.164</v>
      </c>
      <c r="X195" s="37" t="n">
        <v>535.473</v>
      </c>
      <c r="Y195" s="37" t="n">
        <v>286.317</v>
      </c>
      <c r="Z195" s="37" t="n">
        <v>381.718</v>
      </c>
      <c r="AA195" s="37" t="n">
        <v>674.385</v>
      </c>
      <c r="AB195" s="37" t="n"/>
      <c r="AC195" s="37" t="n"/>
      <c r="AD195" s="37" t="n"/>
      <c r="AE195" s="37" t="n"/>
      <c r="AF195" s="37" t="n"/>
      <c r="AG195" s="37" t="n"/>
      <c r="AH195" s="37" t="n"/>
      <c r="AI195" s="37" t="n"/>
      <c r="AJ195" s="37" t="n"/>
      <c r="AK195" s="37" t="n"/>
      <c r="AL195" s="37" t="n"/>
      <c r="AM195" s="37" t="n"/>
    </row>
    <row r="196" ht="18" customHeight="1" s="173" thickBot="1">
      <c r="A196" s="39" t="inlineStr">
        <is>
          <t>Utang pajak</t>
        </is>
      </c>
      <c r="B196" s="39" t="n"/>
      <c r="C196" s="37" t="n">
        <v>149.441</v>
      </c>
      <c r="D196" s="37" t="n">
        <v>149.441</v>
      </c>
      <c r="E196" s="37" t="n">
        <v>149.441</v>
      </c>
      <c r="F196" s="37" t="n">
        <v>51.468</v>
      </c>
      <c r="G196" s="37" t="n">
        <v>99.639</v>
      </c>
      <c r="H196" s="37" t="n">
        <v>63.766</v>
      </c>
      <c r="I196" s="37" t="n">
        <v>117.958</v>
      </c>
      <c r="J196" s="37" t="n">
        <v>72.41</v>
      </c>
      <c r="K196" s="37" t="n">
        <v>141.499</v>
      </c>
      <c r="L196" s="37" t="n">
        <v>128.607</v>
      </c>
      <c r="M196" s="37" t="n">
        <v>186.014</v>
      </c>
      <c r="N196" s="37" t="n">
        <v>175.391</v>
      </c>
      <c r="O196" s="37" t="n">
        <v>150.24</v>
      </c>
      <c r="P196" s="37" t="n">
        <v>111.863</v>
      </c>
      <c r="Q196" s="37" t="n">
        <v>90.783</v>
      </c>
      <c r="R196" s="37" t="n">
        <v>129.718</v>
      </c>
      <c r="S196" s="37" t="n">
        <v>143.245</v>
      </c>
      <c r="T196" s="37" t="n">
        <v>143.245</v>
      </c>
      <c r="U196" s="37" t="n">
        <v>85.316</v>
      </c>
      <c r="V196" s="37" t="n">
        <v>85.316</v>
      </c>
      <c r="W196" s="37" t="n">
        <v>85.316</v>
      </c>
      <c r="X196" s="37" t="n">
        <v>160.684</v>
      </c>
      <c r="Y196" s="37" t="n">
        <v>82.483</v>
      </c>
      <c r="Z196" s="37" t="n">
        <v>146.444</v>
      </c>
      <c r="AA196" s="37" t="n">
        <v>201.676</v>
      </c>
      <c r="AB196" s="37" t="n"/>
      <c r="AC196" s="37" t="n"/>
      <c r="AD196" s="37" t="n"/>
      <c r="AE196" s="37" t="n"/>
      <c r="AF196" s="37" t="n"/>
      <c r="AG196" s="37" t="n"/>
      <c r="AH196" s="37" t="n"/>
      <c r="AI196" s="37" t="n"/>
      <c r="AJ196" s="37" t="n"/>
      <c r="AK196" s="37" t="n"/>
      <c r="AL196" s="37" t="n"/>
      <c r="AM196" s="37" t="n"/>
    </row>
    <row r="197" hidden="1" ht="18" customHeight="1" s="173" thickBot="1">
      <c r="A197" s="39" t="inlineStr">
        <is>
          <t>Liabilitas pajak tangguhan</t>
        </is>
      </c>
      <c r="B197" s="39" t="n"/>
      <c r="C197" s="37" t="inlineStr"/>
      <c r="D197" s="37" t="inlineStr"/>
      <c r="E197" s="37" t="inlineStr"/>
      <c r="F197" s="37" t="inlineStr"/>
      <c r="G197" s="37" t="inlineStr"/>
      <c r="H197" s="37" t="inlineStr"/>
      <c r="I197" s="37" t="inlineStr"/>
      <c r="J197" s="37" t="inlineStr"/>
      <c r="K197" s="37" t="inlineStr"/>
      <c r="L197" s="37" t="inlineStr"/>
      <c r="M197" s="37" t="inlineStr"/>
      <c r="N197" s="37" t="inlineStr"/>
      <c r="O197" s="37" t="inlineStr"/>
      <c r="P197" s="37" t="inlineStr"/>
      <c r="Q197" s="37" t="inlineStr"/>
      <c r="R197" s="37" t="inlineStr"/>
      <c r="S197" s="37" t="inlineStr"/>
      <c r="T197" s="37" t="inlineStr"/>
      <c r="U197" s="37" t="inlineStr"/>
      <c r="V197" s="37" t="inlineStr"/>
      <c r="W197" s="37" t="inlineStr"/>
      <c r="X197" s="37" t="inlineStr"/>
      <c r="Y197" s="37" t="inlineStr"/>
      <c r="Z197" s="37" t="inlineStr"/>
      <c r="AA197" s="37" t="inlineStr"/>
      <c r="AB197" s="37" t="n"/>
      <c r="AC197" s="37" t="n"/>
      <c r="AD197" s="37" t="n"/>
      <c r="AE197" s="37" t="n"/>
      <c r="AF197" s="37" t="n"/>
      <c r="AG197" s="37" t="n"/>
      <c r="AH197" s="37" t="n"/>
      <c r="AI197" s="37" t="n"/>
      <c r="AJ197" s="37" t="n"/>
      <c r="AK197" s="37" t="n"/>
      <c r="AL197" s="37" t="n"/>
      <c r="AM197" s="37" t="n"/>
    </row>
    <row r="198" hidden="1" ht="18" customHeight="1" s="173" thickBot="1">
      <c r="A198" s="39" t="inlineStr">
        <is>
          <t>Liabilitas pengampunan pajak</t>
        </is>
      </c>
      <c r="B198" s="39" t="n"/>
      <c r="C198" s="37" t="inlineStr"/>
      <c r="D198" s="37" t="inlineStr"/>
      <c r="E198" s="37" t="inlineStr"/>
      <c r="F198" s="37" t="inlineStr"/>
      <c r="G198" s="37" t="inlineStr"/>
      <c r="H198" s="37" t="inlineStr"/>
      <c r="I198" s="37" t="inlineStr"/>
      <c r="J198" s="37" t="inlineStr"/>
      <c r="K198" s="37" t="inlineStr"/>
      <c r="L198" s="37" t="inlineStr"/>
      <c r="M198" s="37" t="inlineStr"/>
      <c r="N198" s="37" t="inlineStr"/>
      <c r="O198" s="37" t="inlineStr"/>
      <c r="P198" s="37" t="inlineStr"/>
      <c r="Q198" s="37" t="inlineStr"/>
      <c r="R198" s="37" t="inlineStr"/>
      <c r="S198" s="37" t="inlineStr"/>
      <c r="T198" s="37" t="inlineStr"/>
      <c r="U198" s="37" t="inlineStr"/>
      <c r="V198" s="37" t="inlineStr"/>
      <c r="W198" s="37" t="inlineStr"/>
      <c r="X198" s="37" t="inlineStr"/>
      <c r="Y198" s="37" t="inlineStr"/>
      <c r="Z198" s="37" t="inlineStr"/>
      <c r="AA198" s="37" t="inlineStr"/>
      <c r="AB198" s="37" t="n"/>
      <c r="AC198" s="37" t="n"/>
      <c r="AD198" s="37" t="n"/>
      <c r="AE198" s="37" t="n"/>
      <c r="AF198" s="37" t="n"/>
      <c r="AG198" s="37" t="n"/>
      <c r="AH198" s="37" t="n"/>
      <c r="AI198" s="37" t="n"/>
      <c r="AJ198" s="37" t="n"/>
      <c r="AK198" s="37" t="n"/>
      <c r="AL198" s="37" t="n"/>
      <c r="AM198" s="37" t="n"/>
    </row>
    <row r="199" ht="18" customHeight="1" s="173" thickBot="1">
      <c r="A199" s="39" t="inlineStr">
        <is>
          <t>Liabilitas lainnya</t>
        </is>
      </c>
      <c r="B199" s="39" t="n"/>
      <c r="C199" s="37" t="n">
        <v>211.319</v>
      </c>
      <c r="D199" s="37" t="n">
        <v>211.319</v>
      </c>
      <c r="E199" s="37" t="n">
        <v>211.319</v>
      </c>
      <c r="F199" s="37" t="n">
        <v>167.074</v>
      </c>
      <c r="G199" s="37" t="n">
        <v>333.158</v>
      </c>
      <c r="H199" s="37" t="n">
        <v>333.158</v>
      </c>
      <c r="I199" s="37" t="n">
        <v>596.63</v>
      </c>
      <c r="J199" s="37" t="n">
        <v>596.63</v>
      </c>
      <c r="K199" s="37" t="n">
        <v>596.63</v>
      </c>
      <c r="L199" s="37" t="n">
        <v>529.7380000000001</v>
      </c>
      <c r="M199" s="37" t="n">
        <v>553.922</v>
      </c>
      <c r="N199" s="37" t="n">
        <v>529.7380000000001</v>
      </c>
      <c r="O199" s="37" t="n">
        <v>1219.171</v>
      </c>
      <c r="P199" s="37" t="n">
        <v>618.24</v>
      </c>
      <c r="Q199" s="37" t="n">
        <v>616.299</v>
      </c>
      <c r="R199" s="37" t="n">
        <v>392.418</v>
      </c>
      <c r="S199" s="37" t="n">
        <v>779.313</v>
      </c>
      <c r="T199" s="37" t="n">
        <v>634.845</v>
      </c>
      <c r="U199" s="37" t="n">
        <v>809.256</v>
      </c>
      <c r="V199" s="37" t="n">
        <v>809.256</v>
      </c>
      <c r="W199" s="37" t="n">
        <v>809.256</v>
      </c>
      <c r="X199" s="37" t="n">
        <v>1326.931</v>
      </c>
      <c r="Y199" s="37" t="n">
        <v>737.485</v>
      </c>
      <c r="Z199" s="37" t="n">
        <v>737.082</v>
      </c>
      <c r="AA199" s="37" t="n">
        <v>1169.403</v>
      </c>
      <c r="AB199" s="37" t="n"/>
      <c r="AC199" s="37" t="n"/>
      <c r="AD199" s="37" t="n"/>
      <c r="AE199" s="37" t="n"/>
      <c r="AF199" s="37" t="n"/>
      <c r="AG199" s="37" t="n"/>
      <c r="AH199" s="37" t="n"/>
      <c r="AI199" s="37" t="n"/>
      <c r="AJ199" s="37" t="n"/>
      <c r="AK199" s="37" t="n"/>
      <c r="AL199" s="37" t="n"/>
      <c r="AM199" s="37" t="n"/>
    </row>
    <row r="200" hidden="1" ht="18" customHeight="1" s="173" thickBot="1">
      <c r="A200" s="39" t="inlineStr">
        <is>
          <t>Kewajiban imbalan pasca kerja</t>
        </is>
      </c>
      <c r="B200" s="39" t="n"/>
      <c r="C200" s="37" t="inlineStr"/>
      <c r="D200" s="37" t="inlineStr"/>
      <c r="E200" s="37" t="inlineStr"/>
      <c r="F200" s="37" t="inlineStr"/>
      <c r="G200" s="37" t="inlineStr"/>
      <c r="H200" s="37" t="inlineStr"/>
      <c r="I200" s="37" t="inlineStr"/>
      <c r="J200" s="37" t="inlineStr"/>
      <c r="K200" s="37" t="inlineStr"/>
      <c r="L200" s="37" t="inlineStr"/>
      <c r="M200" s="37" t="inlineStr"/>
      <c r="N200" s="37" t="inlineStr"/>
      <c r="O200" s="37" t="inlineStr"/>
      <c r="P200" s="37" t="inlineStr"/>
      <c r="Q200" s="37" t="inlineStr"/>
      <c r="R200" s="37" t="inlineStr"/>
      <c r="S200" s="37" t="inlineStr"/>
      <c r="T200" s="37" t="inlineStr"/>
      <c r="U200" s="37" t="inlineStr"/>
      <c r="V200" s="37" t="inlineStr"/>
      <c r="W200" s="37" t="inlineStr"/>
      <c r="X200" s="37" t="inlineStr"/>
      <c r="Y200" s="37" t="inlineStr"/>
      <c r="Z200" s="37" t="inlineStr"/>
      <c r="AA200" s="37" t="inlineStr"/>
      <c r="AB200" s="37" t="n"/>
      <c r="AC200" s="37" t="n"/>
      <c r="AD200" s="37" t="n"/>
      <c r="AE200" s="37" t="n"/>
      <c r="AF200" s="37" t="n"/>
      <c r="AG200" s="37" t="n"/>
      <c r="AH200" s="37" t="n"/>
      <c r="AI200" s="37" t="n"/>
      <c r="AJ200" s="37" t="n"/>
      <c r="AK200" s="37" t="n"/>
      <c r="AL200" s="37" t="n"/>
      <c r="AM200" s="37" t="n"/>
    </row>
    <row r="201" ht="18" customHeight="1" s="173" thickBot="1">
      <c r="A201" s="42" t="inlineStr">
        <is>
          <t>Pinjaman subordinasi</t>
        </is>
      </c>
      <c r="B201" s="42" t="n"/>
      <c r="C201" s="34" t="n"/>
      <c r="D201" s="34" t="n"/>
      <c r="E201" s="34" t="n"/>
      <c r="F201" s="34" t="n"/>
      <c r="G201" s="34" t="n"/>
      <c r="H201" s="34" t="n"/>
      <c r="I201" s="34" t="n"/>
      <c r="J201" s="34" t="n"/>
      <c r="K201" s="34" t="n"/>
      <c r="L201" s="34" t="n"/>
      <c r="M201" s="34" t="n"/>
      <c r="N201" s="34" t="n"/>
      <c r="O201" s="34" t="n"/>
      <c r="P201" s="34" t="n"/>
      <c r="Q201" s="34" t="n"/>
      <c r="R201" s="34" t="n"/>
      <c r="S201" s="34" t="n"/>
      <c r="T201" s="34" t="n"/>
      <c r="U201" s="34" t="n"/>
      <c r="V201" s="34" t="n"/>
      <c r="W201" s="34" t="n"/>
      <c r="X201" s="34" t="n"/>
      <c r="Y201" s="34" t="n"/>
      <c r="Z201" s="34" t="n"/>
      <c r="AA201" s="34" t="n"/>
      <c r="AB201" s="34" t="n"/>
      <c r="AC201" s="34" t="n"/>
      <c r="AD201" s="34" t="n"/>
      <c r="AE201" s="34" t="n"/>
      <c r="AF201" s="34" t="n"/>
      <c r="AG201" s="34" t="n"/>
      <c r="AH201" s="34" t="n"/>
      <c r="AI201" s="34" t="n"/>
      <c r="AJ201" s="34" t="n"/>
      <c r="AK201" s="34" t="n"/>
      <c r="AL201" s="34" t="n"/>
      <c r="AM201" s="34" t="n"/>
    </row>
    <row r="202" hidden="1" ht="35" customHeight="1" s="173" thickBot="1">
      <c r="A202" s="45" t="inlineStr">
        <is>
          <t>Pinjaman subordinasi pihak ketiga</t>
        </is>
      </c>
      <c r="B202" s="45" t="n"/>
      <c r="C202" s="37" t="inlineStr"/>
      <c r="D202" s="37" t="inlineStr"/>
      <c r="E202" s="37" t="inlineStr"/>
      <c r="F202" s="37" t="inlineStr"/>
      <c r="G202" s="37" t="inlineStr"/>
      <c r="H202" s="37" t="inlineStr"/>
      <c r="I202" s="37" t="inlineStr"/>
      <c r="J202" s="37" t="inlineStr"/>
      <c r="K202" s="37" t="inlineStr"/>
      <c r="L202" s="37" t="inlineStr"/>
      <c r="M202" s="37" t="inlineStr"/>
      <c r="N202" s="37" t="inlineStr"/>
      <c r="O202" s="37" t="inlineStr"/>
      <c r="P202" s="37" t="inlineStr"/>
      <c r="Q202" s="37" t="inlineStr"/>
      <c r="R202" s="37" t="inlineStr"/>
      <c r="S202" s="37" t="inlineStr"/>
      <c r="T202" s="37" t="inlineStr"/>
      <c r="U202" s="37" t="inlineStr"/>
      <c r="V202" s="37" t="inlineStr"/>
      <c r="W202" s="37" t="inlineStr"/>
      <c r="X202" s="37" t="inlineStr"/>
      <c r="Y202" s="37" t="inlineStr"/>
      <c r="Z202" s="37" t="inlineStr"/>
      <c r="AA202" s="37" t="inlineStr"/>
      <c r="AB202" s="37" t="n"/>
      <c r="AC202" s="37" t="n"/>
      <c r="AD202" s="37" t="n"/>
      <c r="AE202" s="37" t="n"/>
      <c r="AF202" s="37" t="n"/>
      <c r="AG202" s="37" t="n"/>
      <c r="AH202" s="37" t="n"/>
      <c r="AI202" s="37" t="n"/>
      <c r="AJ202" s="37" t="n"/>
      <c r="AK202" s="37" t="n"/>
      <c r="AL202" s="37" t="n"/>
      <c r="AM202" s="37" t="n"/>
    </row>
    <row r="203" hidden="1" ht="35" customHeight="1" s="173" thickBot="1">
      <c r="A203" s="45" t="inlineStr">
        <is>
          <t>Pinjaman subordinasi pihak berelasi</t>
        </is>
      </c>
      <c r="B203" s="45" t="n"/>
      <c r="C203" s="37" t="inlineStr"/>
      <c r="D203" s="37" t="inlineStr"/>
      <c r="E203" s="37" t="inlineStr"/>
      <c r="F203" s="37" t="inlineStr"/>
      <c r="G203" s="37" t="inlineStr"/>
      <c r="H203" s="37" t="inlineStr"/>
      <c r="I203" s="37" t="inlineStr"/>
      <c r="J203" s="37" t="inlineStr"/>
      <c r="K203" s="37" t="inlineStr"/>
      <c r="L203" s="37" t="inlineStr"/>
      <c r="M203" s="37" t="inlineStr"/>
      <c r="N203" s="37" t="inlineStr"/>
      <c r="O203" s="37" t="inlineStr"/>
      <c r="P203" s="37" t="inlineStr"/>
      <c r="Q203" s="37" t="inlineStr"/>
      <c r="R203" s="37" t="inlineStr"/>
      <c r="S203" s="37" t="inlineStr"/>
      <c r="T203" s="37" t="inlineStr"/>
      <c r="U203" s="37" t="inlineStr"/>
      <c r="V203" s="37" t="inlineStr"/>
      <c r="W203" s="37" t="inlineStr"/>
      <c r="X203" s="37" t="inlineStr"/>
      <c r="Y203" s="37" t="inlineStr"/>
      <c r="Z203" s="37" t="inlineStr"/>
      <c r="AA203" s="37" t="inlineStr"/>
      <c r="AB203" s="37" t="n"/>
      <c r="AC203" s="37" t="n"/>
      <c r="AD203" s="37" t="n"/>
      <c r="AE203" s="37" t="n"/>
      <c r="AF203" s="37" t="n"/>
      <c r="AG203" s="37" t="n"/>
      <c r="AH203" s="37" t="n"/>
      <c r="AI203" s="37" t="n"/>
      <c r="AJ203" s="37" t="n"/>
      <c r="AK203" s="37" t="n"/>
      <c r="AL203" s="37" t="n"/>
      <c r="AM203" s="37" t="n"/>
    </row>
    <row r="204" ht="18" customHeight="1" s="173" thickBot="1">
      <c r="A204" s="42" t="inlineStr">
        <is>
          <t>Jumlah liabilitas</t>
        </is>
      </c>
      <c r="B204" s="42" t="n"/>
      <c r="C204" s="41" t="n">
        <v>52680.252</v>
      </c>
      <c r="D204" s="41" t="n">
        <v>52680.252</v>
      </c>
      <c r="E204" s="41" t="n">
        <v>52680.252</v>
      </c>
      <c r="F204" s="41" t="n">
        <v>65999.727</v>
      </c>
      <c r="G204" s="41" t="n">
        <v>65999.727</v>
      </c>
      <c r="H204" s="41" t="n">
        <v>61683.033</v>
      </c>
      <c r="I204" s="41" t="n">
        <v>58644.279</v>
      </c>
      <c r="J204" s="41" t="n">
        <v>64433.213</v>
      </c>
      <c r="K204" s="41" t="n">
        <v>71892.035</v>
      </c>
      <c r="L204" s="41" t="n">
        <v>87928.245</v>
      </c>
      <c r="M204" s="41" t="n">
        <v>87928.245</v>
      </c>
      <c r="N204" s="41" t="n">
        <v>88834.447</v>
      </c>
      <c r="O204" s="41" t="n">
        <v>89704.19</v>
      </c>
      <c r="P204" s="41" t="n">
        <v>96183.557</v>
      </c>
      <c r="Q204" s="41" t="n">
        <v>89715.52899999999</v>
      </c>
      <c r="R204" s="41" t="n">
        <v>83437.402</v>
      </c>
      <c r="S204" s="41" t="n">
        <v>89337.227</v>
      </c>
      <c r="T204" s="41" t="n">
        <v>89337.227</v>
      </c>
      <c r="U204" s="41" t="n">
        <v>88452.774</v>
      </c>
      <c r="V204" s="41" t="n">
        <v>87576.659</v>
      </c>
      <c r="W204" s="41" t="n">
        <v>92506.103</v>
      </c>
      <c r="X204" s="41" t="n">
        <v>128900.598</v>
      </c>
      <c r="Y204" s="41" t="n">
        <v>88640.57399999999</v>
      </c>
      <c r="Z204" s="41" t="n">
        <v>92057.649</v>
      </c>
      <c r="AA204" s="41" t="n">
        <v>124753.617</v>
      </c>
      <c r="AB204" s="41" t="n"/>
      <c r="AC204" s="41" t="n"/>
      <c r="AD204" s="41" t="n"/>
      <c r="AE204" s="41" t="n"/>
      <c r="AF204" s="41" t="n"/>
      <c r="AG204" s="41" t="n"/>
      <c r="AH204" s="41" t="n"/>
      <c r="AI204" s="41" t="n"/>
      <c r="AJ204" s="41" t="n"/>
      <c r="AK204" s="41" t="n"/>
      <c r="AL204" s="41" t="n"/>
      <c r="AM204" s="41" t="n"/>
    </row>
    <row r="205" ht="18" customHeight="1" s="173" thickBot="1">
      <c r="A205" s="42" t="inlineStr">
        <is>
          <t>Interest Bearing Liabilities</t>
        </is>
      </c>
      <c r="B205" s="140" t="n"/>
      <c r="C205" s="149">
        <f>C141+C142+C144+C145+C147+C148+C150+C151+C153+C154+C156+C157+C159+C161+C162+C164+C165+C171+C173+C179+C180+C181+C183+C184+C185+C186+C187+C202+C203+C225</f>
        <v/>
      </c>
      <c r="D205" s="149">
        <f>D141+D142+D144+D145+D147+D148+D150+D151+D153+D154+D156+D157+D159+D161+D162+D164+D165+D171+D173+D179+D180+D181+D183+D184+D185+D186+D187+D202+D203+D225</f>
        <v/>
      </c>
      <c r="E205" s="149">
        <f>E141+E142+E144+E145+E147+E148+E150+E151+E153+E154+E156+E157+E159+E161+E162+E164+E165+E171+E173+E179+E180+E181+E183+E184+E185+E186+E187+E202+E203+E225</f>
        <v/>
      </c>
      <c r="F205" s="149">
        <f>F141+F142+F144+F145+F147+F148+F150+F151+F153+F154+F156+F157+F159+F161+F162+F164+F165+F171+F173+F179+F180+F181+F183+F184+F185+F186+F187+F202+F203+F225</f>
        <v/>
      </c>
      <c r="G205" s="149">
        <f>G141+G142+G144+G145+G147+G148+G150+G151+G153+G154+G156+G157+G159+G161+G162+G164+G165+G171+G173+G179+G180+G181+G183+G184+G185+G186+G187+G202+G203+G225</f>
        <v/>
      </c>
      <c r="H205" s="149">
        <f>H141+H142+H144+H145+H147+H148+H150+H151+H153+H154+H156+H157+H159+H161+H162+H164+H165+H171+H173+H179+H180+H181+H183+H184+H185+H186+H187+H202+H203+H225</f>
        <v/>
      </c>
      <c r="I205" s="149">
        <f>I141+I142+I144+I145+I147+I148+I150+I151+I153+I154+I156+I157+I159+I161+I162+I164+I165+I171+I173+I179+I180+I181+I183+I184+I185+I186+I187+I202+I203+I225</f>
        <v/>
      </c>
      <c r="J205" s="149">
        <f>J141+J142+J144+J145+J147+J148+J150+J151+J153+J154+J156+J157+J159+J161+J162+J164+J165+J171+J173+J179+J180+J181+J183+J184+J185+J186+J187+J202+J203+J225</f>
        <v/>
      </c>
      <c r="K205" s="149">
        <f>K141+K142+K144+K145+K147+K148+K150+K151+K153+K154+K156+K157+K159+K161+K162+K164+K165+K171+K173+K179+K180+K181+K183+K184+K185+K186+K187+K202+K203+K225</f>
        <v/>
      </c>
      <c r="L205" s="149">
        <f>L141+L142+L144+L145+L147+L148+L150+L151+L153+L154+L156+L157+L159+L161+L162+L164+L165+L171+L173+L179+L180+L181+L183+L184+L185+L186+L187+L202+L203+L225</f>
        <v/>
      </c>
      <c r="M205" s="149">
        <f>M141+M142+M144+M145+M147+M148+M150+M151+M153+M154+M156+M157+M159+M161+M162+M164+M165+M171+M173+M179+M180+M181+M183+M184+M185+M186+M187+M202+M203+M225</f>
        <v/>
      </c>
      <c r="N205" s="149">
        <f>N141+N142+N144+N145+N147+N148+N150+N151+N153+N154+N156+N157+N159+N161+N162+N164+N165+N171+N173+N179+N180+N181+N183+N184+N185+N186+N187+N202+N203+N225</f>
        <v/>
      </c>
      <c r="O205" s="149">
        <f>O141+O142+O144+O145+O147+O148+O150+O151+O153+O154+O156+O157+O159+O161+O162+O164+O165+O171+O173+O179+O180+O181+O183+O184+O185+O186+O187+O202+O203+O225</f>
        <v/>
      </c>
      <c r="P205" s="149">
        <f>P141+P142+P144+P145+P147+P148+P150+P151+P153+P154+P156+P157+P159+P161+P162+P164+P165+P171+P173+P179+P180+P181+P183+P184+P185+P186+P187+P202+P203+P225</f>
        <v/>
      </c>
      <c r="Q205" s="149">
        <f>Q141+Q142+Q144+Q145+Q147+Q148+Q150+Q151+Q153+Q154+Q156+Q157+Q159+Q161+Q162+Q164+Q165+Q171+Q173+Q179+Q180+Q181+Q183+Q184+Q185+Q186+Q187+Q202+Q203+Q225</f>
        <v/>
      </c>
      <c r="R205" s="149">
        <f>R141+R142+R144+R145+R147+R148+R150+R151+R153+R154+R156+R157+R159+R161+R162+R164+R165+R171+R173+R179+R180+R181+R183+R184+R185+R186+R187+R202+R203+R225</f>
        <v/>
      </c>
      <c r="S205" s="149">
        <f>S141+S142+S144+S145+S147+S148+S150+S151+S153+S154+S156+S157+S159+S161+S162+S164+S165+S171+S173+S179+S180+S181+S183+S184+S185+S186+S187+S202+S203+S225</f>
        <v/>
      </c>
      <c r="T205" s="149">
        <f>T141+T142+T144+T145+T147+T148+T150+T151+T153+T154+T156+T157+T159+T161+T162+T164+T165+T171+T173+T179+T180+T181+T183+T184+T185+T186+T187+T202+T203+T225</f>
        <v/>
      </c>
      <c r="U205" s="149">
        <f>U141+U142+U144+U145+U147+U148+U150+U151+U153+U154+U156+U157+U159+U161+U162+U164+U165+U171+U173+U179+U180+U181+U183+U184+U185+U186+U187+U202+U203+U225</f>
        <v/>
      </c>
      <c r="V205" s="149">
        <f>V141+V142+V144+V145+V147+V148+V150+V151+V153+V154+V156+V157+V159+V161+V162+V164+V165+V171+V173+V179+V180+V181+V183+V184+V185+V186+V187+V202+V203+V225</f>
        <v/>
      </c>
      <c r="W205" s="149">
        <f>W141+W142+W144+W145+W147+W148+W150+W151+W153+W154+W156+W157+W159+W161+W162+W164+W165+W171+W173+W179+W180+W181+W183+W184+W185+W186+W187+W202+W203+W225</f>
        <v/>
      </c>
      <c r="X205" s="149">
        <f>X141+X142+X144+X145+X147+X148+X150+X151+X153+X154+X156+X157+X159+X161+X162+X164+X165+X171+X173+X179+X180+X181+X183+X184+X185+X186+X187+X202+X203+X225</f>
        <v/>
      </c>
      <c r="Y205" s="149">
        <f>Y141+Y142+Y144+Y145+Y147+Y148+Y150+Y151+Y153+Y154+Y156+Y157+Y159+Y161+Y162+Y164+Y165+Y171+Y173+Y179+Y180+Y181+Y183+Y184+Y185+Y186+Y187+Y202+Y203+Y225</f>
        <v/>
      </c>
      <c r="Z205" s="149">
        <f>Z141+Z142+Z144+Z145+Z147+Z148+Z150+Z151+Z153+Z154+Z156+Z157+Z159+Z161+Z162+Z164+Z165+Z171+Z173+Z179+Z180+Z181+Z183+Z184+Z185+Z186+Z187+Z202+Z203+Z225</f>
        <v/>
      </c>
      <c r="AA205" s="149">
        <f>AA141+AA142+AA144+AA145+AA147+AA148+AA150+AA151+AA153+AA154+AA156+AA157+AA159+AA161+AA162+AA164+AA165+AA171+AA173+AA179+AA180+AA181+AA183+AA184+AA185+AA186+AA187+AA202+AA203+AA225</f>
        <v/>
      </c>
      <c r="AB205" s="149">
        <f>AB141+AB142+AB144+AB145+AB147+AB148+AB150+AB151+AB153+AB154+AB156+AB157+AB159+AB161+AB162+AB164+AB165+AB171+AB173+AB179+AB180+AB181+AB183+AB184+AB185+AB186+AB187+AB202+AB203+AB225</f>
        <v/>
      </c>
      <c r="AC205" s="149">
        <f>AC141+AC142+AC144+AC145+AC147+AC148+AC150+AC151+AC153+AC154+AC156+AC157+AC159+AC161+AC162+AC164+AC165+AC171+AC173+AC179+AC180+AC181+AC183+AC184+AC185+AC186+AC187+AC202+AC203+AC225</f>
        <v/>
      </c>
      <c r="AD205" s="149">
        <f>AD141+AD142+AD144+AD145+AD147+AD148+AD150+AD151+AD153+AD154+AD156+AD157+AD159+AD161+AD162+AD164+AD165+AD171+AD173+AD179+AD180+AD181+AD183+AD184+AD185+AD186+AD187+AD202+AD203+AD225</f>
        <v/>
      </c>
      <c r="AE205" s="149">
        <f>AE141+AE142+AE144+AE145+AE147+AE148+AE150+AE151+AE153+AE154+AE156+AE157+AE159+AE161+AE162+AE164+AE165+AE171+AE173+AE179+AE180+AE181+AE183+AE184+AE185+AE186+AE187+AE202+AE203+AE225</f>
        <v/>
      </c>
      <c r="AF205" s="149">
        <f>AF141+AF142+AF144+AF145+AF147+AF148+AF150+AF151+AF153+AF154+AF156+AF157+AF159+AF161+AF162+AF164+AF165+AF171+AF173+AF179+AF180+AF181+AF183+AF184+AF185+AF186+AF187+AF202+AF203+AF225</f>
        <v/>
      </c>
      <c r="AG205" s="149">
        <f>AG141+AG142+AG144+AG145+AG147+AG148+AG150+AG151+AG153+AG154+AG156+AG157+AG159+AG161+AG162+AG164+AG165+AG171+AG173+AG179+AG180+AG181+AG183+AG184+AG185+AG186+AG187+AG202+AG203+AG225</f>
        <v/>
      </c>
      <c r="AH205" s="149">
        <f>AH141+AH142+AH144+AH145+AH147+AH148+AH150+AH151+AH153+AH154+AH156+AH157+AH159+AH161+AH162+AH164+AH165+AH171+AH173+AH179+AH180+AH181+AH183+AH184+AH185+AH186+AH187+AH202+AH203+AH225</f>
        <v/>
      </c>
      <c r="AI205" s="149">
        <f>AI141+AI142+AI144+AI145+AI147+AI148+AI150+AI151+AI153+AI154+AI156+AI157+AI159+AI161+AI162+AI164+AI165+AI171+AI173+AI179+AI180+AI181+AI183+AI184+AI185+AI186+AI187+AI202+AI203+AI225</f>
        <v/>
      </c>
      <c r="AJ205" s="149">
        <f>AJ141+AJ142+AJ144+AJ145+AJ147+AJ148+AJ150+AJ151+AJ153+AJ154+AJ156+AJ157+AJ159+AJ161+AJ162+AJ164+AJ165+AJ171+AJ173+AJ179+AJ180+AJ181+AJ183+AJ184+AJ185+AJ186+AJ187+AJ202+AJ203+AJ225</f>
        <v/>
      </c>
      <c r="AK205" s="149">
        <f>AK141+AK142+AK144+AK145+AK147+AK148+AK150+AK151+AK153+AK154+AK156+AK157+AK159+AK161+AK162+AK164+AK165+AK171+AK173+AK179+AK180+AK181+AK183+AK184+AK185+AK186+AK187+AK202+AK203+AK225</f>
        <v/>
      </c>
      <c r="AL205" s="149">
        <f>AL141+AL142+AL144+AL145+AL147+AL148+AL150+AL151+AL153+AL154+AL156+AL157+AL159+AL161+AL162+AL164+AL165+AL171+AL173+AL179+AL180+AL181+AL183+AL184+AL185+AL186+AL187+AL202+AL203+AL225</f>
        <v/>
      </c>
      <c r="AM205" s="149">
        <f>AM141+AM142+AM144+AM145+AM147+AM148+AM150+AM151+AM153+AM154+AM156+AM157+AM159+AM161+AM162+AM164+AM165+AM171+AM173+AM179+AM180+AM181+AM183+AM184+AM185+AM186+AM187+AM202+AM203+AM225</f>
        <v/>
      </c>
      <c r="AN205" s="141" t="n"/>
      <c r="AO205" s="141" t="n"/>
    </row>
    <row r="206" ht="18" customHeight="1" s="173" thickBot="1">
      <c r="A206" s="38" t="inlineStr">
        <is>
          <t>Dana syirkah temporer</t>
        </is>
      </c>
      <c r="B206" s="38" t="n"/>
      <c r="C206" s="34" t="n"/>
      <c r="D206" s="34" t="n"/>
      <c r="E206" s="34" t="n"/>
      <c r="F206" s="34" t="n"/>
      <c r="G206" s="34" t="n"/>
      <c r="H206" s="34" t="n"/>
      <c r="I206" s="34" t="n"/>
      <c r="J206" s="34" t="n"/>
      <c r="K206" s="34" t="n"/>
      <c r="L206" s="34" t="n"/>
      <c r="M206" s="34" t="n"/>
      <c r="N206" s="34" t="n"/>
      <c r="O206" s="34" t="n"/>
      <c r="P206" s="34" t="n"/>
      <c r="Q206" s="34" t="n"/>
      <c r="R206" s="34" t="n"/>
      <c r="S206" s="34" t="n"/>
      <c r="T206" s="34" t="n"/>
      <c r="U206" s="34" t="n"/>
      <c r="V206" s="34" t="n"/>
      <c r="W206" s="34" t="n"/>
      <c r="X206" s="34" t="n"/>
      <c r="Y206" s="34" t="n"/>
      <c r="Z206" s="34" t="n"/>
      <c r="AA206" s="34" t="n"/>
      <c r="AB206" s="34" t="n"/>
      <c r="AC206" s="34" t="n"/>
      <c r="AD206" s="34" t="n"/>
      <c r="AE206" s="34" t="n"/>
      <c r="AF206" s="34" t="n"/>
      <c r="AG206" s="34" t="n"/>
      <c r="AH206" s="34" t="n"/>
      <c r="AI206" s="34" t="n"/>
      <c r="AJ206" s="34" t="n"/>
      <c r="AK206" s="34" t="n"/>
      <c r="AL206" s="34" t="n"/>
      <c r="AM206" s="34" t="n"/>
    </row>
    <row r="207" ht="18" customHeight="1" s="173" thickBot="1">
      <c r="A207" s="42" t="inlineStr">
        <is>
          <t>Bukan bank</t>
        </is>
      </c>
      <c r="B207" s="42" t="n"/>
      <c r="C207" s="34" t="n"/>
      <c r="D207" s="34" t="n"/>
      <c r="E207" s="34" t="n"/>
      <c r="F207" s="34" t="n"/>
      <c r="G207" s="34" t="n"/>
      <c r="H207" s="34" t="n"/>
      <c r="I207" s="34" t="n"/>
      <c r="J207" s="34" t="n"/>
      <c r="K207" s="34" t="n"/>
      <c r="L207" s="34" t="n"/>
      <c r="M207" s="34" t="n"/>
      <c r="N207" s="34" t="n"/>
      <c r="O207" s="34" t="n"/>
      <c r="P207" s="34" t="n"/>
      <c r="Q207" s="34" t="n"/>
      <c r="R207" s="34" t="n"/>
      <c r="S207" s="34" t="n"/>
      <c r="T207" s="34" t="n"/>
      <c r="U207" s="34" t="n"/>
      <c r="V207" s="34" t="n"/>
      <c r="W207" s="34" t="n"/>
      <c r="X207" s="34" t="n"/>
      <c r="Y207" s="34" t="n"/>
      <c r="Z207" s="34" t="n"/>
      <c r="AA207" s="34" t="n"/>
      <c r="AB207" s="34" t="n"/>
      <c r="AC207" s="34" t="n"/>
      <c r="AD207" s="34" t="n"/>
      <c r="AE207" s="34" t="n"/>
      <c r="AF207" s="34" t="n"/>
      <c r="AG207" s="34" t="n"/>
      <c r="AH207" s="34" t="n"/>
      <c r="AI207" s="34" t="n"/>
      <c r="AJ207" s="34" t="n"/>
      <c r="AK207" s="34" t="n"/>
      <c r="AL207" s="34" t="n"/>
      <c r="AM207" s="34" t="n"/>
    </row>
    <row r="208" ht="18" customHeight="1" s="173" thickBot="1">
      <c r="A208" s="43" t="inlineStr">
        <is>
          <t>Giro mudharabah</t>
        </is>
      </c>
      <c r="B208" s="43" t="n"/>
      <c r="C208" s="34" t="n"/>
      <c r="D208" s="34" t="n"/>
      <c r="E208" s="34" t="n"/>
      <c r="F208" s="34" t="n"/>
      <c r="G208" s="34" t="n"/>
      <c r="H208" s="34" t="n"/>
      <c r="I208" s="34" t="n"/>
      <c r="J208" s="34" t="n"/>
      <c r="K208" s="34" t="n"/>
      <c r="L208" s="34" t="n"/>
      <c r="M208" s="34" t="n"/>
      <c r="N208" s="34" t="n"/>
      <c r="O208" s="34" t="n"/>
      <c r="P208" s="34" t="n"/>
      <c r="Q208" s="34" t="n"/>
      <c r="R208" s="34" t="n"/>
      <c r="S208" s="34" t="n"/>
      <c r="T208" s="34" t="n"/>
      <c r="U208" s="34" t="n"/>
      <c r="V208" s="34" t="n"/>
      <c r="W208" s="34" t="n"/>
      <c r="X208" s="34" t="n"/>
      <c r="Y208" s="34" t="n"/>
      <c r="Z208" s="34" t="n"/>
      <c r="AA208" s="34" t="n"/>
      <c r="AB208" s="34" t="n"/>
      <c r="AC208" s="34" t="n"/>
      <c r="AD208" s="34" t="n"/>
      <c r="AE208" s="34" t="n"/>
      <c r="AF208" s="34" t="n"/>
      <c r="AG208" s="34" t="n"/>
      <c r="AH208" s="34" t="n"/>
      <c r="AI208" s="34" t="n"/>
      <c r="AJ208" s="34" t="n"/>
      <c r="AK208" s="34" t="n"/>
      <c r="AL208" s="34" t="n"/>
      <c r="AM208" s="34" t="n"/>
    </row>
    <row r="209" ht="35" customHeight="1" s="173" thickBot="1">
      <c r="A209" s="44" t="inlineStr">
        <is>
          <t>Giro mudharabah pihak ketiga</t>
        </is>
      </c>
      <c r="B209" s="44" t="n"/>
      <c r="C209" s="37" t="inlineStr"/>
      <c r="D209" s="37" t="inlineStr"/>
      <c r="E209" s="37" t="inlineStr"/>
      <c r="F209" s="37" t="inlineStr"/>
      <c r="G209" s="37" t="inlineStr"/>
      <c r="H209" s="37" t="inlineStr"/>
      <c r="I209" s="37" t="n">
        <v>532.505</v>
      </c>
      <c r="J209" s="37" t="inlineStr"/>
      <c r="K209" s="37" t="inlineStr"/>
      <c r="L209" s="37" t="n">
        <v>509.809</v>
      </c>
      <c r="M209" s="37" t="n">
        <v>1.817</v>
      </c>
      <c r="N209" s="37" t="n">
        <v>2.254</v>
      </c>
      <c r="O209" s="37" t="n">
        <v>1.637</v>
      </c>
      <c r="P209" s="37" t="n">
        <v>1.637</v>
      </c>
      <c r="Q209" s="37" t="n">
        <v>1.637</v>
      </c>
      <c r="R209" s="37" t="n">
        <v>4.437</v>
      </c>
      <c r="S209" s="37" t="n">
        <v>8.326000000000001</v>
      </c>
      <c r="T209" s="37" t="n">
        <v>10.726</v>
      </c>
      <c r="U209" s="37" t="n">
        <v>443.968</v>
      </c>
      <c r="V209" s="37" t="n">
        <v>21.699</v>
      </c>
      <c r="W209" s="37" t="n">
        <v>15.941</v>
      </c>
      <c r="X209" s="37" t="n">
        <v>421.429</v>
      </c>
      <c r="Y209" s="37" t="n">
        <v>354.075</v>
      </c>
      <c r="Z209" s="37" t="n">
        <v>448.444</v>
      </c>
      <c r="AA209" s="37" t="n">
        <v>498.67</v>
      </c>
      <c r="AB209" s="37" t="n"/>
      <c r="AC209" s="37" t="n"/>
      <c r="AD209" s="37" t="n"/>
      <c r="AE209" s="37" t="n"/>
      <c r="AF209" s="37" t="n"/>
      <c r="AG209" s="37" t="n"/>
      <c r="AH209" s="37" t="n"/>
      <c r="AI209" s="37" t="n"/>
      <c r="AJ209" s="37" t="n"/>
      <c r="AK209" s="37" t="n"/>
      <c r="AL209" s="37" t="n"/>
      <c r="AM209" s="37" t="n"/>
    </row>
    <row r="210" ht="35" customHeight="1" s="173" thickBot="1">
      <c r="A210" s="44" t="inlineStr">
        <is>
          <t>Giro berjangka mudharabah pihak berelasi</t>
        </is>
      </c>
      <c r="B210" s="44" t="n"/>
      <c r="C210" s="37" t="inlineStr"/>
      <c r="D210" s="37" t="inlineStr"/>
      <c r="E210" s="37" t="inlineStr"/>
      <c r="F210" s="37" t="inlineStr"/>
      <c r="G210" s="37" t="inlineStr"/>
      <c r="H210" s="37" t="inlineStr"/>
      <c r="I210" s="37" t="n">
        <v>1.342</v>
      </c>
      <c r="J210" s="37" t="inlineStr"/>
      <c r="K210" s="37" t="inlineStr"/>
      <c r="L210" s="37" t="n">
        <v>0.648</v>
      </c>
      <c r="M210" s="37" t="inlineStr"/>
      <c r="N210" s="37" t="inlineStr"/>
      <c r="O210" s="37" t="inlineStr"/>
      <c r="P210" s="37" t="inlineStr"/>
      <c r="Q210" s="37" t="inlineStr"/>
      <c r="R210" s="37" t="inlineStr"/>
      <c r="S210" s="37" t="inlineStr"/>
      <c r="T210" s="37" t="inlineStr"/>
      <c r="U210" s="37" t="n">
        <v>1176.763</v>
      </c>
      <c r="V210" s="37" t="n">
        <v>1176.763</v>
      </c>
      <c r="W210" s="37" t="inlineStr"/>
      <c r="X210" s="37" t="n">
        <v>2812.873</v>
      </c>
      <c r="Y210" s="37" t="n">
        <v>2130.628</v>
      </c>
      <c r="Z210" s="37" t="n">
        <v>3467.926</v>
      </c>
      <c r="AA210" s="37" t="n">
        <v>2898.258</v>
      </c>
      <c r="AB210" s="37" t="n"/>
      <c r="AC210" s="37" t="n"/>
      <c r="AD210" s="37" t="n"/>
      <c r="AE210" s="37" t="n"/>
      <c r="AF210" s="37" t="n"/>
      <c r="AG210" s="37" t="n"/>
      <c r="AH210" s="37" t="n"/>
      <c r="AI210" s="37" t="n"/>
      <c r="AJ210" s="37" t="n"/>
      <c r="AK210" s="37" t="n"/>
      <c r="AL210" s="37" t="n"/>
      <c r="AM210" s="37" t="n"/>
    </row>
    <row r="211" ht="18" customHeight="1" s="173" thickBot="1">
      <c r="A211" s="43" t="inlineStr">
        <is>
          <t>Tabungan mudharabah</t>
        </is>
      </c>
      <c r="B211" s="43" t="n"/>
      <c r="C211" s="34" t="n"/>
      <c r="D211" s="34" t="n"/>
      <c r="E211" s="34" t="n"/>
      <c r="F211" s="34" t="n"/>
      <c r="G211" s="34" t="n"/>
      <c r="H211" s="34" t="n"/>
      <c r="I211" s="34" t="n"/>
      <c r="J211" s="34" t="n"/>
      <c r="K211" s="34" t="n"/>
      <c r="L211" s="34" t="n"/>
      <c r="M211" s="34" t="n"/>
      <c r="N211" s="34" t="n"/>
      <c r="O211" s="34" t="n"/>
      <c r="P211" s="34" t="n"/>
      <c r="Q211" s="34" t="n"/>
      <c r="R211" s="34" t="n"/>
      <c r="S211" s="34" t="n"/>
      <c r="T211" s="34" t="n"/>
      <c r="U211" s="34" t="n"/>
      <c r="V211" s="34" t="n"/>
      <c r="W211" s="34" t="n"/>
      <c r="X211" s="34" t="n"/>
      <c r="Y211" s="34" t="n"/>
      <c r="Z211" s="34" t="n"/>
      <c r="AA211" s="34" t="n"/>
      <c r="AB211" s="34" t="n"/>
      <c r="AC211" s="34" t="n"/>
      <c r="AD211" s="34" t="n"/>
      <c r="AE211" s="34" t="n"/>
      <c r="AF211" s="34" t="n"/>
      <c r="AG211" s="34" t="n"/>
      <c r="AH211" s="34" t="n"/>
      <c r="AI211" s="34" t="n"/>
      <c r="AJ211" s="34" t="n"/>
      <c r="AK211" s="34" t="n"/>
      <c r="AL211" s="34" t="n"/>
      <c r="AM211" s="34" t="n"/>
    </row>
    <row r="212" ht="35" customHeight="1" s="173" thickBot="1">
      <c r="A212" s="44" t="inlineStr">
        <is>
          <t>Tabungan mudharabah pihak ketiga</t>
        </is>
      </c>
      <c r="B212" s="44" t="n"/>
      <c r="C212" s="37" t="n">
        <v>283.2</v>
      </c>
      <c r="D212" s="37" t="n">
        <v>283.2</v>
      </c>
      <c r="E212" s="37" t="n">
        <v>283.2</v>
      </c>
      <c r="F212" s="37" t="n">
        <v>440.316</v>
      </c>
      <c r="G212" s="37" t="n">
        <v>505.667</v>
      </c>
      <c r="H212" s="37" t="n">
        <v>472.237</v>
      </c>
      <c r="I212" s="37" t="n">
        <v>491.955</v>
      </c>
      <c r="J212" s="37" t="n">
        <v>481.29</v>
      </c>
      <c r="K212" s="37" t="n">
        <v>502.009</v>
      </c>
      <c r="L212" s="37" t="n">
        <v>1123.096</v>
      </c>
      <c r="M212" s="37" t="n">
        <v>542.4059999999999</v>
      </c>
      <c r="N212" s="37" t="n">
        <v>571.234</v>
      </c>
      <c r="O212" s="37" t="n">
        <v>561.265</v>
      </c>
      <c r="P212" s="37" t="n">
        <v>593.625</v>
      </c>
      <c r="Q212" s="37" t="n">
        <v>577.726</v>
      </c>
      <c r="R212" s="37" t="n">
        <v>582.22</v>
      </c>
      <c r="S212" s="37" t="n">
        <v>716.986</v>
      </c>
      <c r="T212" s="37" t="n">
        <v>716.986</v>
      </c>
      <c r="U212" s="37" t="n">
        <v>4615.886</v>
      </c>
      <c r="V212" s="37" t="n">
        <v>703.202</v>
      </c>
      <c r="W212" s="37" t="n">
        <v>769.33</v>
      </c>
      <c r="X212" s="37" t="n">
        <v>4579.672</v>
      </c>
      <c r="Y212" s="37" t="n">
        <v>3689.803</v>
      </c>
      <c r="Z212" s="37" t="n">
        <v>4013.421</v>
      </c>
      <c r="AA212" s="37" t="n">
        <v>4043.475</v>
      </c>
      <c r="AB212" s="37" t="n"/>
      <c r="AC212" s="37" t="n"/>
      <c r="AD212" s="37" t="n"/>
      <c r="AE212" s="37" t="n"/>
      <c r="AF212" s="37" t="n"/>
      <c r="AG212" s="37" t="n"/>
      <c r="AH212" s="37" t="n"/>
      <c r="AI212" s="37" t="n"/>
      <c r="AJ212" s="37" t="n"/>
      <c r="AK212" s="37" t="n"/>
      <c r="AL212" s="37" t="n"/>
      <c r="AM212" s="37" t="n"/>
    </row>
    <row r="213" ht="35" customHeight="1" s="173" thickBot="1">
      <c r="A213" s="44" t="inlineStr">
        <is>
          <t>Tabungan mudharabah pihak berelasi</t>
        </is>
      </c>
      <c r="B213" s="44" t="n"/>
      <c r="C213" s="37" t="n">
        <v>3.165</v>
      </c>
      <c r="D213" s="37" t="n">
        <v>3.165</v>
      </c>
      <c r="E213" s="37" t="n">
        <v>3.165</v>
      </c>
      <c r="F213" s="37" t="n">
        <v>0.735</v>
      </c>
      <c r="G213" s="37" t="n">
        <v>3.499</v>
      </c>
      <c r="H213" s="37" t="n">
        <v>0.599</v>
      </c>
      <c r="I213" s="37" t="n">
        <v>0.344</v>
      </c>
      <c r="J213" s="37" t="n">
        <v>0.451</v>
      </c>
      <c r="K213" s="37" t="n">
        <v>0.919</v>
      </c>
      <c r="L213" s="37" t="n">
        <v>0.924</v>
      </c>
      <c r="M213" s="37" t="n">
        <v>0.648</v>
      </c>
      <c r="N213" s="37" t="n">
        <v>0.924</v>
      </c>
      <c r="O213" s="37" t="n">
        <v>1.827</v>
      </c>
      <c r="P213" s="37" t="n">
        <v>1.121</v>
      </c>
      <c r="Q213" s="37" t="n">
        <v>1.121</v>
      </c>
      <c r="R213" s="37" t="n">
        <v>0.743</v>
      </c>
      <c r="S213" s="37" t="n">
        <v>1.485</v>
      </c>
      <c r="T213" s="37" t="n">
        <v>1.624</v>
      </c>
      <c r="U213" s="37" t="n">
        <v>11.698</v>
      </c>
      <c r="V213" s="37" t="n">
        <v>11.698</v>
      </c>
      <c r="W213" s="37" t="n">
        <v>1.349</v>
      </c>
      <c r="X213" s="37" t="n">
        <v>4.966</v>
      </c>
      <c r="Y213" s="37" t="n">
        <v>4.854</v>
      </c>
      <c r="Z213" s="37" t="n">
        <v>6.228</v>
      </c>
      <c r="AA213" s="37" t="n">
        <v>6.115</v>
      </c>
      <c r="AB213" s="37" t="n"/>
      <c r="AC213" s="37" t="n"/>
      <c r="AD213" s="37" t="n"/>
      <c r="AE213" s="37" t="n"/>
      <c r="AF213" s="37" t="n"/>
      <c r="AG213" s="37" t="n"/>
      <c r="AH213" s="37" t="n"/>
      <c r="AI213" s="37" t="n"/>
      <c r="AJ213" s="37" t="n"/>
      <c r="AK213" s="37" t="n"/>
      <c r="AL213" s="37" t="n"/>
      <c r="AM213" s="37" t="n"/>
    </row>
    <row r="214" ht="35" customHeight="1" s="173" thickBot="1">
      <c r="A214" s="43" t="inlineStr">
        <is>
          <t>Deposito berjangka mudharabah</t>
        </is>
      </c>
      <c r="B214" s="43" t="n"/>
      <c r="C214" s="34" t="n"/>
      <c r="D214" s="34" t="n"/>
      <c r="E214" s="34" t="n"/>
      <c r="F214" s="34" t="n"/>
      <c r="G214" s="34" t="n"/>
      <c r="H214" s="34" t="n"/>
      <c r="I214" s="34" t="n"/>
      <c r="J214" s="34" t="n"/>
      <c r="K214" s="34" t="n"/>
      <c r="L214" s="34" t="n"/>
      <c r="M214" s="34" t="n"/>
      <c r="N214" s="34" t="n"/>
      <c r="O214" s="34" t="n"/>
      <c r="P214" s="34" t="n"/>
      <c r="Q214" s="34" t="n"/>
      <c r="R214" s="34" t="n"/>
      <c r="S214" s="34" t="n"/>
      <c r="T214" s="34" t="n"/>
      <c r="U214" s="34" t="n"/>
      <c r="V214" s="34" t="n"/>
      <c r="W214" s="34" t="n"/>
      <c r="X214" s="34" t="n"/>
      <c r="Y214" s="34" t="n"/>
      <c r="Z214" s="34" t="n"/>
      <c r="AA214" s="34" t="n"/>
      <c r="AB214" s="34" t="n"/>
      <c r="AC214" s="34" t="n"/>
      <c r="AD214" s="34" t="n"/>
      <c r="AE214" s="34" t="n"/>
      <c r="AF214" s="34" t="n"/>
      <c r="AG214" s="34" t="n"/>
      <c r="AH214" s="34" t="n"/>
      <c r="AI214" s="34" t="n"/>
      <c r="AJ214" s="34" t="n"/>
      <c r="AK214" s="34" t="n"/>
      <c r="AL214" s="34" t="n"/>
      <c r="AM214" s="34" t="n"/>
    </row>
    <row r="215" ht="35" customHeight="1" s="173" thickBot="1">
      <c r="A215" s="44" t="inlineStr">
        <is>
          <t>Deposito berjangka mudharabah pihak ketiga</t>
        </is>
      </c>
      <c r="B215" s="44" t="n"/>
      <c r="C215" s="37" t="n">
        <v>1204.175</v>
      </c>
      <c r="D215" s="37" t="n">
        <v>1204.175</v>
      </c>
      <c r="E215" s="37" t="n">
        <v>1204.175</v>
      </c>
      <c r="F215" s="37" t="n">
        <v>1262.331</v>
      </c>
      <c r="G215" s="37" t="n">
        <v>985.52</v>
      </c>
      <c r="H215" s="37" t="n">
        <v>985.52</v>
      </c>
      <c r="I215" s="37" t="inlineStr"/>
      <c r="J215" s="37" t="inlineStr"/>
      <c r="K215" s="37" t="n">
        <v>723.375</v>
      </c>
      <c r="L215" s="37" t="inlineStr"/>
      <c r="M215" s="37" t="n">
        <v>1236.007</v>
      </c>
      <c r="N215" s="37" t="n">
        <v>994.222</v>
      </c>
      <c r="O215" s="37" t="n">
        <v>1244.128</v>
      </c>
      <c r="P215" s="37" t="n">
        <v>1244.128</v>
      </c>
      <c r="Q215" s="37" t="n">
        <v>1021.832</v>
      </c>
      <c r="R215" s="37" t="n">
        <v>809.0119999999999</v>
      </c>
      <c r="S215" s="37" t="n">
        <v>1624.519</v>
      </c>
      <c r="T215" s="37" t="n">
        <v>1591.633</v>
      </c>
      <c r="U215" s="37" t="n">
        <v>8705.047</v>
      </c>
      <c r="V215" s="37" t="n">
        <v>8705.047</v>
      </c>
      <c r="W215" s="37" t="n">
        <v>961.847</v>
      </c>
      <c r="X215" s="37" t="n">
        <v>9481.861000000001</v>
      </c>
      <c r="Y215" s="37" t="n">
        <v>7646.027</v>
      </c>
      <c r="Z215" s="37" t="n">
        <v>8629.909</v>
      </c>
      <c r="AA215" s="37" t="n">
        <v>8932.704</v>
      </c>
      <c r="AB215" s="37" t="n"/>
      <c r="AC215" s="37" t="n"/>
      <c r="AD215" s="37" t="n"/>
      <c r="AE215" s="37" t="n"/>
      <c r="AF215" s="37" t="n"/>
      <c r="AG215" s="37" t="n"/>
      <c r="AH215" s="37" t="n"/>
      <c r="AI215" s="37" t="n"/>
      <c r="AJ215" s="37" t="n"/>
      <c r="AK215" s="37" t="n"/>
      <c r="AL215" s="37" t="n"/>
      <c r="AM215" s="37" t="n"/>
    </row>
    <row r="216" ht="35" customHeight="1" s="173" thickBot="1">
      <c r="A216" s="44" t="inlineStr">
        <is>
          <t>Deposito berjangka mudharabah pihak berelasi</t>
        </is>
      </c>
      <c r="B216" s="44" t="n"/>
      <c r="C216" s="37" t="n">
        <v>6.449</v>
      </c>
      <c r="D216" s="37" t="n">
        <v>6.449</v>
      </c>
      <c r="E216" s="37" t="n">
        <v>6.449</v>
      </c>
      <c r="F216" s="37" t="n">
        <v>1.229</v>
      </c>
      <c r="G216" s="37" t="n">
        <v>3.714</v>
      </c>
      <c r="H216" s="37" t="n">
        <v>1.229</v>
      </c>
      <c r="I216" s="37" t="n">
        <v>1.087</v>
      </c>
      <c r="J216" s="37" t="inlineStr"/>
      <c r="K216" s="37" t="inlineStr"/>
      <c r="L216" s="37" t="n">
        <v>2.097</v>
      </c>
      <c r="M216" s="37" t="n">
        <v>2.166</v>
      </c>
      <c r="N216" s="37" t="n">
        <v>2.097</v>
      </c>
      <c r="O216" s="37" t="n">
        <v>1.217</v>
      </c>
      <c r="P216" s="37" t="n">
        <v>1.188</v>
      </c>
      <c r="Q216" s="37" t="n">
        <v>1.33</v>
      </c>
      <c r="R216" s="37" t="n">
        <v>0.795</v>
      </c>
      <c r="S216" s="37" t="n">
        <v>2.872</v>
      </c>
      <c r="T216" s="37" t="n">
        <v>2.279</v>
      </c>
      <c r="U216" s="37" t="n">
        <v>5.411</v>
      </c>
      <c r="V216" s="37" t="n">
        <v>3.139</v>
      </c>
      <c r="W216" s="37" t="n">
        <v>3.46</v>
      </c>
      <c r="X216" s="37" t="n">
        <v>3.999</v>
      </c>
      <c r="Y216" s="37" t="n">
        <v>796.313</v>
      </c>
      <c r="Z216" s="37" t="n">
        <v>1293.418</v>
      </c>
      <c r="AA216" s="37" t="n">
        <v>363.511</v>
      </c>
      <c r="AB216" s="37" t="n"/>
      <c r="AC216" s="37" t="n"/>
      <c r="AD216" s="37" t="n"/>
      <c r="AE216" s="37" t="n"/>
      <c r="AF216" s="37" t="n"/>
      <c r="AG216" s="37" t="n"/>
      <c r="AH216" s="37" t="n"/>
      <c r="AI216" s="37" t="n"/>
      <c r="AJ216" s="37" t="n"/>
      <c r="AK216" s="37" t="n"/>
      <c r="AL216" s="37" t="n"/>
      <c r="AM216" s="37" t="n"/>
    </row>
    <row r="217" ht="18" customHeight="1" s="173" thickBot="1">
      <c r="A217" s="42" t="inlineStr">
        <is>
          <t>Bank</t>
        </is>
      </c>
      <c r="B217" s="42" t="n"/>
      <c r="C217" s="34" t="n"/>
      <c r="D217" s="34" t="n"/>
      <c r="E217" s="34" t="n"/>
      <c r="F217" s="34" t="n"/>
      <c r="G217" s="34" t="n"/>
      <c r="H217" s="34" t="n"/>
      <c r="I217" s="34" t="n"/>
      <c r="J217" s="34" t="n"/>
      <c r="K217" s="34" t="n"/>
      <c r="L217" s="34" t="n"/>
      <c r="M217" s="34" t="n"/>
      <c r="N217" s="34" t="n"/>
      <c r="O217" s="34" t="n"/>
      <c r="P217" s="34" t="n"/>
      <c r="Q217" s="34" t="n"/>
      <c r="R217" s="34" t="n"/>
      <c r="S217" s="34" t="n"/>
      <c r="T217" s="34" t="n"/>
      <c r="U217" s="34" t="n"/>
      <c r="V217" s="34" t="n"/>
      <c r="W217" s="34" t="n"/>
      <c r="X217" s="34" t="n"/>
      <c r="Y217" s="34" t="n"/>
      <c r="Z217" s="34" t="n"/>
      <c r="AA217" s="34" t="n"/>
      <c r="AB217" s="34" t="n"/>
      <c r="AC217" s="34" t="n"/>
      <c r="AD217" s="34" t="n"/>
      <c r="AE217" s="34" t="n"/>
      <c r="AF217" s="34" t="n"/>
      <c r="AG217" s="34" t="n"/>
      <c r="AH217" s="34" t="n"/>
      <c r="AI217" s="34" t="n"/>
      <c r="AJ217" s="34" t="n"/>
      <c r="AK217" s="34" t="n"/>
      <c r="AL217" s="34" t="n"/>
      <c r="AM217" s="34" t="n"/>
    </row>
    <row r="218" ht="18" customHeight="1" s="173" thickBot="1">
      <c r="A218" s="45" t="inlineStr">
        <is>
          <t>Giro mudharabah</t>
        </is>
      </c>
      <c r="B218" s="45" t="n"/>
      <c r="C218" s="37" t="n">
        <v>7.736</v>
      </c>
      <c r="D218" s="37" t="n">
        <v>7.736</v>
      </c>
      <c r="E218" s="37" t="n">
        <v>7.736</v>
      </c>
      <c r="F218" s="37" t="inlineStr"/>
      <c r="G218" s="37" t="n">
        <v>4.716</v>
      </c>
      <c r="H218" s="37" t="n">
        <v>8.066000000000001</v>
      </c>
      <c r="I218" s="37" t="n">
        <v>4.017</v>
      </c>
      <c r="J218" s="37" t="n">
        <v>6.603</v>
      </c>
      <c r="K218" s="37" t="n">
        <v>7.623</v>
      </c>
      <c r="L218" s="37" t="n">
        <v>5.71</v>
      </c>
      <c r="M218" s="37" t="n">
        <v>19.181</v>
      </c>
      <c r="N218" s="37" t="n">
        <v>15.471</v>
      </c>
      <c r="O218" s="37" t="n">
        <v>11.339</v>
      </c>
      <c r="P218" s="37" t="n">
        <v>14.587</v>
      </c>
      <c r="Q218" s="37" t="n">
        <v>0</v>
      </c>
      <c r="R218" s="37" t="inlineStr"/>
      <c r="S218" s="37" t="inlineStr"/>
      <c r="T218" s="37" t="inlineStr"/>
      <c r="U218" s="37" t="n">
        <v>5.766</v>
      </c>
      <c r="V218" s="37" t="inlineStr"/>
      <c r="W218" s="37" t="n">
        <v>5.766</v>
      </c>
      <c r="X218" s="37" t="n">
        <v>8.715999999999999</v>
      </c>
      <c r="Y218" s="37" t="n">
        <v>2.46</v>
      </c>
      <c r="Z218" s="37" t="n">
        <v>9.608000000000001</v>
      </c>
      <c r="AA218" s="37" t="n">
        <v>14.563</v>
      </c>
      <c r="AB218" s="37" t="n"/>
      <c r="AC218" s="37" t="n"/>
      <c r="AD218" s="37" t="n"/>
      <c r="AE218" s="37" t="n"/>
      <c r="AF218" s="37" t="n"/>
      <c r="AG218" s="37" t="n"/>
      <c r="AH218" s="37" t="n"/>
      <c r="AI218" s="37" t="n"/>
      <c r="AJ218" s="37" t="n"/>
      <c r="AK218" s="37" t="n"/>
      <c r="AL218" s="37" t="n"/>
      <c r="AM218" s="37" t="n"/>
    </row>
    <row r="219" ht="35" customHeight="1" s="173" thickBot="1">
      <c r="A219" s="45" t="inlineStr">
        <is>
          <t>Tabungan mudharabah (ummat)</t>
        </is>
      </c>
      <c r="B219" s="45" t="n"/>
      <c r="C219" s="37" t="n">
        <v>13.572</v>
      </c>
      <c r="D219" s="37" t="n">
        <v>13.572</v>
      </c>
      <c r="E219" s="37" t="n">
        <v>13.572</v>
      </c>
      <c r="F219" s="37" t="n">
        <v>9.353999999999999</v>
      </c>
      <c r="G219" s="37" t="n">
        <v>22.88</v>
      </c>
      <c r="H219" s="37" t="n">
        <v>34.285</v>
      </c>
      <c r="I219" s="37" t="n">
        <v>17.337</v>
      </c>
      <c r="J219" s="37" t="n">
        <v>17.337</v>
      </c>
      <c r="K219" s="37" t="n">
        <v>17.337</v>
      </c>
      <c r="L219" s="37" t="n">
        <v>11.195</v>
      </c>
      <c r="M219" s="37" t="n">
        <v>22.153</v>
      </c>
      <c r="N219" s="37" t="n">
        <v>45.783</v>
      </c>
      <c r="O219" s="37" t="n">
        <v>23.64</v>
      </c>
      <c r="P219" s="37" t="n">
        <v>19.285</v>
      </c>
      <c r="Q219" s="37" t="n">
        <v>22.22</v>
      </c>
      <c r="R219" s="37" t="n">
        <v>19.112</v>
      </c>
      <c r="S219" s="37" t="n">
        <v>15.722</v>
      </c>
      <c r="T219" s="37" t="n">
        <v>15.722</v>
      </c>
      <c r="U219" s="37" t="n">
        <v>111.275</v>
      </c>
      <c r="V219" s="37" t="n">
        <v>17.229</v>
      </c>
      <c r="W219" s="37" t="n">
        <v>18.64</v>
      </c>
      <c r="X219" s="37" t="n">
        <v>124.782</v>
      </c>
      <c r="Y219" s="37" t="n">
        <v>109.394</v>
      </c>
      <c r="Z219" s="37" t="n">
        <v>135.234</v>
      </c>
      <c r="AA219" s="37" t="n">
        <v>115.37</v>
      </c>
      <c r="AB219" s="37" t="n"/>
      <c r="AC219" s="37" t="n"/>
      <c r="AD219" s="37" t="n"/>
      <c r="AE219" s="37" t="n"/>
      <c r="AF219" s="37" t="n"/>
      <c r="AG219" s="37" t="n"/>
      <c r="AH219" s="37" t="n"/>
      <c r="AI219" s="37" t="n"/>
      <c r="AJ219" s="37" t="n"/>
      <c r="AK219" s="37" t="n"/>
      <c r="AL219" s="37" t="n"/>
      <c r="AM219" s="37" t="n"/>
    </row>
    <row r="220" ht="35" customHeight="1" s="173" thickBot="1">
      <c r="A220" s="45" t="inlineStr">
        <is>
          <t>Deposito berjangka mudharabah</t>
        </is>
      </c>
      <c r="B220" s="45" t="n"/>
      <c r="C220" s="37" t="n">
        <v>18.633</v>
      </c>
      <c r="D220" s="37" t="n">
        <v>18.633</v>
      </c>
      <c r="E220" s="37" t="n">
        <v>18.633</v>
      </c>
      <c r="F220" s="37" t="n">
        <v>11.433</v>
      </c>
      <c r="G220" s="37" t="n">
        <v>13.88</v>
      </c>
      <c r="H220" s="37" t="n">
        <v>13.88</v>
      </c>
      <c r="I220" s="37" t="n">
        <v>24.483</v>
      </c>
      <c r="J220" s="37" t="n">
        <v>19.533</v>
      </c>
      <c r="K220" s="37" t="n">
        <v>15.65</v>
      </c>
      <c r="L220" s="37" t="n">
        <v>15.1</v>
      </c>
      <c r="M220" s="37" t="n">
        <v>6.4</v>
      </c>
      <c r="N220" s="37" t="n">
        <v>6.4</v>
      </c>
      <c r="O220" s="37" t="n">
        <v>8.17</v>
      </c>
      <c r="P220" s="37" t="n">
        <v>7.6</v>
      </c>
      <c r="Q220" s="37" t="n">
        <v>6.95</v>
      </c>
      <c r="R220" s="37" t="n">
        <v>9.5</v>
      </c>
      <c r="S220" s="37" t="n">
        <v>3.7</v>
      </c>
      <c r="T220" s="37" t="n">
        <v>3.7</v>
      </c>
      <c r="U220" s="37" t="n">
        <v>13.5</v>
      </c>
      <c r="V220" s="37" t="n">
        <v>3.35</v>
      </c>
      <c r="W220" s="37" t="n">
        <v>13.5</v>
      </c>
      <c r="X220" s="37" t="n">
        <v>16.645</v>
      </c>
      <c r="Y220" s="37" t="n">
        <v>15.303</v>
      </c>
      <c r="Z220" s="37" t="n">
        <v>15.02</v>
      </c>
      <c r="AA220" s="37" t="n">
        <v>16.045</v>
      </c>
      <c r="AB220" s="37" t="n"/>
      <c r="AC220" s="37" t="n"/>
      <c r="AD220" s="37" t="n"/>
      <c r="AE220" s="37" t="n"/>
      <c r="AF220" s="37" t="n"/>
      <c r="AG220" s="37" t="n"/>
      <c r="AH220" s="37" t="n"/>
      <c r="AI220" s="37" t="n"/>
      <c r="AJ220" s="37" t="n"/>
      <c r="AK220" s="37" t="n"/>
      <c r="AL220" s="37" t="n"/>
      <c r="AM220" s="37" t="n"/>
    </row>
    <row r="221" ht="18" customHeight="1" s="173" thickBot="1">
      <c r="A221" s="42" t="inlineStr">
        <is>
          <t>Efek yang diterbitkan bank</t>
        </is>
      </c>
      <c r="B221" s="42" t="n"/>
      <c r="C221" s="34" t="n"/>
      <c r="D221" s="34" t="n"/>
      <c r="E221" s="34" t="n"/>
      <c r="F221" s="34" t="n"/>
      <c r="G221" s="34" t="n"/>
      <c r="H221" s="34" t="n"/>
      <c r="I221" s="34" t="n"/>
      <c r="J221" s="34" t="n"/>
      <c r="K221" s="34" t="n"/>
      <c r="L221" s="34" t="n"/>
      <c r="M221" s="34" t="n"/>
      <c r="N221" s="34" t="n"/>
      <c r="O221" s="34" t="n"/>
      <c r="P221" s="34" t="n"/>
      <c r="Q221" s="34" t="n"/>
      <c r="R221" s="34" t="n"/>
      <c r="S221" s="34" t="n"/>
      <c r="T221" s="34" t="n"/>
      <c r="U221" s="34" t="n"/>
      <c r="V221" s="34" t="n"/>
      <c r="W221" s="34" t="n"/>
      <c r="X221" s="34" t="n"/>
      <c r="Y221" s="34" t="n"/>
      <c r="Z221" s="34" t="n"/>
      <c r="AA221" s="34" t="n"/>
      <c r="AB221" s="34" t="n"/>
      <c r="AC221" s="34" t="n"/>
      <c r="AD221" s="34" t="n"/>
      <c r="AE221" s="34" t="n"/>
      <c r="AF221" s="34" t="n"/>
      <c r="AG221" s="34" t="n"/>
      <c r="AH221" s="34" t="n"/>
      <c r="AI221" s="34" t="n"/>
      <c r="AJ221" s="34" t="n"/>
      <c r="AK221" s="34" t="n"/>
      <c r="AL221" s="34" t="n"/>
      <c r="AM221" s="34" t="n"/>
    </row>
    <row r="222" hidden="1" ht="35" customHeight="1" s="173" thickBot="1">
      <c r="A222" s="45" t="inlineStr">
        <is>
          <t>Investasi mudharabah antar bank</t>
        </is>
      </c>
      <c r="B222" s="45" t="n"/>
      <c r="C222" s="37" t="inlineStr"/>
      <c r="D222" s="37" t="inlineStr"/>
      <c r="E222" s="37" t="inlineStr"/>
      <c r="F222" s="37" t="inlineStr"/>
      <c r="G222" s="37" t="inlineStr"/>
      <c r="H222" s="37" t="inlineStr"/>
      <c r="I222" s="37" t="inlineStr"/>
      <c r="J222" s="37" t="inlineStr"/>
      <c r="K222" s="37" t="inlineStr"/>
      <c r="L222" s="37" t="inlineStr"/>
      <c r="M222" s="37" t="inlineStr"/>
      <c r="N222" s="37" t="inlineStr"/>
      <c r="O222" s="37" t="inlineStr"/>
      <c r="P222" s="37" t="inlineStr"/>
      <c r="Q222" s="37" t="inlineStr"/>
      <c r="R222" s="37" t="inlineStr"/>
      <c r="S222" s="37" t="inlineStr"/>
      <c r="T222" s="37" t="inlineStr"/>
      <c r="U222" s="37" t="inlineStr"/>
      <c r="V222" s="37" t="inlineStr"/>
      <c r="W222" s="37" t="inlineStr"/>
      <c r="X222" s="37" t="inlineStr"/>
      <c r="Y222" s="37" t="inlineStr"/>
      <c r="Z222" s="37" t="inlineStr"/>
      <c r="AA222" s="37" t="inlineStr"/>
      <c r="AB222" s="37" t="n"/>
      <c r="AC222" s="37" t="n"/>
      <c r="AD222" s="37" t="n"/>
      <c r="AE222" s="37" t="n"/>
      <c r="AF222" s="37" t="n"/>
      <c r="AG222" s="37" t="n"/>
      <c r="AH222" s="37" t="n"/>
      <c r="AI222" s="37" t="n"/>
      <c r="AJ222" s="37" t="n"/>
      <c r="AK222" s="37" t="n"/>
      <c r="AL222" s="37" t="n"/>
      <c r="AM222" s="37" t="n"/>
    </row>
    <row r="223" hidden="1" ht="18" customHeight="1" s="173" thickBot="1">
      <c r="A223" s="45" t="inlineStr">
        <is>
          <t>Sukuk mudharabah</t>
        </is>
      </c>
      <c r="B223" s="45" t="n"/>
      <c r="C223" s="37" t="inlineStr"/>
      <c r="D223" s="37" t="inlineStr"/>
      <c r="E223" s="37" t="inlineStr"/>
      <c r="F223" s="37" t="inlineStr"/>
      <c r="G223" s="37" t="inlineStr"/>
      <c r="H223" s="37" t="inlineStr"/>
      <c r="I223" s="37" t="inlineStr"/>
      <c r="J223" s="37" t="inlineStr"/>
      <c r="K223" s="37" t="inlineStr"/>
      <c r="L223" s="37" t="inlineStr"/>
      <c r="M223" s="37" t="inlineStr"/>
      <c r="N223" s="37" t="inlineStr"/>
      <c r="O223" s="37" t="inlineStr"/>
      <c r="P223" s="37" t="inlineStr"/>
      <c r="Q223" s="37" t="inlineStr"/>
      <c r="R223" s="37" t="inlineStr"/>
      <c r="S223" s="37" t="inlineStr"/>
      <c r="T223" s="37" t="inlineStr"/>
      <c r="U223" s="37" t="inlineStr"/>
      <c r="V223" s="37" t="inlineStr"/>
      <c r="W223" s="37" t="inlineStr"/>
      <c r="X223" s="37" t="inlineStr"/>
      <c r="Y223" s="37" t="inlineStr"/>
      <c r="Z223" s="37" t="inlineStr"/>
      <c r="AA223" s="37" t="inlineStr"/>
      <c r="AB223" s="37" t="n"/>
      <c r="AC223" s="37" t="n"/>
      <c r="AD223" s="37" t="n"/>
      <c r="AE223" s="37" t="n"/>
      <c r="AF223" s="37" t="n"/>
      <c r="AG223" s="37" t="n"/>
      <c r="AH223" s="37" t="n"/>
      <c r="AI223" s="37" t="n"/>
      <c r="AJ223" s="37" t="n"/>
      <c r="AK223" s="37" t="n"/>
      <c r="AL223" s="37" t="n"/>
      <c r="AM223" s="37" t="n"/>
    </row>
    <row r="224" hidden="1" ht="35" customHeight="1" s="173" thickBot="1">
      <c r="A224" s="45" t="inlineStr">
        <is>
          <t>Sukuk mudharabah subordinasi</t>
        </is>
      </c>
      <c r="B224" s="45" t="n"/>
      <c r="C224" s="37" t="inlineStr"/>
      <c r="D224" s="37" t="inlineStr"/>
      <c r="E224" s="37" t="inlineStr"/>
      <c r="F224" s="37" t="inlineStr"/>
      <c r="G224" s="37" t="inlineStr"/>
      <c r="H224" s="37" t="inlineStr"/>
      <c r="I224" s="37" t="inlineStr"/>
      <c r="J224" s="37" t="inlineStr"/>
      <c r="K224" s="37" t="inlineStr"/>
      <c r="L224" s="37" t="inlineStr"/>
      <c r="M224" s="37" t="inlineStr"/>
      <c r="N224" s="37" t="inlineStr"/>
      <c r="O224" s="37" t="inlineStr"/>
      <c r="P224" s="37" t="inlineStr"/>
      <c r="Q224" s="37" t="inlineStr"/>
      <c r="R224" s="37" t="inlineStr"/>
      <c r="S224" s="37" t="inlineStr"/>
      <c r="T224" s="37" t="inlineStr"/>
      <c r="U224" s="37" t="inlineStr"/>
      <c r="V224" s="37" t="inlineStr"/>
      <c r="W224" s="37" t="inlineStr"/>
      <c r="X224" s="37" t="inlineStr"/>
      <c r="Y224" s="37" t="inlineStr"/>
      <c r="Z224" s="37" t="inlineStr"/>
      <c r="AA224" s="37" t="inlineStr"/>
      <c r="AB224" s="37" t="n"/>
      <c r="AC224" s="37" t="n"/>
      <c r="AD224" s="37" t="n"/>
      <c r="AE224" s="37" t="n"/>
      <c r="AF224" s="37" t="n"/>
      <c r="AG224" s="37" t="n"/>
      <c r="AH224" s="37" t="n"/>
      <c r="AI224" s="37" t="n"/>
      <c r="AJ224" s="37" t="n"/>
      <c r="AK224" s="37" t="n"/>
      <c r="AL224" s="37" t="n"/>
      <c r="AM224" s="37" t="n"/>
    </row>
    <row r="225" ht="18" customHeight="1" s="173" thickBot="1">
      <c r="A225" s="42" t="inlineStr">
        <is>
          <t>Jumlah dana syirkah temporer</t>
        </is>
      </c>
      <c r="B225" s="42" t="n"/>
      <c r="C225" s="41" t="n">
        <v>1536.93</v>
      </c>
      <c r="D225" s="41" t="n">
        <v>1536.93</v>
      </c>
      <c r="E225" s="41" t="n">
        <v>1536.93</v>
      </c>
      <c r="F225" s="41" t="n">
        <v>1735.363</v>
      </c>
      <c r="G225" s="41" t="n">
        <v>1529.911</v>
      </c>
      <c r="H225" s="41" t="n">
        <v>1502.563</v>
      </c>
      <c r="I225" s="41" t="n">
        <v>1722.469</v>
      </c>
      <c r="J225" s="41" t="n">
        <v>1722.469</v>
      </c>
      <c r="K225" s="41" t="n">
        <v>1722.469</v>
      </c>
      <c r="L225" s="41" t="n">
        <v>1666.964</v>
      </c>
      <c r="M225" s="41" t="n">
        <v>1884.546</v>
      </c>
      <c r="N225" s="41" t="n">
        <v>1612.691</v>
      </c>
      <c r="O225" s="41" t="n">
        <v>1881.316</v>
      </c>
      <c r="P225" s="41" t="n">
        <v>2066.482</v>
      </c>
      <c r="Q225" s="41" t="n">
        <v>1869.977</v>
      </c>
      <c r="R225" s="41" t="n">
        <v>1425.819</v>
      </c>
      <c r="S225" s="41" t="n">
        <v>2366.477</v>
      </c>
      <c r="T225" s="41" t="n">
        <v>2277.141</v>
      </c>
      <c r="U225" s="41" t="n">
        <v>15089.314</v>
      </c>
      <c r="V225" s="41" t="n">
        <v>15089.314</v>
      </c>
      <c r="W225" s="41" t="n">
        <v>1778.067</v>
      </c>
      <c r="X225" s="41" t="n">
        <v>17454.943</v>
      </c>
      <c r="Y225" s="41" t="n">
        <v>14748.857</v>
      </c>
      <c r="Z225" s="41" t="n">
        <v>18019.208</v>
      </c>
      <c r="AA225" s="41" t="n">
        <v>16888.711</v>
      </c>
      <c r="AB225" s="41" t="n"/>
      <c r="AC225" s="41" t="n"/>
      <c r="AD225" s="41" t="n"/>
      <c r="AE225" s="41" t="n"/>
      <c r="AF225" s="41" t="n"/>
      <c r="AG225" s="41" t="n"/>
      <c r="AH225" s="41" t="n"/>
      <c r="AI225" s="41" t="n"/>
      <c r="AJ225" s="41" t="n"/>
      <c r="AK225" s="41" t="n"/>
      <c r="AL225" s="41" t="n"/>
      <c r="AM225" s="41" t="n"/>
    </row>
    <row r="226" ht="18" customHeight="1" s="173" thickBot="1">
      <c r="A226" s="38" t="inlineStr">
        <is>
          <t>Jumlah akumulasi dana tabarru</t>
        </is>
      </c>
      <c r="B226" s="38" t="n"/>
      <c r="C226" s="41" t="inlineStr"/>
      <c r="D226" s="41" t="inlineStr"/>
      <c r="E226" s="41" t="inlineStr"/>
      <c r="F226" s="41" t="inlineStr"/>
      <c r="G226" s="41" t="inlineStr"/>
      <c r="H226" s="41" t="inlineStr"/>
      <c r="I226" s="41" t="inlineStr"/>
      <c r="J226" s="41" t="inlineStr"/>
      <c r="K226" s="41" t="inlineStr"/>
      <c r="L226" s="41" t="inlineStr"/>
      <c r="M226" s="41" t="inlineStr"/>
      <c r="N226" s="41" t="inlineStr"/>
      <c r="O226" s="41" t="inlineStr"/>
      <c r="P226" s="41" t="inlineStr"/>
      <c r="Q226" s="41" t="inlineStr"/>
      <c r="R226" s="41" t="inlineStr"/>
      <c r="S226" s="41" t="inlineStr"/>
      <c r="T226" s="41" t="inlineStr"/>
      <c r="U226" s="41" t="inlineStr"/>
      <c r="V226" s="41" t="inlineStr"/>
      <c r="W226" s="41" t="inlineStr"/>
      <c r="X226" s="41" t="inlineStr"/>
      <c r="Y226" s="41" t="inlineStr"/>
      <c r="Z226" s="41" t="inlineStr"/>
      <c r="AA226" s="41" t="inlineStr"/>
      <c r="AB226" s="41" t="n"/>
      <c r="AC226" s="41" t="n"/>
      <c r="AD226" s="41" t="n"/>
      <c r="AE226" s="41" t="n"/>
      <c r="AF226" s="41" t="n"/>
      <c r="AG226" s="41" t="n"/>
      <c r="AH226" s="41" t="n"/>
      <c r="AI226" s="41" t="n"/>
      <c r="AJ226" s="41" t="n"/>
      <c r="AK226" s="41" t="n"/>
      <c r="AL226" s="41" t="n"/>
      <c r="AM226" s="41" t="n"/>
    </row>
    <row r="227" ht="18" customHeight="1" s="173" thickBot="1">
      <c r="A227" s="38" t="inlineStr">
        <is>
          <t>Ekuitas</t>
        </is>
      </c>
      <c r="B227" s="38" t="n"/>
      <c r="C227" s="34" t="n"/>
      <c r="D227" s="34" t="n"/>
      <c r="E227" s="34" t="n"/>
      <c r="F227" s="34" t="n"/>
      <c r="G227" s="34" t="n"/>
      <c r="H227" s="34" t="n"/>
      <c r="I227" s="34" t="n"/>
      <c r="J227" s="34" t="n"/>
      <c r="K227" s="34" t="n"/>
      <c r="L227" s="34" t="n"/>
      <c r="M227" s="34" t="n"/>
      <c r="N227" s="34" t="n"/>
      <c r="O227" s="34" t="n"/>
      <c r="P227" s="34" t="n"/>
      <c r="Q227" s="34" t="n"/>
      <c r="R227" s="34" t="n"/>
      <c r="S227" s="34" t="n"/>
      <c r="T227" s="34" t="n"/>
      <c r="U227" s="34" t="n"/>
      <c r="V227" s="34" t="n"/>
      <c r="W227" s="34" t="n"/>
      <c r="X227" s="34" t="n"/>
      <c r="Y227" s="34" t="n"/>
      <c r="Z227" s="34" t="n"/>
      <c r="AA227" s="34" t="n"/>
      <c r="AB227" s="34" t="n"/>
      <c r="AC227" s="34" t="n"/>
      <c r="AD227" s="34" t="n"/>
      <c r="AE227" s="34" t="n"/>
      <c r="AF227" s="34" t="n"/>
      <c r="AG227" s="34" t="n"/>
      <c r="AH227" s="34" t="n"/>
      <c r="AI227" s="34" t="n"/>
      <c r="AJ227" s="34" t="n"/>
      <c r="AK227" s="34" t="n"/>
      <c r="AL227" s="34" t="n"/>
      <c r="AM227" s="34" t="n"/>
    </row>
    <row r="228" ht="35" customHeight="1" s="173" thickBot="1">
      <c r="A228" s="42" t="inlineStr">
        <is>
          <t>Ekuitas yang diatribusikan kepada pemilik entitas induk</t>
        </is>
      </c>
      <c r="B228" s="42" t="n"/>
      <c r="C228" s="34" t="n"/>
      <c r="D228" s="34" t="n"/>
      <c r="E228" s="34" t="n"/>
      <c r="F228" s="34" t="n"/>
      <c r="G228" s="34" t="n"/>
      <c r="H228" s="34" t="n"/>
      <c r="I228" s="34" t="n"/>
      <c r="J228" s="34" t="n"/>
      <c r="K228" s="34" t="n"/>
      <c r="L228" s="34" t="n"/>
      <c r="M228" s="34" t="n"/>
      <c r="N228" s="34" t="n"/>
      <c r="O228" s="34" t="n"/>
      <c r="P228" s="34" t="n"/>
      <c r="Q228" s="34" t="n"/>
      <c r="R228" s="34" t="n"/>
      <c r="S228" s="34" t="n"/>
      <c r="T228" s="34" t="n"/>
      <c r="U228" s="34" t="n"/>
      <c r="V228" s="34" t="n"/>
      <c r="W228" s="34" t="n"/>
      <c r="X228" s="34" t="n"/>
      <c r="Y228" s="34" t="n"/>
      <c r="Z228" s="34" t="n"/>
      <c r="AA228" s="34" t="n"/>
      <c r="AB228" s="34" t="n"/>
      <c r="AC228" s="34" t="n"/>
      <c r="AD228" s="34" t="n"/>
      <c r="AE228" s="34" t="n"/>
      <c r="AF228" s="34" t="n"/>
      <c r="AG228" s="34" t="n"/>
      <c r="AH228" s="34" t="n"/>
      <c r="AI228" s="34" t="n"/>
      <c r="AJ228" s="34" t="n"/>
      <c r="AK228" s="34" t="n"/>
      <c r="AL228" s="34" t="n"/>
      <c r="AM228" s="34" t="n"/>
    </row>
    <row r="229" ht="18" customHeight="1" s="173" thickBot="1">
      <c r="A229" s="45" t="inlineStr">
        <is>
          <t>Saham biasa</t>
        </is>
      </c>
      <c r="B229" s="45" t="n"/>
      <c r="C229" s="37" t="n">
        <v>3744.534</v>
      </c>
      <c r="D229" s="37" t="n">
        <v>3744.534</v>
      </c>
      <c r="E229" s="37" t="n">
        <v>3744.534</v>
      </c>
      <c r="F229" s="37" t="n">
        <v>3748.443</v>
      </c>
      <c r="G229" s="37" t="n">
        <v>3748.443</v>
      </c>
      <c r="H229" s="37" t="n">
        <v>3750.593</v>
      </c>
      <c r="I229" s="37" t="n">
        <v>3753.875</v>
      </c>
      <c r="J229" s="37" t="n">
        <v>3753.875</v>
      </c>
      <c r="K229" s="37" t="n">
        <v>3753.875</v>
      </c>
      <c r="L229" s="37" t="n">
        <v>3753.875</v>
      </c>
      <c r="M229" s="37" t="n">
        <v>3753.875</v>
      </c>
      <c r="N229" s="37" t="n">
        <v>3753.875</v>
      </c>
      <c r="O229" s="37" t="n">
        <v>3753.875</v>
      </c>
      <c r="P229" s="37" t="n">
        <v>3753.875</v>
      </c>
      <c r="Q229" s="37" t="n">
        <v>3753.875</v>
      </c>
      <c r="R229" s="37" t="n">
        <v>3753.875</v>
      </c>
      <c r="S229" s="37" t="n">
        <v>3753.875</v>
      </c>
      <c r="T229" s="37" t="n">
        <v>3753.875</v>
      </c>
      <c r="U229" s="37" t="n">
        <v>3753.875</v>
      </c>
      <c r="V229" s="37" t="n">
        <v>3753.875</v>
      </c>
      <c r="W229" s="37" t="n">
        <v>3753.875</v>
      </c>
      <c r="X229" s="37" t="n">
        <v>3753.875</v>
      </c>
      <c r="Y229" s="37" t="n">
        <v>3753.875</v>
      </c>
      <c r="Z229" s="37" t="n">
        <v>3753.875</v>
      </c>
      <c r="AA229" s="37" t="n">
        <v>3753.875</v>
      </c>
      <c r="AB229" s="37" t="n"/>
      <c r="AC229" s="37" t="n"/>
      <c r="AD229" s="37" t="n"/>
      <c r="AE229" s="37" t="n"/>
      <c r="AF229" s="37" t="n"/>
      <c r="AG229" s="37" t="n"/>
      <c r="AH229" s="37" t="n"/>
      <c r="AI229" s="37" t="n"/>
      <c r="AJ229" s="37" t="n"/>
      <c r="AK229" s="37" t="n"/>
      <c r="AL229" s="37" t="n"/>
      <c r="AM229" s="37" t="n"/>
    </row>
    <row r="230" hidden="1" ht="18" customHeight="1" s="173" thickBot="1">
      <c r="A230" s="45" t="inlineStr">
        <is>
          <t>Saham preferen</t>
        </is>
      </c>
      <c r="B230" s="45" t="n"/>
      <c r="C230" s="37" t="inlineStr"/>
      <c r="D230" s="37" t="inlineStr"/>
      <c r="E230" s="37" t="inlineStr"/>
      <c r="F230" s="37" t="inlineStr"/>
      <c r="G230" s="37" t="inlineStr"/>
      <c r="H230" s="37" t="inlineStr"/>
      <c r="I230" s="37" t="inlineStr"/>
      <c r="J230" s="37" t="inlineStr"/>
      <c r="K230" s="37" t="inlineStr"/>
      <c r="L230" s="37" t="inlineStr"/>
      <c r="M230" s="37" t="inlineStr"/>
      <c r="N230" s="37" t="inlineStr"/>
      <c r="O230" s="37" t="inlineStr"/>
      <c r="P230" s="37" t="inlineStr"/>
      <c r="Q230" s="37" t="inlineStr"/>
      <c r="R230" s="37" t="inlineStr"/>
      <c r="S230" s="37" t="inlineStr"/>
      <c r="T230" s="37" t="inlineStr"/>
      <c r="U230" s="37" t="inlineStr"/>
      <c r="V230" s="37" t="inlineStr"/>
      <c r="W230" s="37" t="inlineStr"/>
      <c r="X230" s="37" t="inlineStr"/>
      <c r="Y230" s="37" t="inlineStr"/>
      <c r="Z230" s="37" t="inlineStr"/>
      <c r="AA230" s="37" t="inlineStr"/>
      <c r="AB230" s="37" t="n"/>
      <c r="AC230" s="37" t="n"/>
      <c r="AD230" s="37" t="n"/>
      <c r="AE230" s="37" t="n"/>
      <c r="AF230" s="37" t="n"/>
      <c r="AG230" s="37" t="n"/>
      <c r="AH230" s="37" t="n"/>
      <c r="AI230" s="37" t="n"/>
      <c r="AJ230" s="37" t="n"/>
      <c r="AK230" s="37" t="n"/>
      <c r="AL230" s="37" t="n"/>
      <c r="AM230" s="37" t="n"/>
    </row>
    <row r="231" ht="18" customHeight="1" s="173" thickBot="1">
      <c r="A231" s="45" t="inlineStr">
        <is>
          <t>Tambahan modal disetor</t>
        </is>
      </c>
      <c r="B231" s="45" t="n"/>
      <c r="C231" s="37" t="n">
        <v>520.603</v>
      </c>
      <c r="D231" s="37" t="n">
        <v>520.603</v>
      </c>
      <c r="E231" s="37" t="n">
        <v>520.603</v>
      </c>
      <c r="F231" s="37" t="n">
        <v>526.052</v>
      </c>
      <c r="G231" s="37" t="n">
        <v>526.052</v>
      </c>
      <c r="H231" s="37" t="n">
        <v>528.753</v>
      </c>
      <c r="I231" s="37" t="n">
        <v>532.734</v>
      </c>
      <c r="J231" s="37" t="n">
        <v>532.734</v>
      </c>
      <c r="K231" s="37" t="n">
        <v>532.734</v>
      </c>
      <c r="L231" s="37" t="n">
        <v>532.734</v>
      </c>
      <c r="M231" s="37" t="n">
        <v>532.734</v>
      </c>
      <c r="N231" s="37" t="n">
        <v>532.734</v>
      </c>
      <c r="O231" s="37" t="n">
        <v>532.734</v>
      </c>
      <c r="P231" s="37" t="n">
        <v>532.734</v>
      </c>
      <c r="Q231" s="37" t="n">
        <v>532.734</v>
      </c>
      <c r="R231" s="37" t="n">
        <v>532.734</v>
      </c>
      <c r="S231" s="37" t="n">
        <v>532.734</v>
      </c>
      <c r="T231" s="37" t="n">
        <v>532.734</v>
      </c>
      <c r="U231" s="37" t="n">
        <v>532.734</v>
      </c>
      <c r="V231" s="37" t="n">
        <v>532.734</v>
      </c>
      <c r="W231" s="37" t="n">
        <v>532.734</v>
      </c>
      <c r="X231" s="37" t="n">
        <v>532.734</v>
      </c>
      <c r="Y231" s="37" t="n">
        <v>532.734</v>
      </c>
      <c r="Z231" s="37" t="n">
        <v>532.734</v>
      </c>
      <c r="AA231" s="37" t="n">
        <v>532.734</v>
      </c>
      <c r="AB231" s="37" t="n"/>
      <c r="AC231" s="37" t="n"/>
      <c r="AD231" s="37" t="n"/>
      <c r="AE231" s="37" t="n"/>
      <c r="AF231" s="37" t="n"/>
      <c r="AG231" s="37" t="n"/>
      <c r="AH231" s="37" t="n"/>
      <c r="AI231" s="37" t="n"/>
      <c r="AJ231" s="37" t="n"/>
      <c r="AK231" s="37" t="n"/>
      <c r="AL231" s="37" t="n"/>
      <c r="AM231" s="37" t="n"/>
    </row>
    <row r="232" hidden="1" ht="18" customHeight="1" s="173" thickBot="1">
      <c r="A232" s="45" t="inlineStr">
        <is>
          <t>Saham treasuri</t>
        </is>
      </c>
      <c r="B232" s="45" t="n"/>
      <c r="C232" s="40" t="inlineStr"/>
      <c r="D232" s="40" t="inlineStr"/>
      <c r="E232" s="40" t="inlineStr"/>
      <c r="F232" s="40" t="inlineStr"/>
      <c r="G232" s="40" t="inlineStr"/>
      <c r="H232" s="40" t="inlineStr"/>
      <c r="I232" s="40" t="inlineStr"/>
      <c r="J232" s="40" t="inlineStr"/>
      <c r="K232" s="40" t="inlineStr"/>
      <c r="L232" s="40" t="inlineStr"/>
      <c r="M232" s="40" t="inlineStr"/>
      <c r="N232" s="40" t="inlineStr"/>
      <c r="O232" s="40" t="inlineStr"/>
      <c r="P232" s="40" t="inlineStr"/>
      <c r="Q232" s="40" t="inlineStr"/>
      <c r="R232" s="40" t="inlineStr"/>
      <c r="S232" s="40" t="inlineStr"/>
      <c r="T232" s="40" t="inlineStr"/>
      <c r="U232" s="40" t="inlineStr"/>
      <c r="V232" s="40" t="inlineStr"/>
      <c r="W232" s="40" t="inlineStr"/>
      <c r="X232" s="40" t="inlineStr"/>
      <c r="Y232" s="40" t="inlineStr"/>
      <c r="Z232" s="40" t="inlineStr"/>
      <c r="AA232" s="40" t="inlineStr"/>
      <c r="AB232" s="40" t="n"/>
      <c r="AC232" s="40" t="n"/>
      <c r="AD232" s="40" t="n"/>
      <c r="AE232" s="40" t="n"/>
      <c r="AF232" s="40" t="n"/>
      <c r="AG232" s="40" t="n"/>
      <c r="AH232" s="40" t="n"/>
      <c r="AI232" s="40" t="n"/>
      <c r="AJ232" s="40" t="n"/>
      <c r="AK232" s="40" t="n"/>
      <c r="AL232" s="40" t="n"/>
      <c r="AM232" s="40" t="n"/>
    </row>
    <row r="233" hidden="1" ht="18" customHeight="1" s="173" thickBot="1">
      <c r="A233" s="45" t="inlineStr">
        <is>
          <t>Uang muka setoran modal</t>
        </is>
      </c>
      <c r="B233" s="45" t="n"/>
      <c r="C233" s="37" t="inlineStr"/>
      <c r="D233" s="37" t="inlineStr"/>
      <c r="E233" s="37" t="inlineStr"/>
      <c r="F233" s="37" t="inlineStr"/>
      <c r="G233" s="37" t="inlineStr"/>
      <c r="H233" s="37" t="inlineStr"/>
      <c r="I233" s="37" t="inlineStr"/>
      <c r="J233" s="37" t="inlineStr"/>
      <c r="K233" s="37" t="inlineStr"/>
      <c r="L233" s="37" t="inlineStr"/>
      <c r="M233" s="37" t="inlineStr"/>
      <c r="N233" s="37" t="inlineStr"/>
      <c r="O233" s="37" t="inlineStr"/>
      <c r="P233" s="37" t="inlineStr"/>
      <c r="Q233" s="37" t="inlineStr"/>
      <c r="R233" s="37" t="inlineStr"/>
      <c r="S233" s="37" t="inlineStr"/>
      <c r="T233" s="37" t="inlineStr"/>
      <c r="U233" s="37" t="inlineStr"/>
      <c r="V233" s="37" t="inlineStr"/>
      <c r="W233" s="37" t="inlineStr"/>
      <c r="X233" s="37" t="inlineStr"/>
      <c r="Y233" s="37" t="inlineStr"/>
      <c r="Z233" s="37" t="inlineStr"/>
      <c r="AA233" s="37" t="inlineStr"/>
      <c r="AB233" s="37" t="n"/>
      <c r="AC233" s="37" t="n"/>
      <c r="AD233" s="37" t="n"/>
      <c r="AE233" s="37" t="n"/>
      <c r="AF233" s="37" t="n"/>
      <c r="AG233" s="37" t="n"/>
      <c r="AH233" s="37" t="n"/>
      <c r="AI233" s="37" t="n"/>
      <c r="AJ233" s="37" t="n"/>
      <c r="AK233" s="37" t="n"/>
      <c r="AL233" s="37" t="n"/>
      <c r="AM233" s="37" t="n"/>
    </row>
    <row r="234" hidden="1" ht="18" customHeight="1" s="173" thickBot="1">
      <c r="A234" s="45" t="inlineStr">
        <is>
          <t>Opsi saham</t>
        </is>
      </c>
      <c r="B234" s="45" t="n"/>
      <c r="C234" s="37" t="inlineStr"/>
      <c r="D234" s="37" t="inlineStr"/>
      <c r="E234" s="37" t="inlineStr"/>
      <c r="F234" s="37" t="inlineStr"/>
      <c r="G234" s="37" t="inlineStr"/>
      <c r="H234" s="37" t="inlineStr"/>
      <c r="I234" s="37" t="inlineStr"/>
      <c r="J234" s="37" t="inlineStr"/>
      <c r="K234" s="37" t="inlineStr"/>
      <c r="L234" s="37" t="inlineStr"/>
      <c r="M234" s="37" t="inlineStr"/>
      <c r="N234" s="37" t="inlineStr"/>
      <c r="O234" s="37" t="inlineStr"/>
      <c r="P234" s="37" t="inlineStr"/>
      <c r="Q234" s="37" t="inlineStr"/>
      <c r="R234" s="37" t="inlineStr"/>
      <c r="S234" s="37" t="inlineStr"/>
      <c r="T234" s="37" t="inlineStr"/>
      <c r="U234" s="37" t="inlineStr"/>
      <c r="V234" s="37" t="inlineStr"/>
      <c r="W234" s="37" t="inlineStr"/>
      <c r="X234" s="37" t="inlineStr"/>
      <c r="Y234" s="37" t="inlineStr"/>
      <c r="Z234" s="37" t="inlineStr"/>
      <c r="AA234" s="37" t="inlineStr"/>
      <c r="AB234" s="37" t="n"/>
      <c r="AC234" s="37" t="n"/>
      <c r="AD234" s="37" t="n"/>
      <c r="AE234" s="37" t="n"/>
      <c r="AF234" s="37" t="n"/>
      <c r="AG234" s="37" t="n"/>
      <c r="AH234" s="37" t="n"/>
      <c r="AI234" s="37" t="n"/>
      <c r="AJ234" s="37" t="n"/>
      <c r="AK234" s="37" t="n"/>
      <c r="AL234" s="37" t="n"/>
      <c r="AM234" s="37" t="n"/>
    </row>
    <row r="235" hidden="1" ht="35" customHeight="1" s="173" thickBot="1">
      <c r="A235" s="45" t="inlineStr">
        <is>
          <t>Penjabaran laporan keuangan</t>
        </is>
      </c>
      <c r="B235" s="45" t="n"/>
      <c r="C235" s="37" t="n">
        <v/>
      </c>
      <c r="D235" s="37" t="n">
        <v/>
      </c>
      <c r="E235" s="37" t="n">
        <v/>
      </c>
      <c r="F235" s="37" t="n">
        <v/>
      </c>
      <c r="G235" s="37" t="n">
        <v/>
      </c>
      <c r="H235" s="37" t="n">
        <v/>
      </c>
      <c r="I235" s="37" t="n">
        <v/>
      </c>
      <c r="J235" s="37" t="n">
        <v/>
      </c>
      <c r="K235" s="37" t="n">
        <v/>
      </c>
      <c r="L235" s="37" t="n">
        <v/>
      </c>
      <c r="M235" s="37" t="n">
        <v/>
      </c>
      <c r="N235" s="37" t="n">
        <v/>
      </c>
      <c r="O235" s="37" t="inlineStr"/>
      <c r="P235" s="37" t="inlineStr"/>
      <c r="Q235" s="37" t="inlineStr"/>
      <c r="R235" s="37" t="inlineStr"/>
      <c r="S235" s="37" t="inlineStr"/>
      <c r="T235" s="37" t="inlineStr"/>
      <c r="U235" s="37" t="inlineStr"/>
      <c r="V235" s="37" t="inlineStr"/>
      <c r="W235" s="37" t="inlineStr"/>
      <c r="X235" s="37" t="inlineStr"/>
      <c r="Y235" s="37" t="inlineStr"/>
      <c r="Z235" s="37" t="inlineStr"/>
      <c r="AA235" s="37" t="inlineStr"/>
      <c r="AB235" s="37" t="n"/>
      <c r="AC235" s="37" t="n"/>
      <c r="AD235" s="37" t="n"/>
      <c r="AE235" s="37" t="n"/>
      <c r="AF235" s="37" t="n"/>
      <c r="AG235" s="37" t="n"/>
      <c r="AH235" s="37" t="n"/>
      <c r="AI235" s="37" t="n"/>
      <c r="AJ235" s="37" t="n"/>
      <c r="AK235" s="37" t="n"/>
      <c r="AL235" s="37" t="n"/>
      <c r="AM235" s="37" t="n"/>
    </row>
    <row r="236" hidden="1" ht="18" customHeight="1" s="173" thickBot="1">
      <c r="A236" s="45" t="inlineStr">
        <is>
          <t>Cadangan revaluasi</t>
        </is>
      </c>
      <c r="B236" s="45" t="n"/>
      <c r="C236" s="37" t="inlineStr"/>
      <c r="D236" s="37" t="inlineStr"/>
      <c r="E236" s="37" t="inlineStr"/>
      <c r="F236" s="37" t="inlineStr"/>
      <c r="G236" s="37" t="inlineStr"/>
      <c r="H236" s="37" t="inlineStr"/>
      <c r="I236" s="37" t="inlineStr"/>
      <c r="J236" s="37" t="inlineStr"/>
      <c r="K236" s="37" t="inlineStr"/>
      <c r="L236" s="37" t="inlineStr"/>
      <c r="M236" s="37" t="inlineStr"/>
      <c r="N236" s="37" t="inlineStr"/>
      <c r="O236" s="37" t="inlineStr"/>
      <c r="P236" s="37" t="inlineStr"/>
      <c r="Q236" s="37" t="inlineStr"/>
      <c r="R236" s="37" t="inlineStr"/>
      <c r="S236" s="37" t="inlineStr"/>
      <c r="T236" s="37" t="inlineStr"/>
      <c r="U236" s="37" t="inlineStr"/>
      <c r="V236" s="37" t="inlineStr"/>
      <c r="W236" s="37" t="inlineStr"/>
      <c r="X236" s="37" t="inlineStr"/>
      <c r="Y236" s="37" t="inlineStr"/>
      <c r="Z236" s="37" t="inlineStr"/>
      <c r="AA236" s="37" t="inlineStr"/>
      <c r="AB236" s="37" t="n"/>
      <c r="AC236" s="37" t="n"/>
      <c r="AD236" s="37" t="n"/>
      <c r="AE236" s="37" t="n"/>
      <c r="AF236" s="37" t="n"/>
      <c r="AG236" s="37" t="n"/>
      <c r="AH236" s="37" t="n"/>
      <c r="AI236" s="37" t="n"/>
      <c r="AJ236" s="37" t="n"/>
      <c r="AK236" s="37" t="n"/>
      <c r="AL236" s="37" t="n"/>
      <c r="AM236" s="37" t="n"/>
    </row>
    <row r="237" hidden="1" ht="35" customHeight="1" s="173" thickBot="1">
      <c r="A237" s="45" t="inlineStr">
        <is>
          <t>Cadangan selisih kurs penjabaran</t>
        </is>
      </c>
      <c r="B237" s="45" t="n"/>
      <c r="C237" s="37" t="inlineStr"/>
      <c r="D237" s="37" t="inlineStr"/>
      <c r="E237" s="37" t="inlineStr"/>
      <c r="F237" s="37" t="inlineStr"/>
      <c r="G237" s="37" t="inlineStr"/>
      <c r="H237" s="37" t="inlineStr"/>
      <c r="I237" s="37" t="inlineStr"/>
      <c r="J237" s="37" t="inlineStr"/>
      <c r="K237" s="37" t="inlineStr"/>
      <c r="L237" s="37" t="inlineStr"/>
      <c r="M237" s="37" t="inlineStr"/>
      <c r="N237" s="37" t="inlineStr"/>
      <c r="O237" s="37" t="inlineStr"/>
      <c r="P237" s="37" t="inlineStr"/>
      <c r="Q237" s="37" t="inlineStr"/>
      <c r="R237" s="37" t="inlineStr"/>
      <c r="S237" s="37" t="inlineStr"/>
      <c r="T237" s="37" t="inlineStr"/>
      <c r="U237" s="37" t="inlineStr"/>
      <c r="V237" s="37" t="inlineStr"/>
      <c r="W237" s="37" t="inlineStr"/>
      <c r="X237" s="37" t="inlineStr"/>
      <c r="Y237" s="37" t="inlineStr"/>
      <c r="Z237" s="37" t="inlineStr"/>
      <c r="AA237" s="37" t="inlineStr"/>
      <c r="AB237" s="37" t="n"/>
      <c r="AC237" s="37" t="n"/>
      <c r="AD237" s="37" t="n"/>
      <c r="AE237" s="37" t="n"/>
      <c r="AF237" s="37" t="n"/>
      <c r="AG237" s="37" t="n"/>
      <c r="AH237" s="37" t="n"/>
      <c r="AI237" s="37" t="n"/>
      <c r="AJ237" s="37" t="n"/>
      <c r="AK237" s="37" t="n"/>
      <c r="AL237" s="37" t="n"/>
      <c r="AM237" s="37" t="n"/>
    </row>
    <row r="238" hidden="1" ht="52" customHeight="1" s="173" thickBot="1">
      <c r="A238" s="45" t="inlineStr">
        <is>
          <t>Cadangan perubahan nilai wajar aset keuangan tersedia untuk dijual</t>
        </is>
      </c>
      <c r="B238" s="45" t="n"/>
      <c r="C238" s="37" t="inlineStr"/>
      <c r="D238" s="37" t="inlineStr"/>
      <c r="E238" s="37" t="inlineStr"/>
      <c r="F238" s="37" t="inlineStr"/>
      <c r="G238" s="37" t="inlineStr"/>
      <c r="H238" s="37" t="inlineStr"/>
      <c r="I238" s="37" t="inlineStr"/>
      <c r="J238" s="37" t="inlineStr"/>
      <c r="K238" s="37" t="inlineStr"/>
      <c r="L238" s="37" t="inlineStr"/>
      <c r="M238" s="37" t="inlineStr"/>
      <c r="N238" s="37" t="inlineStr"/>
      <c r="O238" s="37" t="inlineStr"/>
      <c r="P238" s="37" t="inlineStr"/>
      <c r="Q238" s="37" t="inlineStr"/>
      <c r="R238" s="37" t="n">
        <v/>
      </c>
      <c r="S238" s="37" t="n">
        <v/>
      </c>
      <c r="T238" s="37" t="n">
        <v/>
      </c>
      <c r="U238" s="37" t="n">
        <v/>
      </c>
      <c r="V238" s="37" t="n">
        <v/>
      </c>
      <c r="W238" s="37" t="n">
        <v/>
      </c>
      <c r="X238" s="37" t="n">
        <v/>
      </c>
      <c r="Y238" s="37" t="n">
        <v/>
      </c>
      <c r="Z238" s="37" t="n">
        <v/>
      </c>
      <c r="AA238" s="37" t="n">
        <v/>
      </c>
      <c r="AB238" s="37" t="n"/>
      <c r="AC238" s="37" t="n"/>
      <c r="AD238" s="37" t="n"/>
      <c r="AE238" s="37" t="n"/>
      <c r="AF238" s="37" t="n"/>
      <c r="AG238" s="37" t="n"/>
      <c r="AH238" s="37" t="n"/>
      <c r="AI238" s="37" t="n"/>
      <c r="AJ238" s="37" t="n"/>
      <c r="AK238" s="37" t="n"/>
      <c r="AL238" s="37" t="n"/>
      <c r="AM238" s="37" t="n"/>
    </row>
    <row r="239" hidden="1" ht="69" customHeight="1" s="173" thickBot="1">
      <c r="A239" s="45" t="inlineStr">
        <is>
          <t>Cadangan perubahan nilai wajar aset keuangan nilai wajar melalui pendapatan komprehensif lainnya</t>
        </is>
      </c>
      <c r="B239" s="45" t="n"/>
      <c r="C239" s="37" t="n">
        <v/>
      </c>
      <c r="D239" s="37" t="n">
        <v/>
      </c>
      <c r="E239" s="37" t="n">
        <v/>
      </c>
      <c r="F239" s="37" t="n">
        <v/>
      </c>
      <c r="G239" s="37" t="n">
        <v/>
      </c>
      <c r="H239" s="37" t="n">
        <v/>
      </c>
      <c r="I239" s="37" t="n">
        <v/>
      </c>
      <c r="J239" s="37" t="n">
        <v/>
      </c>
      <c r="K239" s="37" t="n">
        <v/>
      </c>
      <c r="L239" s="37" t="n">
        <v/>
      </c>
      <c r="M239" s="37" t="n">
        <v/>
      </c>
      <c r="N239" s="37" t="n">
        <v/>
      </c>
      <c r="O239" s="37" t="inlineStr"/>
      <c r="P239" s="37" t="inlineStr"/>
      <c r="Q239" s="37" t="inlineStr"/>
      <c r="R239" s="37" t="inlineStr"/>
      <c r="S239" s="37" t="inlineStr"/>
      <c r="T239" s="37" t="inlineStr"/>
      <c r="U239" s="37" t="inlineStr"/>
      <c r="V239" s="37" t="inlineStr"/>
      <c r="W239" s="37" t="inlineStr"/>
      <c r="X239" s="37" t="inlineStr"/>
      <c r="Y239" s="37" t="inlineStr"/>
      <c r="Z239" s="37" t="inlineStr"/>
      <c r="AA239" s="37" t="inlineStr"/>
      <c r="AB239" s="37" t="n"/>
      <c r="AC239" s="37" t="n"/>
      <c r="AD239" s="37" t="n"/>
      <c r="AE239" s="37" t="n"/>
      <c r="AF239" s="37" t="n"/>
      <c r="AG239" s="37" t="n"/>
      <c r="AH239" s="37" t="n"/>
      <c r="AI239" s="37" t="n"/>
      <c r="AJ239" s="37" t="n"/>
      <c r="AK239" s="37" t="n"/>
      <c r="AL239" s="37" t="n"/>
      <c r="AM239" s="37" t="n"/>
    </row>
    <row r="240" hidden="1" ht="52" customHeight="1" s="173" thickBot="1">
      <c r="A240" s="45" t="inlineStr">
        <is>
          <t>Cadangan keuntungan (kerugian) investasi pada instrumen ekuitas</t>
        </is>
      </c>
      <c r="B240" s="45" t="n"/>
      <c r="C240" s="37" t="inlineStr"/>
      <c r="D240" s="37" t="inlineStr"/>
      <c r="E240" s="37" t="inlineStr"/>
      <c r="F240" s="37" t="inlineStr"/>
      <c r="G240" s="37" t="inlineStr"/>
      <c r="H240" s="37" t="inlineStr"/>
      <c r="I240" s="37" t="inlineStr"/>
      <c r="J240" s="37" t="inlineStr"/>
      <c r="K240" s="37" t="inlineStr"/>
      <c r="L240" s="37" t="inlineStr"/>
      <c r="M240" s="37" t="inlineStr"/>
      <c r="N240" s="37" t="inlineStr"/>
      <c r="O240" s="37" t="inlineStr"/>
      <c r="P240" s="37" t="inlineStr"/>
      <c r="Q240" s="37" t="inlineStr"/>
      <c r="R240" s="37" t="inlineStr"/>
      <c r="S240" s="37" t="inlineStr"/>
      <c r="T240" s="37" t="inlineStr"/>
      <c r="U240" s="37" t="inlineStr"/>
      <c r="V240" s="37" t="inlineStr"/>
      <c r="W240" s="37" t="inlineStr"/>
      <c r="X240" s="37" t="inlineStr"/>
      <c r="Y240" s="37" t="inlineStr"/>
      <c r="Z240" s="37" t="inlineStr"/>
      <c r="AA240" s="37" t="inlineStr"/>
      <c r="AB240" s="37" t="n"/>
      <c r="AC240" s="37" t="n"/>
      <c r="AD240" s="37" t="n"/>
      <c r="AE240" s="37" t="n"/>
      <c r="AF240" s="37" t="n"/>
      <c r="AG240" s="37" t="n"/>
      <c r="AH240" s="37" t="n"/>
      <c r="AI240" s="37" t="n"/>
      <c r="AJ240" s="37" t="n"/>
      <c r="AK240" s="37" t="n"/>
      <c r="AL240" s="37" t="n"/>
      <c r="AM240" s="37" t="n"/>
    </row>
    <row r="241" hidden="1" ht="35" customHeight="1" s="173" thickBot="1">
      <c r="A241" s="45" t="inlineStr">
        <is>
          <t>Cadangan pembayaran berbasis saham</t>
        </is>
      </c>
      <c r="B241" s="45" t="n"/>
      <c r="C241" s="37" t="inlineStr"/>
      <c r="D241" s="37" t="inlineStr"/>
      <c r="E241" s="37" t="inlineStr"/>
      <c r="F241" s="37" t="inlineStr"/>
      <c r="G241" s="37" t="inlineStr"/>
      <c r="H241" s="37" t="inlineStr"/>
      <c r="I241" s="37" t="inlineStr"/>
      <c r="J241" s="37" t="inlineStr"/>
      <c r="K241" s="37" t="inlineStr"/>
      <c r="L241" s="37" t="inlineStr"/>
      <c r="M241" s="37" t="inlineStr"/>
      <c r="N241" s="37" t="inlineStr"/>
      <c r="O241" s="37" t="inlineStr"/>
      <c r="P241" s="37" t="inlineStr"/>
      <c r="Q241" s="37" t="inlineStr"/>
      <c r="R241" s="37" t="inlineStr"/>
      <c r="S241" s="37" t="inlineStr"/>
      <c r="T241" s="37" t="inlineStr"/>
      <c r="U241" s="37" t="inlineStr"/>
      <c r="V241" s="37" t="inlineStr"/>
      <c r="W241" s="37" t="inlineStr"/>
      <c r="X241" s="37" t="inlineStr"/>
      <c r="Y241" s="37" t="inlineStr"/>
      <c r="Z241" s="37" t="inlineStr"/>
      <c r="AA241" s="37" t="inlineStr"/>
      <c r="AB241" s="37" t="n"/>
      <c r="AC241" s="37" t="n"/>
      <c r="AD241" s="37" t="n"/>
      <c r="AE241" s="37" t="n"/>
      <c r="AF241" s="37" t="n"/>
      <c r="AG241" s="37" t="n"/>
      <c r="AH241" s="37" t="n"/>
      <c r="AI241" s="37" t="n"/>
      <c r="AJ241" s="37" t="n"/>
      <c r="AK241" s="37" t="n"/>
      <c r="AL241" s="37" t="n"/>
      <c r="AM241" s="37" t="n"/>
    </row>
    <row r="242" hidden="1" ht="35" customHeight="1" s="173" thickBot="1">
      <c r="A242" s="45" t="inlineStr">
        <is>
          <t>Cadangan lindung nilai arus kas</t>
        </is>
      </c>
      <c r="B242" s="45" t="n"/>
      <c r="C242" s="37" t="inlineStr"/>
      <c r="D242" s="37" t="inlineStr"/>
      <c r="E242" s="37" t="inlineStr"/>
      <c r="F242" s="37" t="inlineStr"/>
      <c r="G242" s="37" t="inlineStr"/>
      <c r="H242" s="37" t="inlineStr"/>
      <c r="I242" s="37" t="inlineStr"/>
      <c r="J242" s="37" t="inlineStr"/>
      <c r="K242" s="37" t="inlineStr"/>
      <c r="L242" s="37" t="inlineStr"/>
      <c r="M242" s="37" t="inlineStr"/>
      <c r="N242" s="37" t="inlineStr"/>
      <c r="O242" s="37" t="inlineStr"/>
      <c r="P242" s="37" t="inlineStr"/>
      <c r="Q242" s="37" t="inlineStr"/>
      <c r="R242" s="37" t="inlineStr"/>
      <c r="S242" s="37" t="inlineStr"/>
      <c r="T242" s="37" t="inlineStr"/>
      <c r="U242" s="37" t="inlineStr"/>
      <c r="V242" s="37" t="inlineStr"/>
      <c r="W242" s="37" t="inlineStr"/>
      <c r="X242" s="37" t="inlineStr"/>
      <c r="Y242" s="37" t="inlineStr"/>
      <c r="Z242" s="37" t="inlineStr"/>
      <c r="AA242" s="37" t="inlineStr"/>
      <c r="AB242" s="37" t="n"/>
      <c r="AC242" s="37" t="n"/>
      <c r="AD242" s="37" t="n"/>
      <c r="AE242" s="37" t="n"/>
      <c r="AF242" s="37" t="n"/>
      <c r="AG242" s="37" t="n"/>
      <c r="AH242" s="37" t="n"/>
      <c r="AI242" s="37" t="n"/>
      <c r="AJ242" s="37" t="n"/>
      <c r="AK242" s="37" t="n"/>
      <c r="AL242" s="37" t="n"/>
      <c r="AM242" s="37" t="n"/>
    </row>
    <row r="243" hidden="1" ht="52" customHeight="1" s="173" thickBot="1">
      <c r="A243" s="45" t="inlineStr">
        <is>
          <t>Cadangan pengukuran kembali program imbalan pasti</t>
        </is>
      </c>
      <c r="B243" s="45" t="n"/>
      <c r="C243" s="37" t="inlineStr"/>
      <c r="D243" s="37" t="inlineStr"/>
      <c r="E243" s="37" t="inlineStr"/>
      <c r="F243" s="37" t="inlineStr"/>
      <c r="G243" s="37" t="inlineStr"/>
      <c r="H243" s="37" t="inlineStr"/>
      <c r="I243" s="37" t="inlineStr"/>
      <c r="J243" s="37" t="inlineStr"/>
      <c r="K243" s="37" t="inlineStr"/>
      <c r="L243" s="37" t="inlineStr"/>
      <c r="M243" s="37" t="inlineStr"/>
      <c r="N243" s="37" t="inlineStr"/>
      <c r="O243" s="37" t="inlineStr"/>
      <c r="P243" s="37" t="inlineStr"/>
      <c r="Q243" s="37" t="inlineStr"/>
      <c r="R243" s="37" t="inlineStr"/>
      <c r="S243" s="37" t="inlineStr"/>
      <c r="T243" s="37" t="inlineStr"/>
      <c r="U243" s="37" t="inlineStr"/>
      <c r="V243" s="37" t="inlineStr"/>
      <c r="W243" s="37" t="inlineStr"/>
      <c r="X243" s="37" t="inlineStr"/>
      <c r="Y243" s="37" t="inlineStr"/>
      <c r="Z243" s="37" t="inlineStr"/>
      <c r="AA243" s="37" t="inlineStr"/>
      <c r="AB243" s="37" t="n"/>
      <c r="AC243" s="37" t="n"/>
      <c r="AD243" s="37" t="n"/>
      <c r="AE243" s="37" t="n"/>
      <c r="AF243" s="37" t="n"/>
      <c r="AG243" s="37" t="n"/>
      <c r="AH243" s="37" t="n"/>
      <c r="AI243" s="37" t="n"/>
      <c r="AJ243" s="37" t="n"/>
      <c r="AK243" s="37" t="n"/>
      <c r="AL243" s="37" t="n"/>
      <c r="AM243" s="37" t="n"/>
    </row>
    <row r="244" ht="18" customHeight="1" s="173" thickBot="1">
      <c r="A244" s="45" t="inlineStr">
        <is>
          <t>Cadangan lainnya</t>
        </is>
      </c>
      <c r="B244" s="45" t="n"/>
      <c r="C244" s="37" t="inlineStr"/>
      <c r="D244" s="37" t="inlineStr"/>
      <c r="E244" s="37" t="inlineStr"/>
      <c r="F244" s="37" t="inlineStr"/>
      <c r="G244" s="37" t="inlineStr"/>
      <c r="H244" s="37" t="inlineStr"/>
      <c r="I244" s="37" t="inlineStr"/>
      <c r="J244" s="37" t="n">
        <v>3546.323</v>
      </c>
      <c r="K244" s="37" t="inlineStr"/>
      <c r="L244" s="37" t="inlineStr"/>
      <c r="M244" s="37" t="inlineStr"/>
      <c r="N244" s="37" t="inlineStr"/>
      <c r="O244" s="37" t="inlineStr"/>
      <c r="P244" s="37" t="inlineStr"/>
      <c r="Q244" s="37" t="inlineStr"/>
      <c r="R244" s="37" t="inlineStr"/>
      <c r="S244" s="37" t="inlineStr"/>
      <c r="T244" s="37" t="inlineStr"/>
      <c r="U244" s="37" t="inlineStr"/>
      <c r="V244" s="37" t="inlineStr"/>
      <c r="W244" s="37" t="inlineStr"/>
      <c r="X244" s="37" t="inlineStr"/>
      <c r="Y244" s="37" t="inlineStr"/>
      <c r="Z244" s="37" t="inlineStr"/>
      <c r="AA244" s="37" t="inlineStr"/>
      <c r="AB244" s="37" t="n"/>
      <c r="AC244" s="37" t="n"/>
      <c r="AD244" s="37" t="n"/>
      <c r="AE244" s="37" t="n"/>
      <c r="AF244" s="37" t="n"/>
      <c r="AG244" s="37" t="n"/>
      <c r="AH244" s="37" t="n"/>
      <c r="AI244" s="37" t="n"/>
      <c r="AJ244" s="37" t="n"/>
      <c r="AK244" s="37" t="n"/>
      <c r="AL244" s="37" t="n"/>
      <c r="AM244" s="37" t="n"/>
    </row>
    <row r="245" hidden="1" ht="35" customHeight="1" s="173" thickBot="1">
      <c r="A245" s="45" t="inlineStr">
        <is>
          <t>Selisih Transaksi Perubahan Ekuitas Entitas Anak/Asosiasi</t>
        </is>
      </c>
      <c r="B245" s="45" t="n"/>
      <c r="C245" s="37" t="n">
        <v/>
      </c>
      <c r="D245" s="37" t="n">
        <v/>
      </c>
      <c r="E245" s="37" t="n">
        <v/>
      </c>
      <c r="F245" s="37" t="n">
        <v/>
      </c>
      <c r="G245" s="37" t="n">
        <v/>
      </c>
      <c r="H245" s="37" t="n">
        <v/>
      </c>
      <c r="I245" s="37" t="n">
        <v/>
      </c>
      <c r="J245" s="37" t="n">
        <v/>
      </c>
      <c r="K245" s="37" t="n">
        <v/>
      </c>
      <c r="L245" s="37" t="n">
        <v/>
      </c>
      <c r="M245" s="37" t="n">
        <v/>
      </c>
      <c r="N245" s="37" t="n">
        <v/>
      </c>
      <c r="O245" s="37" t="inlineStr"/>
      <c r="P245" s="37" t="inlineStr"/>
      <c r="Q245" s="37" t="inlineStr"/>
      <c r="R245" s="37" t="inlineStr"/>
      <c r="S245" s="37" t="inlineStr"/>
      <c r="T245" s="37" t="inlineStr"/>
      <c r="U245" s="37" t="inlineStr"/>
      <c r="V245" s="37" t="inlineStr"/>
      <c r="W245" s="37" t="inlineStr"/>
      <c r="X245" s="37" t="inlineStr"/>
      <c r="Y245" s="37" t="inlineStr"/>
      <c r="Z245" s="37" t="inlineStr"/>
      <c r="AA245" s="37" t="inlineStr"/>
      <c r="AB245" s="37" t="n"/>
      <c r="AC245" s="37" t="n"/>
      <c r="AD245" s="37" t="n"/>
      <c r="AE245" s="37" t="n"/>
      <c r="AF245" s="37" t="n"/>
      <c r="AG245" s="37" t="n"/>
      <c r="AH245" s="37" t="n"/>
      <c r="AI245" s="37" t="n"/>
      <c r="AJ245" s="37" t="n"/>
      <c r="AK245" s="37" t="n"/>
      <c r="AL245" s="37" t="n"/>
      <c r="AM245" s="37" t="n"/>
    </row>
    <row r="246" ht="18" customHeight="1" s="173" thickBot="1">
      <c r="A246" s="45" t="inlineStr">
        <is>
          <t>Komponen ekuitas lainnya</t>
        </is>
      </c>
      <c r="B246" s="45" t="n"/>
      <c r="C246" s="37" t="n">
        <v>629.369</v>
      </c>
      <c r="D246" s="37" t="n">
        <v>629.369</v>
      </c>
      <c r="E246" s="37" t="n">
        <v>629.369</v>
      </c>
      <c r="F246" s="37" t="n">
        <v>629.369</v>
      </c>
      <c r="G246" s="37" t="n">
        <v>629.369</v>
      </c>
      <c r="H246" s="37" t="n">
        <v>629.369</v>
      </c>
      <c r="I246" s="37" t="n">
        <v>683.054</v>
      </c>
      <c r="J246" s="37" t="n">
        <v>683.054</v>
      </c>
      <c r="K246" s="37" t="n">
        <v>683.054</v>
      </c>
      <c r="L246" s="37" t="n">
        <v>799.083</v>
      </c>
      <c r="M246" s="37" t="n">
        <v>799.083</v>
      </c>
      <c r="N246" s="37" t="n">
        <v>799.083</v>
      </c>
      <c r="O246" s="37" t="n">
        <v>688.475</v>
      </c>
      <c r="P246" s="37" t="n">
        <v>574.038</v>
      </c>
      <c r="Q246" s="37" t="n">
        <v>375.777</v>
      </c>
      <c r="R246" s="37" t="n">
        <v>579.254</v>
      </c>
      <c r="S246" s="37" t="n">
        <v>606.314</v>
      </c>
      <c r="T246" s="37" t="n">
        <v>606.314</v>
      </c>
      <c r="U246" s="37" t="n">
        <v>486.129</v>
      </c>
      <c r="V246" s="37" t="n">
        <v>502.812</v>
      </c>
      <c r="W246" s="37" t="n">
        <v>502.812</v>
      </c>
      <c r="X246" s="37" t="n">
        <v>922.641</v>
      </c>
      <c r="Y246" s="37" t="n">
        <v>671.835</v>
      </c>
      <c r="Z246" s="37" t="n">
        <v>785.224</v>
      </c>
      <c r="AA246" s="37" t="n">
        <v>630.638</v>
      </c>
      <c r="AB246" s="37" t="n"/>
      <c r="AC246" s="37" t="n"/>
      <c r="AD246" s="37" t="n"/>
      <c r="AE246" s="37" t="n"/>
      <c r="AF246" s="37" t="n"/>
      <c r="AG246" s="37" t="n"/>
      <c r="AH246" s="37" t="n"/>
      <c r="AI246" s="37" t="n"/>
      <c r="AJ246" s="37" t="n"/>
      <c r="AK246" s="37" t="n"/>
      <c r="AL246" s="37" t="n"/>
      <c r="AM246" s="37" t="n"/>
    </row>
    <row r="247" ht="35" customHeight="1" s="173" thickBot="1">
      <c r="A247" s="43" t="inlineStr">
        <is>
          <t>Saldo laba (akumulasi kerugian)</t>
        </is>
      </c>
      <c r="B247" s="43" t="n"/>
      <c r="C247" s="155">
        <f>C250+C251+C252</f>
        <v/>
      </c>
      <c r="D247" s="155">
        <f>D250+D251+D252</f>
        <v/>
      </c>
      <c r="E247" s="155">
        <f>E250+E251+E252</f>
        <v/>
      </c>
      <c r="F247" s="155">
        <f>F250+F251+F252</f>
        <v/>
      </c>
      <c r="G247" s="155">
        <f>G250+G251+G252</f>
        <v/>
      </c>
      <c r="H247" s="155">
        <f>H250+H251+H252</f>
        <v/>
      </c>
      <c r="I247" s="155">
        <f>I250+I251+I252</f>
        <v/>
      </c>
      <c r="J247" s="155">
        <f>J250+J251+J252</f>
        <v/>
      </c>
      <c r="K247" s="155">
        <f>K250+K251+K252</f>
        <v/>
      </c>
      <c r="L247" s="155">
        <f>L250+L251+L252</f>
        <v/>
      </c>
      <c r="M247" s="155">
        <f>M250+M251+M252</f>
        <v/>
      </c>
      <c r="N247" s="155">
        <f>N250+N251+N252</f>
        <v/>
      </c>
      <c r="O247" s="155">
        <f>O250+O251+O252</f>
        <v/>
      </c>
      <c r="P247" s="155">
        <f>P250+P251+P252</f>
        <v/>
      </c>
      <c r="Q247" s="155">
        <f>Q250+Q251+Q252</f>
        <v/>
      </c>
      <c r="R247" s="155">
        <f>R250+R251+R252</f>
        <v/>
      </c>
      <c r="S247" s="155">
        <f>S250+S251+S252</f>
        <v/>
      </c>
      <c r="T247" s="155">
        <f>T250+T251+T252</f>
        <v/>
      </c>
      <c r="U247" s="155">
        <f>U250+U251+U252</f>
        <v/>
      </c>
      <c r="V247" s="155">
        <f>V250+V251+V252</f>
        <v/>
      </c>
      <c r="W247" s="155">
        <f>W250+W251+W252</f>
        <v/>
      </c>
      <c r="X247" s="155">
        <f>X250+X251+X252</f>
        <v/>
      </c>
      <c r="Y247" s="155">
        <f>Y250+Y251+Y252</f>
        <v/>
      </c>
      <c r="Z247" s="155">
        <f>Z250+Z251+Z252</f>
        <v/>
      </c>
      <c r="AA247" s="155">
        <f>AA250+AA251+AA252</f>
        <v/>
      </c>
      <c r="AB247" s="155">
        <f>AB250+AB251+AB252</f>
        <v/>
      </c>
      <c r="AC247" s="155">
        <f>AC250+AC251+AC252</f>
        <v/>
      </c>
      <c r="AD247" s="155">
        <f>AD250+AD251+AD252</f>
        <v/>
      </c>
      <c r="AE247" s="155">
        <f>AE250+AE251+AE252</f>
        <v/>
      </c>
      <c r="AF247" s="155">
        <f>AF250+AF251+AF252</f>
        <v/>
      </c>
      <c r="AG247" s="155">
        <f>AG250+AG251+AG252</f>
        <v/>
      </c>
      <c r="AH247" s="155">
        <f>AH250+AH251+AH252</f>
        <v/>
      </c>
      <c r="AI247" s="155">
        <f>AI250+AI251+AI252</f>
        <v/>
      </c>
      <c r="AJ247" s="155">
        <f>AJ250+AJ251+AJ252</f>
        <v/>
      </c>
      <c r="AK247" s="155">
        <f>AK250+AK251+AK252</f>
        <v/>
      </c>
      <c r="AL247" s="155">
        <f>AL250+AL251+AL252</f>
        <v/>
      </c>
      <c r="AM247" s="155">
        <f>AM250+AM251+AM252</f>
        <v/>
      </c>
    </row>
    <row r="248" ht="35" customFormat="1" customHeight="1" s="50" thickBot="1">
      <c r="A248" s="154" t="inlineStr">
        <is>
          <t>Retained Earning Growth (%)</t>
        </is>
      </c>
      <c r="B248" s="62" t="n"/>
      <c r="C248" s="152">
        <f>IFERROR(IF(((C247-B247)/B247)=-1, "", (C247-B247)/B247), "")</f>
        <v/>
      </c>
      <c r="D248" s="152">
        <f>IFERROR(IF(((D247-C247)/C247)=-1, "", (D247-C247)/C247), "")</f>
        <v/>
      </c>
      <c r="E248" s="152">
        <f>IFERROR(IF(((E247-D247)/D247)=-1, "", (E247-D247)/D247), "")</f>
        <v/>
      </c>
      <c r="F248" s="152">
        <f>IFERROR(IF(((F247-E247)/E247)=-1, "", (F247-E247)/E247), "")</f>
        <v/>
      </c>
      <c r="G248" s="152">
        <f>IFERROR(IF(((G247-F247)/F247)=-1, "", (G247-F247)/F247), "")</f>
        <v/>
      </c>
      <c r="H248" s="152">
        <f>IFERROR(IF(((H247-G247)/G247)=-1, "", (H247-G247)/G247), "")</f>
        <v/>
      </c>
      <c r="I248" s="152">
        <f>IFERROR(IF(((I247-H247)/H247)=-1, "", (I247-H247)/H247), "")</f>
        <v/>
      </c>
      <c r="J248" s="152">
        <f>IFERROR(IF(((J247-I247)/I247)=-1, "", (J247-I247)/I247), "")</f>
        <v/>
      </c>
      <c r="K248" s="152">
        <f>IFERROR(IF(((K247-J247)/J247)=-1, "", (K247-J247)/J247), "")</f>
        <v/>
      </c>
      <c r="L248" s="152">
        <f>IFERROR(IF(((L247-K247)/K247)=-1, "", (L247-K247)/K247), "")</f>
        <v/>
      </c>
      <c r="M248" s="152">
        <f>IFERROR(IF(((M247-L247)/L247)=-1, "", (M247-L247)/L247), "")</f>
        <v/>
      </c>
      <c r="N248" s="152">
        <f>IFERROR(IF(((N247-M247)/M247)=-1, "", (N247-M247)/M247), "")</f>
        <v/>
      </c>
      <c r="O248" s="152">
        <f>IFERROR(IF(((O247-N247)/N247)=-1, "", (O247-N247)/N247), "")</f>
        <v/>
      </c>
      <c r="P248" s="152">
        <f>IFERROR(IF(((P247-O247)/O247)=-1, "", (P247-O247)/O247), "")</f>
        <v/>
      </c>
      <c r="Q248" s="152">
        <f>IFERROR(IF(((Q247-P247)/P247)=-1, "", (Q247-P247)/P247), "")</f>
        <v/>
      </c>
      <c r="R248" s="152">
        <f>IFERROR(IF(((R247-Q247)/Q247)=-1, "", (R247-Q247)/Q247), "")</f>
        <v/>
      </c>
      <c r="S248" s="152">
        <f>IFERROR(IF(((S247-R247)/R247)=-1, "", (S247-R247)/R247), "")</f>
        <v/>
      </c>
      <c r="T248" s="152">
        <f>IFERROR(IF(((T247-S247)/S247)=-1, "", (T247-S247)/S247), "")</f>
        <v/>
      </c>
      <c r="U248" s="152">
        <f>IFERROR(IF(((U247-T247)/T247)=-1, "", (U247-T247)/T247), "")</f>
        <v/>
      </c>
      <c r="V248" s="152">
        <f>IFERROR(IF(((V247-U247)/U247)=-1, "", (V247-U247)/U247), "")</f>
        <v/>
      </c>
      <c r="W248" s="152">
        <f>IFERROR(IF(((W247-V247)/V247)=-1, "", (W247-V247)/V247), "")</f>
        <v/>
      </c>
      <c r="X248" s="152">
        <f>IFERROR(IF(((X247-W247)/W247)=-1, "", (X247-W247)/W247), "")</f>
        <v/>
      </c>
      <c r="Y248" s="152">
        <f>IFERROR(IF(((Y247-X247)/X247)=-1, "", (Y247-X247)/X247), "")</f>
        <v/>
      </c>
      <c r="Z248" s="152">
        <f>IFERROR(IF(((Z247-Y247)/Y247)=-1, "", (Z247-Y247)/Y247), "")</f>
        <v/>
      </c>
      <c r="AA248" s="152">
        <f>IFERROR(IF(((AA247-Z247)/Z247)=-1, "", (AA247-Z247)/Z247), "")</f>
        <v/>
      </c>
      <c r="AB248" s="152">
        <f>IFERROR(IF(((AB247-AA247)/AA247)=-1, "", (AB247-AA247)/AA247), "")</f>
        <v/>
      </c>
      <c r="AC248" s="152">
        <f>IFERROR(IF(((AC247-AB247)/AB247)=-1, "", (AC247-AB247)/AB247), "")</f>
        <v/>
      </c>
      <c r="AD248" s="152">
        <f>IFERROR(IF(((AD247-AC247)/AC247)=-1, "", (AD247-AC247)/AC247), "")</f>
        <v/>
      </c>
      <c r="AE248" s="152">
        <f>IFERROR(IF(((AE247-AD247)/AD247)=-1, "", (AE247-AD247)/AD247), "")</f>
        <v/>
      </c>
      <c r="AF248" s="152">
        <f>IFERROR(IF(((AF247-AE247)/AE247)=-1, "", (AF247-AE247)/AE247), "")</f>
        <v/>
      </c>
      <c r="AG248" s="152">
        <f>IFERROR(IF(((AG247-AF247)/AF247)=-1, "", (AG247-AF247)/AF247), "")</f>
        <v/>
      </c>
      <c r="AH248" s="152">
        <f>IFERROR(IF(((AH247-AG247)/AG247)=-1, "", (AH247-AG247)/AG247), "")</f>
        <v/>
      </c>
      <c r="AI248" s="152">
        <f>IFERROR(IF(((AI247-AH247)/AH247)=-1, "", (AI247-AH247)/AH247), "")</f>
        <v/>
      </c>
      <c r="AJ248" s="152">
        <f>IFERROR(IF(((AJ247-AI247)/AI247)=-1, "", (AJ247-AI247)/AI247), "")</f>
        <v/>
      </c>
      <c r="AK248" s="152">
        <f>IFERROR(IF(((AK247-AJ247)/AJ247)=-1, "", (AK247-AJ247)/AJ247), "")</f>
        <v/>
      </c>
      <c r="AL248" s="152">
        <f>IFERROR(IF(((AL247-AK247)/AK247)=-1, "", (AL247-AK247)/AK247), "")</f>
        <v/>
      </c>
      <c r="AM248" s="152">
        <f>IFERROR(IF(((AM247-AL247)/AL247)=-1, "", (AM247-AL247)/AL247), "")</f>
        <v/>
      </c>
    </row>
    <row r="249" ht="35" customHeight="1" s="173" thickBot="1">
      <c r="A249" s="46" t="inlineStr">
        <is>
          <t>Saldo laba yang telah ditentukan penggunaanya</t>
        </is>
      </c>
      <c r="B249" s="46" t="n"/>
      <c r="C249" s="142" t="n"/>
      <c r="D249" s="34" t="n"/>
      <c r="E249" s="34" t="n"/>
      <c r="F249" s="34" t="n"/>
      <c r="G249" s="34" t="n"/>
      <c r="H249" s="34" t="n"/>
      <c r="I249" s="34" t="n"/>
      <c r="J249" s="34" t="n"/>
      <c r="K249" s="34" t="n"/>
      <c r="L249" s="34" t="n"/>
      <c r="M249" s="34" t="n"/>
      <c r="N249" s="34" t="n"/>
      <c r="O249" s="34" t="n"/>
      <c r="P249" s="34" t="n"/>
      <c r="Q249" s="34" t="n"/>
      <c r="R249" s="34" t="n"/>
      <c r="S249" s="34" t="n"/>
      <c r="T249" s="34" t="n"/>
      <c r="U249" s="34" t="n"/>
      <c r="V249" s="34" t="n"/>
      <c r="W249" s="34" t="n"/>
      <c r="X249" s="34" t="n"/>
      <c r="Y249" s="34" t="n"/>
      <c r="Z249" s="34" t="n"/>
      <c r="AA249" s="34" t="n"/>
      <c r="AB249" s="34" t="n"/>
      <c r="AC249" s="34" t="n"/>
      <c r="AD249" s="34" t="n"/>
      <c r="AE249" s="34" t="n"/>
      <c r="AF249" s="34" t="n"/>
      <c r="AG249" s="34" t="n"/>
      <c r="AH249" s="34" t="n"/>
      <c r="AI249" s="34" t="n"/>
      <c r="AJ249" s="34" t="n"/>
      <c r="AK249" s="34" t="n"/>
      <c r="AL249" s="34" t="n"/>
      <c r="AM249" s="34" t="n"/>
    </row>
    <row r="250" ht="35" customHeight="1" s="173" thickBot="1">
      <c r="A250" s="47" t="inlineStr">
        <is>
          <t>Cadangan umum dan wajib</t>
        </is>
      </c>
      <c r="B250" s="47" t="n"/>
      <c r="C250" s="37" t="n">
        <v>2317.122</v>
      </c>
      <c r="D250" s="37" t="n">
        <v>2317.122</v>
      </c>
      <c r="E250" s="37" t="n">
        <v>2317.122</v>
      </c>
      <c r="F250" s="37" t="n">
        <v>2893.565</v>
      </c>
      <c r="G250" s="37" t="n">
        <v>2893.565</v>
      </c>
      <c r="H250" s="37" t="n">
        <v>2893.565</v>
      </c>
      <c r="I250" s="37" t="n">
        <v>3546.323</v>
      </c>
      <c r="J250" s="37" t="n">
        <v>3546.323</v>
      </c>
      <c r="K250" s="37" t="n">
        <v>3546.323</v>
      </c>
      <c r="L250" s="37" t="n">
        <v>3546.323</v>
      </c>
      <c r="M250" s="37" t="n">
        <v>4301.777</v>
      </c>
      <c r="N250" s="37" t="n">
        <v>4301.777</v>
      </c>
      <c r="O250" s="37" t="n">
        <v>5042.39</v>
      </c>
      <c r="P250" s="37" t="n">
        <v>5042.39</v>
      </c>
      <c r="Q250" s="37" t="n">
        <v>5042.39</v>
      </c>
      <c r="R250" s="37" t="n">
        <v>5042.39</v>
      </c>
      <c r="S250" s="37" t="n">
        <v>5788.041</v>
      </c>
      <c r="T250" s="37" t="n">
        <v>5788.041</v>
      </c>
      <c r="U250" s="37" t="n">
        <v>6441.453</v>
      </c>
      <c r="V250" s="37" t="n">
        <v>6441.453</v>
      </c>
      <c r="W250" s="37" t="n">
        <v>6441.453</v>
      </c>
      <c r="X250" s="37" t="n">
        <v>6901.072</v>
      </c>
      <c r="Y250" s="37" t="n">
        <v>6901.072</v>
      </c>
      <c r="Z250" s="37" t="n">
        <v>6901.674</v>
      </c>
      <c r="AA250" s="37" t="n">
        <v>6901.072</v>
      </c>
      <c r="AB250" s="37" t="n"/>
      <c r="AC250" s="37" t="n"/>
      <c r="AD250" s="37" t="n"/>
      <c r="AE250" s="37" t="n"/>
      <c r="AF250" s="37" t="n"/>
      <c r="AG250" s="37" t="n"/>
      <c r="AH250" s="37" t="n"/>
      <c r="AI250" s="37" t="n"/>
      <c r="AJ250" s="37" t="n"/>
      <c r="AK250" s="37" t="n"/>
      <c r="AL250" s="37" t="n"/>
      <c r="AM250" s="37" t="n"/>
    </row>
    <row r="251" hidden="1" ht="18" customHeight="1" s="173" thickBot="1">
      <c r="A251" s="47" t="inlineStr">
        <is>
          <t>Cadangan khusus</t>
        </is>
      </c>
      <c r="B251" s="47" t="n"/>
      <c r="C251" s="37" t="inlineStr"/>
      <c r="D251" s="37" t="inlineStr"/>
      <c r="E251" s="37" t="inlineStr"/>
      <c r="F251" s="37" t="inlineStr"/>
      <c r="G251" s="37" t="inlineStr"/>
      <c r="H251" s="37" t="inlineStr"/>
      <c r="I251" s="37" t="inlineStr"/>
      <c r="J251" s="37" t="inlineStr"/>
      <c r="K251" s="37" t="inlineStr"/>
      <c r="L251" s="37" t="inlineStr"/>
      <c r="M251" s="37" t="inlineStr"/>
      <c r="N251" s="37" t="inlineStr"/>
      <c r="O251" s="37" t="inlineStr"/>
      <c r="P251" s="37" t="inlineStr"/>
      <c r="Q251" s="37" t="inlineStr"/>
      <c r="R251" s="37" t="inlineStr"/>
      <c r="S251" s="37" t="inlineStr"/>
      <c r="T251" s="37" t="inlineStr"/>
      <c r="U251" s="37" t="inlineStr"/>
      <c r="V251" s="37" t="inlineStr"/>
      <c r="W251" s="37" t="inlineStr"/>
      <c r="X251" s="37" t="inlineStr"/>
      <c r="Y251" s="37" t="inlineStr"/>
      <c r="Z251" s="37" t="inlineStr"/>
      <c r="AA251" s="37" t="inlineStr"/>
      <c r="AB251" s="37" t="n"/>
      <c r="AC251" s="37" t="n"/>
      <c r="AD251" s="37" t="n"/>
      <c r="AE251" s="37" t="n"/>
      <c r="AF251" s="37" t="n"/>
      <c r="AG251" s="37" t="n"/>
      <c r="AH251" s="37" t="n"/>
      <c r="AI251" s="37" t="n"/>
      <c r="AJ251" s="37" t="n"/>
      <c r="AK251" s="37" t="n"/>
      <c r="AL251" s="37" t="n"/>
      <c r="AM251" s="37" t="n"/>
    </row>
    <row r="252" ht="35" customHeight="1" s="173" thickBot="1">
      <c r="A252" s="44" t="inlineStr">
        <is>
          <t>Saldo laba yang belum ditentukan penggunaannya</t>
        </is>
      </c>
      <c r="B252" s="44" t="n"/>
      <c r="C252" s="37" t="n">
        <v>1260.308</v>
      </c>
      <c r="D252" s="37" t="n">
        <v>1260.308</v>
      </c>
      <c r="E252" s="37" t="n">
        <v>1260.308</v>
      </c>
      <c r="F252" s="37" t="n">
        <v>1376.505</v>
      </c>
      <c r="G252" s="37" t="n">
        <v>816.168</v>
      </c>
      <c r="H252" s="37" t="n">
        <v>1140.44</v>
      </c>
      <c r="I252" s="37" t="n">
        <v>1815.785</v>
      </c>
      <c r="J252" s="37" t="n">
        <v>770.153</v>
      </c>
      <c r="K252" s="37" t="n">
        <v>1099.509</v>
      </c>
      <c r="L252" s="37" t="n">
        <v>1523.07</v>
      </c>
      <c r="M252" s="37" t="n">
        <v>803.415</v>
      </c>
      <c r="N252" s="37" t="n">
        <v>1185.397</v>
      </c>
      <c r="O252" s="37" t="n">
        <v>453.603</v>
      </c>
      <c r="P252" s="37" t="n">
        <v>1542.824</v>
      </c>
      <c r="Q252" s="37" t="n">
        <v>1203.338</v>
      </c>
      <c r="R252" s="37" t="n">
        <v>1848.037</v>
      </c>
      <c r="S252" s="37" t="n">
        <v>720.14</v>
      </c>
      <c r="T252" s="37" t="n">
        <v>1470.105</v>
      </c>
      <c r="U252" s="37" t="n">
        <v>1295.818</v>
      </c>
      <c r="V252" s="37" t="n">
        <v>1281.718</v>
      </c>
      <c r="W252" s="37" t="n">
        <v>930.062</v>
      </c>
      <c r="X252" s="37" t="n">
        <v>1546.12</v>
      </c>
      <c r="Y252" s="37" t="n">
        <v>708.2140000000001</v>
      </c>
      <c r="Z252" s="37" t="n">
        <v>1060.391</v>
      </c>
      <c r="AA252" s="37" t="n">
        <v>1933.916</v>
      </c>
      <c r="AB252" s="37" t="n"/>
      <c r="AC252" s="37" t="n"/>
      <c r="AD252" s="37" t="n"/>
      <c r="AE252" s="37" t="n"/>
      <c r="AF252" s="37" t="n"/>
      <c r="AG252" s="37" t="n"/>
      <c r="AH252" s="37" t="n"/>
      <c r="AI252" s="37" t="n"/>
      <c r="AJ252" s="37" t="n"/>
      <c r="AK252" s="37" t="n"/>
      <c r="AL252" s="37" t="n"/>
      <c r="AM252" s="37" t="n"/>
    </row>
    <row r="253" ht="52" customHeight="1" s="173" thickBot="1">
      <c r="A253" s="43" t="inlineStr">
        <is>
          <t>Jumlah ekuitas yang diatribusikan kepada pemilik entitas induk</t>
        </is>
      </c>
      <c r="B253" s="43" t="n"/>
      <c r="C253" s="41" t="n">
        <v>8471.936</v>
      </c>
      <c r="D253" s="41" t="n">
        <v>8471.936</v>
      </c>
      <c r="E253" s="41" t="n">
        <v>8471.936</v>
      </c>
      <c r="F253" s="41" t="n">
        <v>8886.814</v>
      </c>
      <c r="G253" s="41" t="n">
        <v>8613.597</v>
      </c>
      <c r="H253" s="41" t="n">
        <v>9185.652</v>
      </c>
      <c r="I253" s="41" t="n">
        <v>9560.050999999999</v>
      </c>
      <c r="J253" s="41" t="n">
        <v>10004.948</v>
      </c>
      <c r="K253" s="41" t="n">
        <v>9644.334999999999</v>
      </c>
      <c r="L253" s="41" t="n">
        <v>10910.539</v>
      </c>
      <c r="M253" s="41" t="n">
        <v>10089.707</v>
      </c>
      <c r="N253" s="41" t="n">
        <v>10555.646</v>
      </c>
      <c r="O253" s="41" t="n">
        <v>11445.861</v>
      </c>
      <c r="P253" s="41" t="n">
        <v>11445.861</v>
      </c>
      <c r="Q253" s="41" t="n">
        <v>11445.861</v>
      </c>
      <c r="R253" s="41" t="n">
        <v>11756.29</v>
      </c>
      <c r="S253" s="41" t="n">
        <v>12151.069</v>
      </c>
      <c r="T253" s="41" t="n">
        <v>11747.709</v>
      </c>
      <c r="U253" s="41" t="n">
        <v>12510.009</v>
      </c>
      <c r="V253" s="41" t="n">
        <v>11875.746</v>
      </c>
      <c r="W253" s="41" t="n">
        <v>12346.311</v>
      </c>
      <c r="X253" s="41" t="n">
        <v>13656.442</v>
      </c>
      <c r="Y253" s="41" t="n">
        <v>12567.73</v>
      </c>
      <c r="Z253" s="41" t="n">
        <v>13033.898</v>
      </c>
      <c r="AA253" s="41" t="n">
        <v>13752.235</v>
      </c>
      <c r="AB253" s="41" t="n"/>
      <c r="AC253" s="41" t="n"/>
      <c r="AD253" s="41" t="n"/>
      <c r="AE253" s="41" t="n"/>
      <c r="AF253" s="41" t="n"/>
      <c r="AG253" s="41" t="n"/>
      <c r="AH253" s="41" t="n"/>
      <c r="AI253" s="41" t="n"/>
      <c r="AJ253" s="41" t="n"/>
      <c r="AK253" s="41" t="n"/>
      <c r="AL253" s="41" t="n"/>
      <c r="AM253" s="41" t="n"/>
    </row>
    <row r="254" ht="18" customFormat="1" customHeight="1" s="50" thickBot="1">
      <c r="A254" s="154" t="inlineStr">
        <is>
          <t>Equity Growth (%)</t>
        </is>
      </c>
      <c r="B254" s="62" t="n"/>
      <c r="C254" s="152">
        <f>IFERROR(IF(((C253-B253)/B253)=-1, "", (C253-B253)/B253), "")</f>
        <v/>
      </c>
      <c r="D254" s="152">
        <f>IFERROR(IF(((D253-C253)/C253)=-1, "", (D253-C253)/C253), "")</f>
        <v/>
      </c>
      <c r="E254" s="152">
        <f>IFERROR(IF(((E253-D253)/D253)=-1, "", (E253-D253)/D253), "")</f>
        <v/>
      </c>
      <c r="F254" s="152">
        <f>IFERROR(IF(((F253-E253)/E253)=-1, "", (F253-E253)/E253), "")</f>
        <v/>
      </c>
      <c r="G254" s="152">
        <f>IFERROR(IF(((G253-F253)/F253)=-1, "", (G253-F253)/F253), "")</f>
        <v/>
      </c>
      <c r="H254" s="152">
        <f>IFERROR(IF(((H253-G253)/G253)=-1, "", (H253-G253)/G253), "")</f>
        <v/>
      </c>
      <c r="I254" s="152">
        <f>IFERROR(IF(((I253-H253)/H253)=-1, "", (I253-H253)/H253), "")</f>
        <v/>
      </c>
      <c r="J254" s="152">
        <f>IFERROR(IF(((J253-I253)/I253)=-1, "", (J253-I253)/I253), "")</f>
        <v/>
      </c>
      <c r="K254" s="152">
        <f>IFERROR(IF(((K253-J253)/J253)=-1, "", (K253-J253)/J253), "")</f>
        <v/>
      </c>
      <c r="L254" s="152">
        <f>IFERROR(IF(((L253-K253)/K253)=-1, "", (L253-K253)/K253), "")</f>
        <v/>
      </c>
      <c r="M254" s="152">
        <f>IFERROR(IF(((M253-L253)/L253)=-1, "", (M253-L253)/L253), "")</f>
        <v/>
      </c>
      <c r="N254" s="152">
        <f>IFERROR(IF(((N253-M253)/M253)=-1, "", (N253-M253)/M253), "")</f>
        <v/>
      </c>
      <c r="O254" s="152">
        <f>IFERROR(IF(((O253-N253)/N253)=-1, "", (O253-N253)/N253), "")</f>
        <v/>
      </c>
      <c r="P254" s="152">
        <f>IFERROR(IF(((P253-O253)/O253)=-1, "", (P253-O253)/O253), "")</f>
        <v/>
      </c>
      <c r="Q254" s="152">
        <f>IFERROR(IF(((Q253-P253)/P253)=-1, "", (Q253-P253)/P253), "")</f>
        <v/>
      </c>
      <c r="R254" s="152">
        <f>IFERROR(IF(((R253-Q253)/Q253)=-1, "", (R253-Q253)/Q253), "")</f>
        <v/>
      </c>
      <c r="S254" s="152">
        <f>IFERROR(IF(((S253-R253)/R253)=-1, "", (S253-R253)/R253), "")</f>
        <v/>
      </c>
      <c r="T254" s="152">
        <f>IFERROR(IF(((T253-S253)/S253)=-1, "", (T253-S253)/S253), "")</f>
        <v/>
      </c>
      <c r="U254" s="152">
        <f>IFERROR(IF(((U253-T253)/T253)=-1, "", (U253-T253)/T253), "")</f>
        <v/>
      </c>
      <c r="V254" s="152">
        <f>IFERROR(IF(((V253-U253)/U253)=-1, "", (V253-U253)/U253), "")</f>
        <v/>
      </c>
      <c r="W254" s="152">
        <f>IFERROR(IF(((W253-V253)/V253)=-1, "", (W253-V253)/V253), "")</f>
        <v/>
      </c>
      <c r="X254" s="152">
        <f>IFERROR(IF(((X253-W253)/W253)=-1, "", (X253-W253)/W253), "")</f>
        <v/>
      </c>
      <c r="Y254" s="152">
        <f>IFERROR(IF(((Y253-X253)/X253)=-1, "", (Y253-X253)/X253), "")</f>
        <v/>
      </c>
      <c r="Z254" s="152">
        <f>IFERROR(IF(((Z253-Y253)/Y253)=-1, "", (Z253-Y253)/Y253), "")</f>
        <v/>
      </c>
      <c r="AA254" s="152">
        <f>IFERROR(IF(((AA253-Z253)/Z253)=-1, "", (AA253-Z253)/Z253), "")</f>
        <v/>
      </c>
      <c r="AB254" s="152">
        <f>IFERROR(IF(((AB253-AA253)/AA253)=-1, "", (AB253-AA253)/AA253), "")</f>
        <v/>
      </c>
      <c r="AC254" s="152">
        <f>IFERROR(IF(((AC253-AB253)/AB253)=-1, "", (AC253-AB253)/AB253), "")</f>
        <v/>
      </c>
      <c r="AD254" s="152">
        <f>IFERROR(IF(((AD253-AC253)/AC253)=-1, "", (AD253-AC253)/AC253), "")</f>
        <v/>
      </c>
      <c r="AE254" s="152">
        <f>IFERROR(IF(((AE253-AD253)/AD253)=-1, "", (AE253-AD253)/AD253), "")</f>
        <v/>
      </c>
      <c r="AF254" s="152">
        <f>IFERROR(IF(((AF253-AE253)/AE253)=-1, "", (AF253-AE253)/AE253), "")</f>
        <v/>
      </c>
      <c r="AG254" s="152">
        <f>IFERROR(IF(((AG253-AF253)/AF253)=-1, "", (AG253-AF253)/AF253), "")</f>
        <v/>
      </c>
      <c r="AH254" s="152">
        <f>IFERROR(IF(((AH253-AG253)/AG253)=-1, "", (AH253-AG253)/AG253), "")</f>
        <v/>
      </c>
      <c r="AI254" s="152">
        <f>IFERROR(IF(((AI253-AH253)/AH253)=-1, "", (AI253-AH253)/AH253), "")</f>
        <v/>
      </c>
      <c r="AJ254" s="152">
        <f>IFERROR(IF(((AJ253-AI253)/AI253)=-1, "", (AJ253-AI253)/AI253), "")</f>
        <v/>
      </c>
      <c r="AK254" s="152">
        <f>IFERROR(IF(((AK253-AJ253)/AJ253)=-1, "", (AK253-AJ253)/AJ253), "")</f>
        <v/>
      </c>
      <c r="AL254" s="152">
        <f>IFERROR(IF(((AL253-AK253)/AK253)=-1, "", (AL253-AK253)/AK253), "")</f>
        <v/>
      </c>
      <c r="AM254" s="152">
        <f>IFERROR(IF(((AM253-AL253)/AL253)=-1, "", (AM253-AL253)/AL253), "")</f>
        <v/>
      </c>
    </row>
    <row r="255" hidden="1" ht="18" customHeight="1" s="173" thickBot="1">
      <c r="A255" s="39" t="inlineStr">
        <is>
          <t>Proforma ekuitas</t>
        </is>
      </c>
      <c r="B255" s="39" t="n"/>
      <c r="C255" s="37" t="inlineStr"/>
      <c r="D255" s="37" t="inlineStr"/>
      <c r="E255" s="37" t="inlineStr"/>
      <c r="F255" s="37" t="inlineStr"/>
      <c r="G255" s="37" t="inlineStr"/>
      <c r="H255" s="37" t="inlineStr"/>
      <c r="I255" s="37" t="inlineStr"/>
      <c r="J255" s="37" t="inlineStr"/>
      <c r="K255" s="37" t="inlineStr"/>
      <c r="L255" s="37" t="inlineStr"/>
      <c r="M255" s="37" t="inlineStr"/>
      <c r="N255" s="37" t="inlineStr"/>
      <c r="O255" s="37" t="inlineStr"/>
      <c r="P255" s="37" t="inlineStr"/>
      <c r="Q255" s="37" t="inlineStr"/>
      <c r="R255" s="37" t="inlineStr"/>
      <c r="S255" s="37" t="inlineStr"/>
      <c r="T255" s="37" t="inlineStr"/>
      <c r="U255" s="37" t="inlineStr"/>
      <c r="V255" s="37" t="inlineStr"/>
      <c r="W255" s="37" t="inlineStr"/>
      <c r="X255" s="37" t="inlineStr"/>
      <c r="Y255" s="37" t="inlineStr"/>
      <c r="Z255" s="37" t="inlineStr"/>
      <c r="AA255" s="37" t="inlineStr"/>
      <c r="AB255" s="37" t="n"/>
      <c r="AC255" s="37" t="n"/>
      <c r="AD255" s="37" t="n"/>
      <c r="AE255" s="37" t="n"/>
      <c r="AF255" s="37" t="n"/>
      <c r="AG255" s="37" t="n"/>
      <c r="AH255" s="37" t="n"/>
      <c r="AI255" s="37" t="n"/>
      <c r="AJ255" s="37" t="n"/>
      <c r="AK255" s="37" t="n"/>
      <c r="AL255" s="37" t="n"/>
      <c r="AM255" s="37" t="n"/>
    </row>
    <row r="256" ht="18" customHeight="1" s="173" thickBot="1">
      <c r="A256" s="39" t="inlineStr">
        <is>
          <t>Kepentingan non-pengendali</t>
        </is>
      </c>
      <c r="B256" s="39" t="n"/>
      <c r="C256" s="37" t="inlineStr"/>
      <c r="D256" s="37" t="inlineStr"/>
      <c r="E256" s="37" t="inlineStr"/>
      <c r="F256" s="37" t="inlineStr"/>
      <c r="G256" s="37" t="inlineStr"/>
      <c r="H256" s="37" t="inlineStr"/>
      <c r="I256" s="37" t="inlineStr"/>
      <c r="J256" s="37" t="inlineStr"/>
      <c r="K256" s="37" t="inlineStr"/>
      <c r="L256" s="37" t="inlineStr"/>
      <c r="M256" s="37" t="inlineStr"/>
      <c r="N256" s="37" t="inlineStr"/>
      <c r="O256" s="37" t="inlineStr"/>
      <c r="P256" s="37" t="inlineStr"/>
      <c r="Q256" s="37" t="inlineStr"/>
      <c r="R256" s="37" t="inlineStr"/>
      <c r="S256" s="37" t="inlineStr"/>
      <c r="T256" s="37" t="inlineStr"/>
      <c r="U256" s="37" t="n">
        <v>2090.03</v>
      </c>
      <c r="V256" s="37" t="inlineStr"/>
      <c r="W256" s="37" t="n">
        <v>2087.447</v>
      </c>
      <c r="X256" s="37" t="n">
        <v>8842.860000000001</v>
      </c>
      <c r="Y256" s="37" t="n">
        <v>2198.388</v>
      </c>
      <c r="Z256" s="37" t="n">
        <v>1999.114</v>
      </c>
      <c r="AA256" s="37" t="n">
        <v>8676.065000000001</v>
      </c>
      <c r="AB256" s="37" t="n"/>
      <c r="AC256" s="37" t="n"/>
      <c r="AD256" s="37" t="n"/>
      <c r="AE256" s="37" t="n"/>
      <c r="AF256" s="37" t="n"/>
      <c r="AG256" s="37" t="n"/>
      <c r="AH256" s="37" t="n"/>
      <c r="AI256" s="37" t="n"/>
      <c r="AJ256" s="37" t="n"/>
      <c r="AK256" s="37" t="n"/>
      <c r="AL256" s="37" t="n"/>
      <c r="AM256" s="37" t="n"/>
    </row>
    <row r="257" ht="18" customHeight="1" s="173" thickBot="1">
      <c r="A257" s="42" t="inlineStr">
        <is>
          <t>Jumlah ekuitas</t>
        </is>
      </c>
      <c r="B257" s="42" t="n"/>
      <c r="C257" s="41" t="n">
        <v>8471.936</v>
      </c>
      <c r="D257" s="41" t="n">
        <v>8471.936</v>
      </c>
      <c r="E257" s="41" t="n">
        <v>8471.936</v>
      </c>
      <c r="F257" s="41" t="n">
        <v>8886.814</v>
      </c>
      <c r="G257" s="41" t="n">
        <v>9185.652</v>
      </c>
      <c r="H257" s="41" t="n">
        <v>8942.719999999999</v>
      </c>
      <c r="I257" s="41" t="n">
        <v>9560.050999999999</v>
      </c>
      <c r="J257" s="41" t="n">
        <v>9171.472</v>
      </c>
      <c r="K257" s="41" t="n">
        <v>9644.334999999999</v>
      </c>
      <c r="L257" s="41" t="n">
        <v>10483.418</v>
      </c>
      <c r="M257" s="41" t="n">
        <v>10910.539</v>
      </c>
      <c r="N257" s="41" t="n">
        <v>10910.539</v>
      </c>
      <c r="O257" s="41" t="n">
        <v>10471.077</v>
      </c>
      <c r="P257" s="41" t="n">
        <v>11445.861</v>
      </c>
      <c r="Q257" s="41" t="n">
        <v>11445.861</v>
      </c>
      <c r="R257" s="41" t="n">
        <v>11756.29</v>
      </c>
      <c r="S257" s="41" t="n">
        <v>12151.069</v>
      </c>
      <c r="T257" s="41" t="n">
        <v>11747.709</v>
      </c>
      <c r="U257" s="41" t="n">
        <v>14600.039</v>
      </c>
      <c r="V257" s="41" t="n">
        <v>14600.039</v>
      </c>
      <c r="W257" s="41" t="n">
        <v>12346.311</v>
      </c>
      <c r="X257" s="41" t="n">
        <v>22499.302</v>
      </c>
      <c r="Y257" s="41" t="n">
        <v>14766.118</v>
      </c>
      <c r="Z257" s="41" t="n">
        <v>15033.012</v>
      </c>
      <c r="AA257" s="41" t="n">
        <v>22428.3</v>
      </c>
      <c r="AB257" s="41" t="n"/>
      <c r="AC257" s="41" t="n"/>
      <c r="AD257" s="41" t="n"/>
      <c r="AE257" s="41" t="n"/>
      <c r="AF257" s="41" t="n"/>
      <c r="AG257" s="41" t="n"/>
      <c r="AH257" s="41" t="n"/>
      <c r="AI257" s="41" t="n"/>
      <c r="AJ257" s="41" t="n"/>
      <c r="AK257" s="41" t="n"/>
      <c r="AL257" s="41" t="n"/>
      <c r="AM257" s="41" t="n"/>
    </row>
    <row r="258" ht="35" customHeight="1" s="173" thickBot="1">
      <c r="A258" s="38" t="inlineStr">
        <is>
          <t>Jumlah liabilitas, dana syirkah temporer dan ekuitas</t>
        </is>
      </c>
      <c r="B258" s="38" t="n"/>
      <c r="C258" s="41" t="n">
        <v>62689.118</v>
      </c>
      <c r="D258" s="41" t="n">
        <v>62689.118</v>
      </c>
      <c r="E258" s="41" t="n">
        <v>62689.118</v>
      </c>
      <c r="F258" s="41" t="n">
        <v>76715.28999999999</v>
      </c>
      <c r="G258" s="41" t="n">
        <v>76715.28999999999</v>
      </c>
      <c r="H258" s="41" t="n">
        <v>72128.31600000001</v>
      </c>
      <c r="I258" s="41" t="n">
        <v>83619.452</v>
      </c>
      <c r="J258" s="41" t="n">
        <v>75240.14200000001</v>
      </c>
      <c r="K258" s="41" t="n">
        <v>83619.452</v>
      </c>
      <c r="L258" s="41" t="n">
        <v>100723.33</v>
      </c>
      <c r="M258" s="41" t="n">
        <v>95478.871</v>
      </c>
      <c r="N258" s="41" t="n">
        <v>100723.33</v>
      </c>
      <c r="O258" s="41" t="n">
        <v>105654.034</v>
      </c>
      <c r="P258" s="41" t="n">
        <v>103031.367</v>
      </c>
      <c r="Q258" s="41" t="n">
        <v>103031.367</v>
      </c>
      <c r="R258" s="41" t="n">
        <v>96619.511</v>
      </c>
      <c r="S258" s="41" t="n">
        <v>103005.038</v>
      </c>
      <c r="T258" s="41" t="n">
        <v>107037.717</v>
      </c>
      <c r="U258" s="41" t="n">
        <v>118142.127</v>
      </c>
      <c r="V258" s="41" t="n">
        <v>101240.777</v>
      </c>
      <c r="W258" s="41" t="n">
        <v>106630.481</v>
      </c>
      <c r="X258" s="41" t="n">
        <v>168854.843</v>
      </c>
      <c r="Y258" s="41" t="n">
        <v>118155.549</v>
      </c>
      <c r="Z258" s="41" t="n">
        <v>125109.869</v>
      </c>
      <c r="AA258" s="41" t="n">
        <v>164070.628</v>
      </c>
      <c r="AB258" s="41" t="n"/>
      <c r="AC258" s="41" t="n"/>
      <c r="AD258" s="41" t="n"/>
      <c r="AE258" s="41" t="n"/>
      <c r="AF258" s="41" t="n"/>
      <c r="AG258" s="41" t="n"/>
      <c r="AH258" s="41" t="n"/>
      <c r="AI258" s="41" t="n"/>
      <c r="AJ258" s="41" t="n"/>
      <c r="AK258" s="41" t="n"/>
      <c r="AL258" s="41" t="n"/>
      <c r="AM258" s="41" t="n"/>
    </row>
  </sheetData>
  <mergeCells count="1">
    <mergeCell ref="A1:C1"/>
  </mergeCells>
  <conditionalFormatting sqref="C45:AM45">
    <cfRule type="cellIs" priority="18" operator="lessThan" dxfId="1">
      <formula>0</formula>
    </cfRule>
    <cfRule type="cellIs" priority="16" operator="greaterThan" dxfId="0">
      <formula>0</formula>
    </cfRule>
  </conditionalFormatting>
  <conditionalFormatting sqref="C126:AM126">
    <cfRule type="cellIs" priority="15" operator="lessThan" dxfId="1">
      <formula>0</formula>
    </cfRule>
    <cfRule type="cellIs" priority="13" operator="greaterThan" dxfId="0">
      <formula>0</formula>
    </cfRule>
  </conditionalFormatting>
  <conditionalFormatting sqref="C128:AM128">
    <cfRule type="cellIs" priority="10" operator="greaterThan" dxfId="0">
      <formula>0</formula>
    </cfRule>
    <cfRule type="cellIs" priority="12" operator="lessThan" dxfId="1">
      <formula>0</formula>
    </cfRule>
  </conditionalFormatting>
  <conditionalFormatting sqref="C136:AM136">
    <cfRule type="cellIs" priority="9" operator="lessThan" dxfId="1">
      <formula>0</formula>
    </cfRule>
    <cfRule type="cellIs" priority="7" operator="greaterThan" dxfId="0">
      <formula>0</formula>
    </cfRule>
  </conditionalFormatting>
  <conditionalFormatting sqref="C248:AM248">
    <cfRule type="cellIs" priority="6" operator="lessThan" dxfId="1">
      <formula>0</formula>
    </cfRule>
    <cfRule type="cellIs" priority="4" operator="greaterThan" dxfId="0">
      <formula>0</formula>
    </cfRule>
  </conditionalFormatting>
  <conditionalFormatting sqref="C254:AM254">
    <cfRule type="cellIs" priority="3" operator="lessThan" dxfId="1">
      <formula>0</formula>
    </cfRule>
    <cfRule type="cellIs" priority="1" operator="greaterThan" dxfId="0">
      <formula>0</formula>
    </cfRule>
  </conditionalFormatting>
  <dataValidations count="1">
    <dataValidation sqref="C6:AM8 C10:AM12 C14:AM20 C22:AM26 C28:AM32 C34:AM36 C38:AM40 C42:AM44 C46:AM46 C48:AM51 C53:AM55 C57:AM59 C61:AM63 C65:AM67 C69:AM71 C73:AM75 C77:AM79 C81:AM83 C85:AM90 C92:AM95 C97:AM110 C112:AM125 C127:AO127 C129:AM129 C132:AM135 C137:AM138 C141:AM142 C144:AM145 C147:AM148 C150:AM151 C153:AM154 C156:AM157 C159:AM162 C164:AM169 C171:AM177 C179:AM181 C183:AM200 C202:AM204 C205:AO205 C209:AM210 C212:AM213 C215:AM216 C218:AM220 C222:AM226 C229:AM246 C250:AM253 C255:AM258" showDropDown="0" showInputMessage="0"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pageSetup orientation="portrait" paperSize="0" horizontalDpi="0" verticalDpi="0" copies="0"/>
</worksheet>
</file>

<file path=xl/worksheets/sheet5.xml><?xml version="1.0" encoding="utf-8"?>
<worksheet xmlns="http://schemas.openxmlformats.org/spreadsheetml/2006/main">
  <sheetPr>
    <outlinePr summaryBelow="1" summaryRight="1"/>
    <pageSetUpPr/>
  </sheetPr>
  <dimension ref="A1:AM18"/>
  <sheetViews>
    <sheetView zoomScale="90" zoomScaleNormal="90" workbookViewId="0">
      <selection activeCell="C6" sqref="C6"/>
    </sheetView>
  </sheetViews>
  <sheetFormatPr baseColWidth="10" defaultRowHeight="12"/>
  <cols>
    <col width="28.3984375" customWidth="1" style="173" min="1" max="1"/>
    <col width="21" customWidth="1" style="173" min="2" max="39"/>
  </cols>
  <sheetData>
    <row r="1" ht="20" customHeight="1" s="173">
      <c r="A1" s="166" t="inlineStr">
        <is>
          <t>Asset Composition</t>
        </is>
      </c>
    </row>
    <row r="2" ht="20" customHeight="1" s="173">
      <c r="C2" s="157" t="n"/>
      <c r="D2" s="157" t="n"/>
      <c r="E2" s="157" t="n"/>
      <c r="F2" s="157" t="n"/>
      <c r="G2" s="157" t="n"/>
      <c r="H2" s="157" t="n"/>
      <c r="I2" s="157" t="n"/>
      <c r="J2" s="157" t="n"/>
      <c r="K2" s="157" t="n"/>
      <c r="L2" s="157" t="n"/>
    </row>
    <row r="3" ht="20" customHeight="1" s="173">
      <c r="C3" s="165">
        <f>'BALANCE SHEET'!C3</f>
        <v/>
      </c>
      <c r="D3" s="165">
        <f>'BALANCE SHEET'!D3</f>
        <v/>
      </c>
      <c r="E3" s="165">
        <f>'BALANCE SHEET'!E3</f>
        <v/>
      </c>
      <c r="F3" s="165">
        <f>'BALANCE SHEET'!F3</f>
        <v/>
      </c>
      <c r="G3" s="165">
        <f>'BALANCE SHEET'!G3</f>
        <v/>
      </c>
      <c r="H3" s="165">
        <f>'BALANCE SHEET'!H3</f>
        <v/>
      </c>
      <c r="I3" s="165">
        <f>'BALANCE SHEET'!I3</f>
        <v/>
      </c>
      <c r="J3" s="165">
        <f>'BALANCE SHEET'!J3</f>
        <v/>
      </c>
      <c r="K3" s="165">
        <f>'BALANCE SHEET'!K3</f>
        <v/>
      </c>
      <c r="L3" s="165">
        <f>'BALANCE SHEET'!L3</f>
        <v/>
      </c>
      <c r="M3" s="165">
        <f>'BALANCE SHEET'!M3</f>
        <v/>
      </c>
      <c r="N3" s="165">
        <f>'BALANCE SHEET'!N3</f>
        <v/>
      </c>
      <c r="O3" s="165">
        <f>'BALANCE SHEET'!O3</f>
        <v/>
      </c>
      <c r="P3" s="165">
        <f>'BALANCE SHEET'!P3</f>
        <v/>
      </c>
      <c r="Q3" s="165">
        <f>'BALANCE SHEET'!Q3</f>
        <v/>
      </c>
      <c r="R3" s="165">
        <f>'BALANCE SHEET'!R3</f>
        <v/>
      </c>
      <c r="S3" s="165">
        <f>'BALANCE SHEET'!S3</f>
        <v/>
      </c>
      <c r="T3" s="165">
        <f>'BALANCE SHEET'!T3</f>
        <v/>
      </c>
      <c r="U3" s="165">
        <f>'BALANCE SHEET'!U3</f>
        <v/>
      </c>
      <c r="V3" s="165">
        <f>'BALANCE SHEET'!V3</f>
        <v/>
      </c>
      <c r="W3" s="165">
        <f>'BALANCE SHEET'!W3</f>
        <v/>
      </c>
      <c r="X3" s="165">
        <f>'BALANCE SHEET'!X3</f>
        <v/>
      </c>
      <c r="Y3" s="165">
        <f>'BALANCE SHEET'!Y3</f>
        <v/>
      </c>
      <c r="Z3" s="165">
        <f>'BALANCE SHEET'!Z3</f>
        <v/>
      </c>
      <c r="AA3" s="165">
        <f>'BALANCE SHEET'!AA3</f>
        <v/>
      </c>
      <c r="AB3" s="165">
        <f>'BALANCE SHEET'!AB3</f>
        <v/>
      </c>
      <c r="AC3" s="165">
        <f>'BALANCE SHEET'!AC3</f>
        <v/>
      </c>
      <c r="AD3" s="165">
        <f>'BALANCE SHEET'!AD3</f>
        <v/>
      </c>
      <c r="AE3" s="165">
        <f>'BALANCE SHEET'!AE3</f>
        <v/>
      </c>
      <c r="AF3" s="165">
        <f>'BALANCE SHEET'!AF3</f>
        <v/>
      </c>
      <c r="AG3" s="165">
        <f>'BALANCE SHEET'!AG3</f>
        <v/>
      </c>
      <c r="AH3" s="165">
        <f>'BALANCE SHEET'!AH3</f>
        <v/>
      </c>
      <c r="AI3" s="165">
        <f>'BALANCE SHEET'!AI3</f>
        <v/>
      </c>
      <c r="AJ3" s="165">
        <f>'BALANCE SHEET'!AJ3</f>
        <v/>
      </c>
      <c r="AK3" s="165">
        <f>'BALANCE SHEET'!AK3</f>
        <v/>
      </c>
      <c r="AL3" s="165">
        <f>'BALANCE SHEET'!AL3</f>
        <v/>
      </c>
      <c r="AM3" s="165">
        <f>'BALANCE SHEET'!AM3</f>
        <v/>
      </c>
    </row>
    <row r="4" ht="20" customHeight="1" s="173" thickBot="1">
      <c r="A4" s="159" t="inlineStr">
        <is>
          <t>Absolute</t>
        </is>
      </c>
      <c r="C4" s="34" t="n"/>
      <c r="D4" s="34" t="n"/>
      <c r="E4" s="34" t="n"/>
      <c r="F4" s="34" t="n"/>
      <c r="G4" s="34" t="n"/>
      <c r="H4" s="34" t="n"/>
      <c r="I4" s="34" t="n"/>
      <c r="J4" s="34" t="n"/>
      <c r="K4" s="34" t="n"/>
      <c r="L4" s="34" t="n"/>
      <c r="M4" s="34" t="n"/>
      <c r="N4" s="34" t="n"/>
      <c r="O4" s="34" t="n"/>
      <c r="P4" s="34" t="n"/>
      <c r="Q4" s="34" t="n"/>
      <c r="R4" s="34" t="n"/>
      <c r="S4" s="34" t="n"/>
      <c r="T4" s="34" t="n"/>
      <c r="U4" s="34" t="n"/>
      <c r="V4" s="34" t="n"/>
      <c r="W4" s="34" t="n"/>
      <c r="X4" s="34" t="n"/>
      <c r="Y4" s="34" t="n"/>
      <c r="Z4" s="34" t="n"/>
      <c r="AA4" s="34" t="n"/>
      <c r="AB4" s="34" t="n"/>
      <c r="AC4" s="34" t="n"/>
      <c r="AD4" s="34" t="n"/>
      <c r="AE4" s="34" t="n"/>
      <c r="AF4" s="34" t="n"/>
      <c r="AG4" s="34" t="n"/>
      <c r="AH4" s="34" t="n"/>
      <c r="AI4" s="34" t="n"/>
      <c r="AJ4" s="34" t="n"/>
      <c r="AK4" s="34" t="n"/>
      <c r="AL4" s="34" t="n"/>
      <c r="AM4" s="34" t="n"/>
    </row>
    <row r="5" ht="20" customHeight="1" s="173" thickBot="1">
      <c r="A5" s="160" t="inlineStr">
        <is>
          <t>Cash</t>
        </is>
      </c>
      <c r="C5" s="149">
        <f>IFERROR(HLOOKUP(C3,'BALANCE SHEET'!$C$3:$AM$258, 15, FALSE), 0)</f>
        <v/>
      </c>
      <c r="D5" s="149">
        <f>IFERROR(HLOOKUP(D3,'BALANCE SHEET'!$C$3:$AM$258, 15, FALSE), 0)</f>
        <v/>
      </c>
      <c r="E5" s="149">
        <f>IFERROR(HLOOKUP(E3,'BALANCE SHEET'!$C$3:$AM$258, 15, FALSE), 0)</f>
        <v/>
      </c>
      <c r="F5" s="149">
        <f>IFERROR(HLOOKUP(F3,'BALANCE SHEET'!$C$3:$AM$258, 15, FALSE), 0)</f>
        <v/>
      </c>
      <c r="G5" s="149">
        <f>IFERROR(HLOOKUP(G3,'BALANCE SHEET'!$C$3:$AM$258, 15, FALSE), 0)</f>
        <v/>
      </c>
      <c r="H5" s="149">
        <f>IFERROR(HLOOKUP(H3,'BALANCE SHEET'!$C$3:$AM$258, 15, FALSE), 0)</f>
        <v/>
      </c>
      <c r="I5" s="149">
        <f>IFERROR(HLOOKUP(I3,'BALANCE SHEET'!$C$3:$AM$258, 15, FALSE), 0)</f>
        <v/>
      </c>
      <c r="J5" s="149">
        <f>IFERROR(HLOOKUP(J3,'BALANCE SHEET'!$C$3:$AM$258, 15, FALSE), 0)</f>
        <v/>
      </c>
      <c r="K5" s="149">
        <f>IFERROR(HLOOKUP(K3,'BALANCE SHEET'!$C$3:$AM$258, 15, FALSE), 0)</f>
        <v/>
      </c>
      <c r="L5" s="149">
        <f>IFERROR(HLOOKUP(L3,'BALANCE SHEET'!$C$3:$AM$258, 15, FALSE), 0)</f>
        <v/>
      </c>
      <c r="M5" s="149">
        <f>IFERROR(HLOOKUP(M3,'BALANCE SHEET'!$C$3:$AM$258, 15, FALSE), 0)</f>
        <v/>
      </c>
      <c r="N5" s="149">
        <f>IFERROR(HLOOKUP(N3,'BALANCE SHEET'!$C$3:$AM$258, 15, FALSE), 0)</f>
        <v/>
      </c>
      <c r="O5" s="149">
        <f>IFERROR(HLOOKUP(O3,'BALANCE SHEET'!$C$3:$AM$258, 15, FALSE), 0)</f>
        <v/>
      </c>
      <c r="P5" s="149">
        <f>IFERROR(HLOOKUP(P3,'BALANCE SHEET'!$C$3:$AM$258, 15, FALSE), 0)</f>
        <v/>
      </c>
      <c r="Q5" s="149">
        <f>IFERROR(HLOOKUP(Q3,'BALANCE SHEET'!$C$3:$AM$258, 15, FALSE), 0)</f>
        <v/>
      </c>
      <c r="R5" s="149">
        <f>IFERROR(HLOOKUP(R3,'BALANCE SHEET'!$C$3:$AM$258, 15, FALSE), 0)</f>
        <v/>
      </c>
      <c r="S5" s="149">
        <f>IFERROR(HLOOKUP(S3,'BALANCE SHEET'!$C$3:$AM$258, 15, FALSE), 0)</f>
        <v/>
      </c>
      <c r="T5" s="149">
        <f>IFERROR(HLOOKUP(T3,'BALANCE SHEET'!$C$3:$AM$258, 15, FALSE), 0)</f>
        <v/>
      </c>
      <c r="U5" s="149">
        <f>IFERROR(HLOOKUP(U3,'BALANCE SHEET'!$C$3:$AM$258, 15, FALSE), 0)</f>
        <v/>
      </c>
      <c r="V5" s="149">
        <f>IFERROR(HLOOKUP(V3,'BALANCE SHEET'!$C$3:$AM$258, 15, FALSE), 0)</f>
        <v/>
      </c>
      <c r="W5" s="149">
        <f>IFERROR(HLOOKUP(W3,'BALANCE SHEET'!$C$3:$AM$258, 15, FALSE), 0)</f>
        <v/>
      </c>
      <c r="X5" s="149">
        <f>IFERROR(HLOOKUP(X3,'BALANCE SHEET'!$C$3:$AM$258, 15, FALSE), 0)</f>
        <v/>
      </c>
      <c r="Y5" s="149">
        <f>IFERROR(HLOOKUP(Y3,'BALANCE SHEET'!$C$3:$AM$258, 15, FALSE), 0)</f>
        <v/>
      </c>
      <c r="Z5" s="149">
        <f>IFERROR(HLOOKUP(Z3,'BALANCE SHEET'!$C$3:$AM$258, 15, FALSE), 0)</f>
        <v/>
      </c>
      <c r="AA5" s="149">
        <f>IFERROR(HLOOKUP(AA3,'BALANCE SHEET'!$C$3:$AM$258, 15, FALSE), 0)</f>
        <v/>
      </c>
      <c r="AB5" s="149">
        <f>IFERROR(HLOOKUP(AB3,'BALANCE SHEET'!$C$3:$AM$258, 15, FALSE), 0)</f>
        <v/>
      </c>
      <c r="AC5" s="149">
        <f>IFERROR(HLOOKUP(AC3,'BALANCE SHEET'!$C$3:$AM$258, 15, FALSE), 0)</f>
        <v/>
      </c>
      <c r="AD5" s="149">
        <f>IFERROR(HLOOKUP(AD3,'BALANCE SHEET'!$C$3:$AM$258, 15, FALSE), 0)</f>
        <v/>
      </c>
      <c r="AE5" s="149">
        <f>IFERROR(HLOOKUP(AE3,'BALANCE SHEET'!$C$3:$AM$258, 15, FALSE), 0)</f>
        <v/>
      </c>
      <c r="AF5" s="149">
        <f>IFERROR(HLOOKUP(AF3,'BALANCE SHEET'!$C$3:$AM$258, 15, FALSE), 0)</f>
        <v/>
      </c>
      <c r="AG5" s="149">
        <f>IFERROR(HLOOKUP(AG3,'BALANCE SHEET'!$C$3:$AM$258, 15, FALSE), 0)</f>
        <v/>
      </c>
      <c r="AH5" s="149">
        <f>IFERROR(HLOOKUP(AH3,'BALANCE SHEET'!$C$3:$AM$258, 15, FALSE), 0)</f>
        <v/>
      </c>
      <c r="AI5" s="149">
        <f>IFERROR(HLOOKUP(AI3,'BALANCE SHEET'!$C$3:$AM$258, 15, FALSE), 0)</f>
        <v/>
      </c>
      <c r="AJ5" s="149">
        <f>IFERROR(HLOOKUP(AJ3,'BALANCE SHEET'!$C$3:$AM$258, 15, FALSE), 0)</f>
        <v/>
      </c>
      <c r="AK5" s="149">
        <f>IFERROR(HLOOKUP(AK3,'BALANCE SHEET'!$C$3:$AM$258, 15, FALSE), 0)</f>
        <v/>
      </c>
      <c r="AL5" s="149">
        <f>IFERROR(HLOOKUP(AL3,'BALANCE SHEET'!$C$3:$AM$258, 15, FALSE), 0)</f>
        <v/>
      </c>
      <c r="AM5" s="149">
        <f>IFERROR(HLOOKUP(AM3,'BALANCE SHEET'!$C$3:$AM$258, 15, FALSE), 0)</f>
        <v/>
      </c>
    </row>
    <row r="6" ht="20" customHeight="1" s="173" thickBot="1">
      <c r="A6" s="160" t="inlineStr">
        <is>
          <t>Credit</t>
        </is>
      </c>
      <c r="C6" s="149">
        <f>IFERROR(HLOOKUP(C3,'BALANCE SHEET'!$C$3:$AM$258, 42, FALSE), 0)</f>
        <v/>
      </c>
      <c r="D6" s="149">
        <f>IFERROR(HLOOKUP(D3,'BALANCE SHEET'!$C$3:$AM$258, 42, FALSE), 0)</f>
        <v/>
      </c>
      <c r="E6" s="149">
        <f>IFERROR(HLOOKUP(E3,'BALANCE SHEET'!$C$3:$AM$258, 42, FALSE), 0)</f>
        <v/>
      </c>
      <c r="F6" s="149">
        <f>IFERROR(HLOOKUP(F3,'BALANCE SHEET'!$C$3:$AM$258, 42, FALSE), 0)</f>
        <v/>
      </c>
      <c r="G6" s="149">
        <f>IFERROR(HLOOKUP(G3,'BALANCE SHEET'!$C$3:$AM$258, 42, FALSE), 0)</f>
        <v/>
      </c>
      <c r="H6" s="149">
        <f>IFERROR(HLOOKUP(H3,'BALANCE SHEET'!$C$3:$AM$258, 42, FALSE), 0)</f>
        <v/>
      </c>
      <c r="I6" s="149">
        <f>IFERROR(HLOOKUP(I3,'BALANCE SHEET'!$C$3:$AM$258, 42, FALSE), 0)</f>
        <v/>
      </c>
      <c r="J6" s="149">
        <f>IFERROR(HLOOKUP(J3,'BALANCE SHEET'!$C$3:$AM$258, 42, FALSE), 0)</f>
        <v/>
      </c>
      <c r="K6" s="149">
        <f>IFERROR(HLOOKUP(K3,'BALANCE SHEET'!$C$3:$AM$258, 42, FALSE), 0)</f>
        <v/>
      </c>
      <c r="L6" s="149">
        <f>IFERROR(HLOOKUP(L3,'BALANCE SHEET'!$C$3:$AM$258, 42, FALSE), 0)</f>
        <v/>
      </c>
      <c r="M6" s="149">
        <f>IFERROR(HLOOKUP(M3,'BALANCE SHEET'!$C$3:$AM$258, 42, FALSE), 0)</f>
        <v/>
      </c>
      <c r="N6" s="149">
        <f>IFERROR(HLOOKUP(N3,'BALANCE SHEET'!$C$3:$AM$258, 42, FALSE), 0)</f>
        <v/>
      </c>
      <c r="O6" s="149">
        <f>IFERROR(HLOOKUP(O3,'BALANCE SHEET'!$C$3:$AM$258, 42, FALSE), 0)</f>
        <v/>
      </c>
      <c r="P6" s="149">
        <f>IFERROR(HLOOKUP(P3,'BALANCE SHEET'!$C$3:$AM$258, 42, FALSE), 0)</f>
        <v/>
      </c>
      <c r="Q6" s="149">
        <f>IFERROR(HLOOKUP(Q3,'BALANCE SHEET'!$C$3:$AM$258, 42, FALSE), 0)</f>
        <v/>
      </c>
      <c r="R6" s="149">
        <f>IFERROR(HLOOKUP(R3,'BALANCE SHEET'!$C$3:$AM$258, 42, FALSE), 0)</f>
        <v/>
      </c>
      <c r="S6" s="149">
        <f>IFERROR(HLOOKUP(S3,'BALANCE SHEET'!$C$3:$AM$258, 42, FALSE), 0)</f>
        <v/>
      </c>
      <c r="T6" s="149">
        <f>IFERROR(HLOOKUP(T3,'BALANCE SHEET'!$C$3:$AM$258, 42, FALSE), 0)</f>
        <v/>
      </c>
      <c r="U6" s="149">
        <f>IFERROR(HLOOKUP(U3,'BALANCE SHEET'!$C$3:$AM$258, 42, FALSE), 0)</f>
        <v/>
      </c>
      <c r="V6" s="149">
        <f>IFERROR(HLOOKUP(V3,'BALANCE SHEET'!$C$3:$AM$258, 42, FALSE), 0)</f>
        <v/>
      </c>
      <c r="W6" s="149">
        <f>IFERROR(HLOOKUP(W3,'BALANCE SHEET'!$C$3:$AM$258, 42, FALSE), 0)</f>
        <v/>
      </c>
      <c r="X6" s="149">
        <f>IFERROR(HLOOKUP(X3,'BALANCE SHEET'!$C$3:$AM$258, 42, FALSE), 0)</f>
        <v/>
      </c>
      <c r="Y6" s="149">
        <f>IFERROR(HLOOKUP(Y3,'BALANCE SHEET'!$C$3:$AM$258, 42, FALSE), 0)</f>
        <v/>
      </c>
      <c r="Z6" s="149">
        <f>IFERROR(HLOOKUP(Z3,'BALANCE SHEET'!$C$3:$AM$258, 42, FALSE), 0)</f>
        <v/>
      </c>
      <c r="AA6" s="149">
        <f>IFERROR(HLOOKUP(AA3,'BALANCE SHEET'!$C$3:$AM$258, 42, FALSE), 0)</f>
        <v/>
      </c>
      <c r="AB6" s="149">
        <f>IFERROR(HLOOKUP(AB3,'BALANCE SHEET'!$C$3:$AM$258, 42, FALSE), 0)</f>
        <v/>
      </c>
      <c r="AC6" s="149">
        <f>IFERROR(HLOOKUP(AC3,'BALANCE SHEET'!$C$3:$AM$258, 42, FALSE), 0)</f>
        <v/>
      </c>
      <c r="AD6" s="149">
        <f>IFERROR(HLOOKUP(AD3,'BALANCE SHEET'!$C$3:$AM$258, 42, FALSE), 0)</f>
        <v/>
      </c>
      <c r="AE6" s="149">
        <f>IFERROR(HLOOKUP(AE3,'BALANCE SHEET'!$C$3:$AM$258, 42, FALSE), 0)</f>
        <v/>
      </c>
      <c r="AF6" s="149">
        <f>IFERROR(HLOOKUP(AF3,'BALANCE SHEET'!$C$3:$AM$258, 42, FALSE), 0)</f>
        <v/>
      </c>
      <c r="AG6" s="149">
        <f>IFERROR(HLOOKUP(AG3,'BALANCE SHEET'!$C$3:$AM$258, 42, FALSE), 0)</f>
        <v/>
      </c>
      <c r="AH6" s="149">
        <f>IFERROR(HLOOKUP(AH3,'BALANCE SHEET'!$C$3:$AM$258, 42, FALSE), 0)</f>
        <v/>
      </c>
      <c r="AI6" s="149">
        <f>IFERROR(HLOOKUP(AI3,'BALANCE SHEET'!$C$3:$AM$258, 42, FALSE), 0)</f>
        <v/>
      </c>
      <c r="AJ6" s="149">
        <f>IFERROR(HLOOKUP(AJ3,'BALANCE SHEET'!$C$3:$AM$258, 42, FALSE), 0)</f>
        <v/>
      </c>
      <c r="AK6" s="149">
        <f>IFERROR(HLOOKUP(AK3,'BALANCE SHEET'!$C$3:$AM$258, 42, FALSE), 0)</f>
        <v/>
      </c>
      <c r="AL6" s="149">
        <f>IFERROR(HLOOKUP(AL3,'BALANCE SHEET'!$C$3:$AM$258, 42, FALSE), 0)</f>
        <v/>
      </c>
      <c r="AM6" s="149">
        <f>IFERROR(HLOOKUP(AM3,'BALANCE SHEET'!$C$3:$AM$258, 42, FALSE), 0)</f>
        <v/>
      </c>
    </row>
    <row r="7" ht="20" customHeight="1" s="173" thickBot="1">
      <c r="A7" s="161" t="inlineStr">
        <is>
          <t>PPE</t>
        </is>
      </c>
      <c r="C7" s="149">
        <f>IFERROR(HLOOKUP(C3,'BALANCE SHEET'!$C$3:$AM$258, 116, FALSE) + HLOOKUP(C3,'BALANCE SHEET'!$C$3:$AM$258, 118, FALSE) + HLOOKUP(C3,'BALANCE SHEET'!$C$3:$AM$258, 119, FALSE), 0)</f>
        <v/>
      </c>
      <c r="D7" s="149">
        <f>IFERROR(HLOOKUP(D3,'BALANCE SHEET'!$C$3:$AM$258, 116, FALSE) + HLOOKUP(D3,'BALANCE SHEET'!$C$3:$AM$258, 118, FALSE) + HLOOKUP(D3,'BALANCE SHEET'!$C$3:$AM$258, 119, FALSE), 0)</f>
        <v/>
      </c>
      <c r="E7" s="149">
        <f>IFERROR(HLOOKUP(E3,'BALANCE SHEET'!$C$3:$AM$258, 116, FALSE) + HLOOKUP(E3,'BALANCE SHEET'!$C$3:$AM$258, 118, FALSE) + HLOOKUP(E3,'BALANCE SHEET'!$C$3:$AM$258, 119, FALSE), 0)</f>
        <v/>
      </c>
      <c r="F7" s="149">
        <f>IFERROR(HLOOKUP(F3,'BALANCE SHEET'!$C$3:$AM$258, 116, FALSE) + HLOOKUP(F3,'BALANCE SHEET'!$C$3:$AM$258, 118, FALSE) + HLOOKUP(F3,'BALANCE SHEET'!$C$3:$AM$258, 119, FALSE), 0)</f>
        <v/>
      </c>
      <c r="G7" s="149">
        <f>IFERROR(HLOOKUP(G3,'BALANCE SHEET'!$C$3:$AM$258, 116, FALSE) + HLOOKUP(G3,'BALANCE SHEET'!$C$3:$AM$258, 118, FALSE) + HLOOKUP(G3,'BALANCE SHEET'!$C$3:$AM$258, 119, FALSE), 0)</f>
        <v/>
      </c>
      <c r="H7" s="149">
        <f>IFERROR(HLOOKUP(H3,'BALANCE SHEET'!$C$3:$AM$258, 116, FALSE) + HLOOKUP(H3,'BALANCE SHEET'!$C$3:$AM$258, 118, FALSE) + HLOOKUP(H3,'BALANCE SHEET'!$C$3:$AM$258, 119, FALSE), 0)</f>
        <v/>
      </c>
      <c r="I7" s="149">
        <f>IFERROR(HLOOKUP(I3,'BALANCE SHEET'!$C$3:$AM$258, 116, FALSE) + HLOOKUP(I3,'BALANCE SHEET'!$C$3:$AM$258, 118, FALSE) + HLOOKUP(I3,'BALANCE SHEET'!$C$3:$AM$258, 119, FALSE), 0)</f>
        <v/>
      </c>
      <c r="J7" s="149">
        <f>IFERROR(HLOOKUP(J3,'BALANCE SHEET'!$C$3:$AM$258, 116, FALSE) + HLOOKUP(J3,'BALANCE SHEET'!$C$3:$AM$258, 118, FALSE) + HLOOKUP(J3,'BALANCE SHEET'!$C$3:$AM$258, 119, FALSE), 0)</f>
        <v/>
      </c>
      <c r="K7" s="149">
        <f>IFERROR(HLOOKUP(K3,'BALANCE SHEET'!$C$3:$AM$258, 116, FALSE) + HLOOKUP(K3,'BALANCE SHEET'!$C$3:$AM$258, 118, FALSE) + HLOOKUP(K3,'BALANCE SHEET'!$C$3:$AM$258, 119, FALSE), 0)</f>
        <v/>
      </c>
      <c r="L7" s="149">
        <f>IFERROR(HLOOKUP(L3,'BALANCE SHEET'!$C$3:$AM$258, 116, FALSE) + HLOOKUP(L3,'BALANCE SHEET'!$C$3:$AM$258, 118, FALSE) + HLOOKUP(L3,'BALANCE SHEET'!$C$3:$AM$258, 119, FALSE), 0)</f>
        <v/>
      </c>
      <c r="M7" s="149">
        <f>IFERROR(HLOOKUP(M3,'BALANCE SHEET'!$C$3:$AM$258, 116, FALSE) + HLOOKUP(M3,'BALANCE SHEET'!$C$3:$AM$258, 118, FALSE) + HLOOKUP(M3,'BALANCE SHEET'!$C$3:$AM$258, 119, FALSE), 0)</f>
        <v/>
      </c>
      <c r="N7" s="149">
        <f>IFERROR(HLOOKUP(N3,'BALANCE SHEET'!$C$3:$AM$258, 116, FALSE) + HLOOKUP(N3,'BALANCE SHEET'!$C$3:$AM$258, 118, FALSE) + HLOOKUP(N3,'BALANCE SHEET'!$C$3:$AM$258, 119, FALSE), 0)</f>
        <v/>
      </c>
      <c r="O7" s="149">
        <f>IFERROR(HLOOKUP(O3,'BALANCE SHEET'!$C$3:$AM$258, 116, FALSE) + HLOOKUP(O3,'BALANCE SHEET'!$C$3:$AM$258, 118, FALSE) + HLOOKUP(O3,'BALANCE SHEET'!$C$3:$AM$258, 119, FALSE), 0)</f>
        <v/>
      </c>
      <c r="P7" s="149">
        <f>IFERROR(HLOOKUP(P3,'BALANCE SHEET'!$C$3:$AM$258, 116, FALSE) + HLOOKUP(P3,'BALANCE SHEET'!$C$3:$AM$258, 118, FALSE) + HLOOKUP(P3,'BALANCE SHEET'!$C$3:$AM$258, 119, FALSE), 0)</f>
        <v/>
      </c>
      <c r="Q7" s="149">
        <f>IFERROR(HLOOKUP(Q3,'BALANCE SHEET'!$C$3:$AM$258, 116, FALSE) + HLOOKUP(Q3,'BALANCE SHEET'!$C$3:$AM$258, 118, FALSE) + HLOOKUP(Q3,'BALANCE SHEET'!$C$3:$AM$258, 119, FALSE), 0)</f>
        <v/>
      </c>
      <c r="R7" s="149">
        <f>IFERROR(HLOOKUP(R3,'BALANCE SHEET'!$C$3:$AM$258, 116, FALSE) + HLOOKUP(R3,'BALANCE SHEET'!$C$3:$AM$258, 118, FALSE) + HLOOKUP(R3,'BALANCE SHEET'!$C$3:$AM$258, 119, FALSE), 0)</f>
        <v/>
      </c>
      <c r="S7" s="149">
        <f>IFERROR(HLOOKUP(S3,'BALANCE SHEET'!$C$3:$AM$258, 116, FALSE) + HLOOKUP(S3,'BALANCE SHEET'!$C$3:$AM$258, 118, FALSE) + HLOOKUP(S3,'BALANCE SHEET'!$C$3:$AM$258, 119, FALSE), 0)</f>
        <v/>
      </c>
      <c r="T7" s="149">
        <f>IFERROR(HLOOKUP(T3,'BALANCE SHEET'!$C$3:$AM$258, 116, FALSE) + HLOOKUP(T3,'BALANCE SHEET'!$C$3:$AM$258, 118, FALSE) + HLOOKUP(T3,'BALANCE SHEET'!$C$3:$AM$258, 119, FALSE), 0)</f>
        <v/>
      </c>
      <c r="U7" s="149">
        <f>IFERROR(HLOOKUP(U3,'BALANCE SHEET'!$C$3:$AM$258, 116, FALSE) + HLOOKUP(U3,'BALANCE SHEET'!$C$3:$AM$258, 118, FALSE) + HLOOKUP(U3,'BALANCE SHEET'!$C$3:$AM$258, 119, FALSE), 0)</f>
        <v/>
      </c>
      <c r="V7" s="149">
        <f>IFERROR(HLOOKUP(V3,'BALANCE SHEET'!$C$3:$AM$258, 116, FALSE) + HLOOKUP(V3,'BALANCE SHEET'!$C$3:$AM$258, 118, FALSE) + HLOOKUP(V3,'BALANCE SHEET'!$C$3:$AM$258, 119, FALSE), 0)</f>
        <v/>
      </c>
      <c r="W7" s="149">
        <f>IFERROR(HLOOKUP(W3,'BALANCE SHEET'!$C$3:$AM$258, 116, FALSE) + HLOOKUP(W3,'BALANCE SHEET'!$C$3:$AM$258, 118, FALSE) + HLOOKUP(W3,'BALANCE SHEET'!$C$3:$AM$258, 119, FALSE), 0)</f>
        <v/>
      </c>
      <c r="X7" s="149">
        <f>IFERROR(HLOOKUP(X3,'BALANCE SHEET'!$C$3:$AM$258, 116, FALSE) + HLOOKUP(X3,'BALANCE SHEET'!$C$3:$AM$258, 118, FALSE) + HLOOKUP(X3,'BALANCE SHEET'!$C$3:$AM$258, 119, FALSE), 0)</f>
        <v/>
      </c>
      <c r="Y7" s="149">
        <f>IFERROR(HLOOKUP(Y3,'BALANCE SHEET'!$C$3:$AM$258, 116, FALSE) + HLOOKUP(Y3,'BALANCE SHEET'!$C$3:$AM$258, 118, FALSE) + HLOOKUP(Y3,'BALANCE SHEET'!$C$3:$AM$258, 119, FALSE), 0)</f>
        <v/>
      </c>
      <c r="Z7" s="149">
        <f>IFERROR(HLOOKUP(Z3,'BALANCE SHEET'!$C$3:$AM$258, 116, FALSE) + HLOOKUP(Z3,'BALANCE SHEET'!$C$3:$AM$258, 118, FALSE) + HLOOKUP(Z3,'BALANCE SHEET'!$C$3:$AM$258, 119, FALSE), 0)</f>
        <v/>
      </c>
      <c r="AA7" s="149">
        <f>IFERROR(HLOOKUP(AA3,'BALANCE SHEET'!$C$3:$AM$258, 116, FALSE) + HLOOKUP(AA3,'BALANCE SHEET'!$C$3:$AM$258, 118, FALSE) + HLOOKUP(AA3,'BALANCE SHEET'!$C$3:$AM$258, 119, FALSE), 0)</f>
        <v/>
      </c>
      <c r="AB7" s="149">
        <f>IFERROR(HLOOKUP(AB3,'BALANCE SHEET'!$C$3:$AM$258, 116, FALSE) + HLOOKUP(AB3,'BALANCE SHEET'!$C$3:$AM$258, 118, FALSE) + HLOOKUP(AB3,'BALANCE SHEET'!$C$3:$AM$258, 119, FALSE), 0)</f>
        <v/>
      </c>
      <c r="AC7" s="149">
        <f>IFERROR(HLOOKUP(AC3,'BALANCE SHEET'!$C$3:$AM$258, 116, FALSE) + HLOOKUP(AC3,'BALANCE SHEET'!$C$3:$AM$258, 118, FALSE) + HLOOKUP(AC3,'BALANCE SHEET'!$C$3:$AM$258, 119, FALSE), 0)</f>
        <v/>
      </c>
      <c r="AD7" s="149">
        <f>IFERROR(HLOOKUP(AD3,'BALANCE SHEET'!$C$3:$AM$258, 116, FALSE) + HLOOKUP(AD3,'BALANCE SHEET'!$C$3:$AM$258, 118, FALSE) + HLOOKUP(AD3,'BALANCE SHEET'!$C$3:$AM$258, 119, FALSE), 0)</f>
        <v/>
      </c>
      <c r="AE7" s="149">
        <f>IFERROR(HLOOKUP(AE3,'BALANCE SHEET'!$C$3:$AM$258, 116, FALSE) + HLOOKUP(AE3,'BALANCE SHEET'!$C$3:$AM$258, 118, FALSE) + HLOOKUP(AE3,'BALANCE SHEET'!$C$3:$AM$258, 119, FALSE), 0)</f>
        <v/>
      </c>
      <c r="AF7" s="149">
        <f>IFERROR(HLOOKUP(AF3,'BALANCE SHEET'!$C$3:$AM$258, 116, FALSE) + HLOOKUP(AF3,'BALANCE SHEET'!$C$3:$AM$258, 118, FALSE) + HLOOKUP(AF3,'BALANCE SHEET'!$C$3:$AM$258, 119, FALSE), 0)</f>
        <v/>
      </c>
      <c r="AG7" s="149">
        <f>IFERROR(HLOOKUP(AG3,'BALANCE SHEET'!$C$3:$AM$258, 116, FALSE) + HLOOKUP(AG3,'BALANCE SHEET'!$C$3:$AM$258, 118, FALSE) + HLOOKUP(AG3,'BALANCE SHEET'!$C$3:$AM$258, 119, FALSE), 0)</f>
        <v/>
      </c>
      <c r="AH7" s="149">
        <f>IFERROR(HLOOKUP(AH3,'BALANCE SHEET'!$C$3:$AM$258, 116, FALSE) + HLOOKUP(AH3,'BALANCE SHEET'!$C$3:$AM$258, 118, FALSE) + HLOOKUP(AH3,'BALANCE SHEET'!$C$3:$AM$258, 119, FALSE), 0)</f>
        <v/>
      </c>
      <c r="AI7" s="149">
        <f>IFERROR(HLOOKUP(AI3,'BALANCE SHEET'!$C$3:$AM$258, 116, FALSE) + HLOOKUP(AI3,'BALANCE SHEET'!$C$3:$AM$258, 118, FALSE) + HLOOKUP(AI3,'BALANCE SHEET'!$C$3:$AM$258, 119, FALSE), 0)</f>
        <v/>
      </c>
      <c r="AJ7" s="149">
        <f>IFERROR(HLOOKUP(AJ3,'BALANCE SHEET'!$C$3:$AM$258, 116, FALSE) + HLOOKUP(AJ3,'BALANCE SHEET'!$C$3:$AM$258, 118, FALSE) + HLOOKUP(AJ3,'BALANCE SHEET'!$C$3:$AM$258, 119, FALSE), 0)</f>
        <v/>
      </c>
      <c r="AK7" s="149">
        <f>IFERROR(HLOOKUP(AK3,'BALANCE SHEET'!$C$3:$AM$258, 116, FALSE) + HLOOKUP(AK3,'BALANCE SHEET'!$C$3:$AM$258, 118, FALSE) + HLOOKUP(AK3,'BALANCE SHEET'!$C$3:$AM$258, 119, FALSE), 0)</f>
        <v/>
      </c>
      <c r="AL7" s="149">
        <f>IFERROR(HLOOKUP(AL3,'BALANCE SHEET'!$C$3:$AM$258, 116, FALSE) + HLOOKUP(AL3,'BALANCE SHEET'!$C$3:$AM$258, 118, FALSE) + HLOOKUP(AL3,'BALANCE SHEET'!$C$3:$AM$258, 119, FALSE), 0)</f>
        <v/>
      </c>
      <c r="AM7" s="149">
        <f>IFERROR(HLOOKUP(AM3,'BALANCE SHEET'!$C$3:$AM$258, 116, FALSE) + HLOOKUP(AM3,'BALANCE SHEET'!$C$3:$AM$258, 118, FALSE) + HLOOKUP(AM3,'BALANCE SHEET'!$C$3:$AM$258, 119, FALSE), 0)</f>
        <v/>
      </c>
    </row>
    <row r="8" ht="20" customHeight="1" s="173" thickBot="1">
      <c r="A8" s="161" t="inlineStr">
        <is>
          <t>Investment</t>
        </is>
      </c>
      <c r="C8" s="149">
        <f>IFERROR(HLOOKUP(C3,'BALANCE SHEET'!$C$3:$AM$258, 25, FALSE) + HLOOKUP(C3,'BALANCE SHEET'!$C$3:$AM$258, 30, FALSE) + HLOOKUP(C3,'BALANCE SHEET'!$C$3:$AM$258, 99, FALSE) + HLOOKUP(C3,'BALANCE SHEET'!$C$3:$AM$258, 108, FALSE) + HLOOKUP(C3,'BALANCE SHEET'!$C$3:$AM$258, 109, FALSE), 0)</f>
        <v/>
      </c>
      <c r="D8" s="149">
        <f>IFERROR(HLOOKUP(D3,'BALANCE SHEET'!$C$3:$AM$258, 25, FALSE) + HLOOKUP(D3,'BALANCE SHEET'!$C$3:$AM$258, 30, FALSE) + HLOOKUP(D3,'BALANCE SHEET'!$C$3:$AM$258, 99, FALSE) + HLOOKUP(D3,'BALANCE SHEET'!$C$3:$AM$258, 108, FALSE) + + HLOOKUP(D3,'BALANCE SHEET'!$C$3:$AM$258, 109, FALSE), 0)</f>
        <v/>
      </c>
      <c r="E8" s="149">
        <f>IFERROR(HLOOKUP(E3,'BALANCE SHEET'!$C$3:$AM$258, 25, FALSE) + HLOOKUP(E3,'BALANCE SHEET'!$C$3:$AM$258, 30, FALSE) + HLOOKUP(E3,'BALANCE SHEET'!$C$3:$AM$258, 99, FALSE) + HLOOKUP(E3,'BALANCE SHEET'!$C$3:$AM$258, 108, FALSE) + + HLOOKUP(E3,'BALANCE SHEET'!$C$3:$AM$258, 109, FALSE), 0)</f>
        <v/>
      </c>
      <c r="F8" s="149">
        <f>IFERROR(HLOOKUP(F3,'BALANCE SHEET'!$C$3:$AM$258, 25, FALSE) + HLOOKUP(F3,'BALANCE SHEET'!$C$3:$AM$258, 30, FALSE) + HLOOKUP(F3,'BALANCE SHEET'!$C$3:$AM$258, 99, FALSE) + HLOOKUP(F3,'BALANCE SHEET'!$C$3:$AM$258, 108, FALSE) + + HLOOKUP(F3,'BALANCE SHEET'!$C$3:$AM$258, 109, FALSE), 0)</f>
        <v/>
      </c>
      <c r="G8" s="149">
        <f>IFERROR(HLOOKUP(G3,'BALANCE SHEET'!$C$3:$AM$258, 25, FALSE) + HLOOKUP(G3,'BALANCE SHEET'!$C$3:$AM$258, 30, FALSE) + HLOOKUP(G3,'BALANCE SHEET'!$C$3:$AM$258, 99, FALSE) + HLOOKUP(G3,'BALANCE SHEET'!$C$3:$AM$258, 108, FALSE) + + HLOOKUP(G3,'BALANCE SHEET'!$C$3:$AM$258, 109, FALSE), 0)</f>
        <v/>
      </c>
      <c r="H8" s="149">
        <f>IFERROR(HLOOKUP(H3,'BALANCE SHEET'!$C$3:$AM$258, 25, FALSE) + HLOOKUP(H3,'BALANCE SHEET'!$C$3:$AM$258, 30, FALSE) + HLOOKUP(H3,'BALANCE SHEET'!$C$3:$AM$258, 99, FALSE) + HLOOKUP(H3,'BALANCE SHEET'!$C$3:$AM$258, 108, FALSE) + + HLOOKUP(H3,'BALANCE SHEET'!$C$3:$AM$258, 109, FALSE), 0)</f>
        <v/>
      </c>
      <c r="I8" s="149">
        <f>IFERROR(HLOOKUP(I3,'BALANCE SHEET'!$C$3:$AM$258, 25, FALSE) + HLOOKUP(I3,'BALANCE SHEET'!$C$3:$AM$258, 30, FALSE) + HLOOKUP(I3,'BALANCE SHEET'!$C$3:$AM$258, 99, FALSE) + HLOOKUP(I3,'BALANCE SHEET'!$C$3:$AM$258, 108, FALSE) + + HLOOKUP(I3,'BALANCE SHEET'!$C$3:$AM$258, 109, FALSE), 0)</f>
        <v/>
      </c>
      <c r="J8" s="149">
        <f>IFERROR(HLOOKUP(J3,'BALANCE SHEET'!$C$3:$AM$258, 25, FALSE) + HLOOKUP(J3,'BALANCE SHEET'!$C$3:$AM$258, 30, FALSE) + HLOOKUP(J3,'BALANCE SHEET'!$C$3:$AM$258, 99, FALSE) + HLOOKUP(J3,'BALANCE SHEET'!$C$3:$AM$258, 108, FALSE) + + HLOOKUP(J3,'BALANCE SHEET'!$C$3:$AM$258, 109, FALSE), 0)</f>
        <v/>
      </c>
      <c r="K8" s="149">
        <f>IFERROR(HLOOKUP(K3,'BALANCE SHEET'!$C$3:$AM$258, 25, FALSE) + HLOOKUP(K3,'BALANCE SHEET'!$C$3:$AM$258, 30, FALSE) + HLOOKUP(K3,'BALANCE SHEET'!$C$3:$AM$258, 99, FALSE) + HLOOKUP(K3,'BALANCE SHEET'!$C$3:$AM$258, 108, FALSE) + + HLOOKUP(K3,'BALANCE SHEET'!$C$3:$AM$258, 109, FALSE), 0)</f>
        <v/>
      </c>
      <c r="L8" s="149">
        <f>IFERROR(HLOOKUP(L3,'BALANCE SHEET'!$C$3:$AM$258, 25, FALSE) + HLOOKUP(L3,'BALANCE SHEET'!$C$3:$AM$258, 30, FALSE) + HLOOKUP(L3,'BALANCE SHEET'!$C$3:$AM$258, 99, FALSE) + HLOOKUP(L3,'BALANCE SHEET'!$C$3:$AM$258, 108, FALSE) + + HLOOKUP(L3,'BALANCE SHEET'!$C$3:$AM$258, 109, FALSE), 0)</f>
        <v/>
      </c>
      <c r="M8" s="149">
        <f>IFERROR(HLOOKUP(M3,'BALANCE SHEET'!$C$3:$AM$258, 25, FALSE) + HLOOKUP(M3,'BALANCE SHEET'!$C$3:$AM$258, 30, FALSE) + HLOOKUP(M3,'BALANCE SHEET'!$C$3:$AM$258, 99, FALSE) + HLOOKUP(M3,'BALANCE SHEET'!$C$3:$AM$258, 108, FALSE) + + HLOOKUP(M3,'BALANCE SHEET'!$C$3:$AM$258, 109, FALSE), 0)</f>
        <v/>
      </c>
      <c r="N8" s="149">
        <f>IFERROR(HLOOKUP(N3,'BALANCE SHEET'!$C$3:$AM$258, 25, FALSE) + HLOOKUP(N3,'BALANCE SHEET'!$C$3:$AM$258, 30, FALSE) + HLOOKUP(N3,'BALANCE SHEET'!$C$3:$AM$258, 99, FALSE) + HLOOKUP(N3,'BALANCE SHEET'!$C$3:$AM$258, 108, FALSE) + + HLOOKUP(N3,'BALANCE SHEET'!$C$3:$AM$258, 109, FALSE), 0)</f>
        <v/>
      </c>
      <c r="O8" s="149">
        <f>IFERROR(HLOOKUP(O3,'BALANCE SHEET'!$C$3:$AM$258, 25, FALSE) + HLOOKUP(O3,'BALANCE SHEET'!$C$3:$AM$258, 30, FALSE) + HLOOKUP(O3,'BALANCE SHEET'!$C$3:$AM$258, 99, FALSE) + HLOOKUP(O3,'BALANCE SHEET'!$C$3:$AM$258, 108, FALSE) + + HLOOKUP(O3,'BALANCE SHEET'!$C$3:$AM$258, 109, FALSE), 0)</f>
        <v/>
      </c>
      <c r="P8" s="149">
        <f>IFERROR(HLOOKUP(P3,'BALANCE SHEET'!$C$3:$AM$258, 25, FALSE) + HLOOKUP(P3,'BALANCE SHEET'!$C$3:$AM$258, 30, FALSE) + HLOOKUP(P3,'BALANCE SHEET'!$C$3:$AM$258, 99, FALSE) + HLOOKUP(P3,'BALANCE SHEET'!$C$3:$AM$258, 108, FALSE) + + HLOOKUP(P3,'BALANCE SHEET'!$C$3:$AM$258, 109, FALSE), 0)</f>
        <v/>
      </c>
      <c r="Q8" s="149">
        <f>IFERROR(HLOOKUP(Q3,'BALANCE SHEET'!$C$3:$AM$258, 25, FALSE) + HLOOKUP(Q3,'BALANCE SHEET'!$C$3:$AM$258, 30, FALSE) + HLOOKUP(Q3,'BALANCE SHEET'!$C$3:$AM$258, 99, FALSE) + HLOOKUP(Q3,'BALANCE SHEET'!$C$3:$AM$258, 108, FALSE) + + HLOOKUP(Q3,'BALANCE SHEET'!$C$3:$AM$258, 109, FALSE), 0)</f>
        <v/>
      </c>
      <c r="R8" s="149">
        <f>IFERROR(HLOOKUP(R3,'BALANCE SHEET'!$C$3:$AM$258, 25, FALSE) + HLOOKUP(R3,'BALANCE SHEET'!$C$3:$AM$258, 30, FALSE) + HLOOKUP(R3,'BALANCE SHEET'!$C$3:$AM$258, 99, FALSE) + HLOOKUP(R3,'BALANCE SHEET'!$C$3:$AM$258, 108, FALSE) + + HLOOKUP(R3,'BALANCE SHEET'!$C$3:$AM$258, 109, FALSE), 0)</f>
        <v/>
      </c>
      <c r="S8" s="149">
        <f>IFERROR(HLOOKUP(S3,'BALANCE SHEET'!$C$3:$AM$258, 25, FALSE) + HLOOKUP(S3,'BALANCE SHEET'!$C$3:$AM$258, 30, FALSE) + HLOOKUP(S3,'BALANCE SHEET'!$C$3:$AM$258, 99, FALSE) + HLOOKUP(S3,'BALANCE SHEET'!$C$3:$AM$258, 108, FALSE) + + HLOOKUP(S3,'BALANCE SHEET'!$C$3:$AM$258, 109, FALSE), 0)</f>
        <v/>
      </c>
      <c r="T8" s="149">
        <f>IFERROR(HLOOKUP(T3,'BALANCE SHEET'!$C$3:$AM$258, 25, FALSE) + HLOOKUP(T3,'BALANCE SHEET'!$C$3:$AM$258, 30, FALSE) + HLOOKUP(T3,'BALANCE SHEET'!$C$3:$AM$258, 99, FALSE) + HLOOKUP(T3,'BALANCE SHEET'!$C$3:$AM$258, 108, FALSE) + + HLOOKUP(T3,'BALANCE SHEET'!$C$3:$AM$258, 109, FALSE), 0)</f>
        <v/>
      </c>
      <c r="U8" s="149">
        <f>IFERROR(HLOOKUP(U3,'BALANCE SHEET'!$C$3:$AM$258, 25, FALSE) + HLOOKUP(U3,'BALANCE SHEET'!$C$3:$AM$258, 30, FALSE) + HLOOKUP(U3,'BALANCE SHEET'!$C$3:$AM$258, 99, FALSE) + HLOOKUP(U3,'BALANCE SHEET'!$C$3:$AM$258, 108, FALSE) + + HLOOKUP(U3,'BALANCE SHEET'!$C$3:$AM$258, 109, FALSE), 0)</f>
        <v/>
      </c>
      <c r="V8" s="149">
        <f>IFERROR(HLOOKUP(V3,'BALANCE SHEET'!$C$3:$AM$258, 25, FALSE) + HLOOKUP(V3,'BALANCE SHEET'!$C$3:$AM$258, 30, FALSE) + HLOOKUP(V3,'BALANCE SHEET'!$C$3:$AM$258, 99, FALSE) + HLOOKUP(V3,'BALANCE SHEET'!$C$3:$AM$258, 108, FALSE) + + HLOOKUP(V3,'BALANCE SHEET'!$C$3:$AM$258, 109, FALSE), 0)</f>
        <v/>
      </c>
      <c r="W8" s="149">
        <f>IFERROR(HLOOKUP(W3,'BALANCE SHEET'!$C$3:$AM$258, 25, FALSE) + HLOOKUP(W3,'BALANCE SHEET'!$C$3:$AM$258, 30, FALSE) + HLOOKUP(W3,'BALANCE SHEET'!$C$3:$AM$258, 99, FALSE) + HLOOKUP(W3,'BALANCE SHEET'!$C$3:$AM$258, 108, FALSE) + + HLOOKUP(W3,'BALANCE SHEET'!$C$3:$AM$258, 109, FALSE), 0)</f>
        <v/>
      </c>
      <c r="X8" s="149">
        <f>IFERROR(HLOOKUP(X3,'BALANCE SHEET'!$C$3:$AM$258, 25, FALSE) + HLOOKUP(X3,'BALANCE SHEET'!$C$3:$AM$258, 30, FALSE) + HLOOKUP(X3,'BALANCE SHEET'!$C$3:$AM$258, 99, FALSE) + HLOOKUP(X3,'BALANCE SHEET'!$C$3:$AM$258, 108, FALSE) + + HLOOKUP(X3,'BALANCE SHEET'!$C$3:$AM$258, 109, FALSE), 0)</f>
        <v/>
      </c>
      <c r="Y8" s="149">
        <f>IFERROR(HLOOKUP(Y3,'BALANCE SHEET'!$C$3:$AM$258, 25, FALSE) + HLOOKUP(Y3,'BALANCE SHEET'!$C$3:$AM$258, 30, FALSE) + HLOOKUP(Y3,'BALANCE SHEET'!$C$3:$AM$258, 99, FALSE) + HLOOKUP(Y3,'BALANCE SHEET'!$C$3:$AM$258, 108, FALSE) + + HLOOKUP(Y3,'BALANCE SHEET'!$C$3:$AM$258, 109, FALSE), 0)</f>
        <v/>
      </c>
      <c r="Z8" s="149">
        <f>IFERROR(HLOOKUP(Z3,'BALANCE SHEET'!$C$3:$AM$258, 25, FALSE) + HLOOKUP(Z3,'BALANCE SHEET'!$C$3:$AM$258, 30, FALSE) + HLOOKUP(Z3,'BALANCE SHEET'!$C$3:$AM$258, 99, FALSE) + HLOOKUP(Z3,'BALANCE SHEET'!$C$3:$AM$258, 108, FALSE) + + HLOOKUP(Z3,'BALANCE SHEET'!$C$3:$AM$258, 109, FALSE), 0)</f>
        <v/>
      </c>
      <c r="AA8" s="149">
        <f>IFERROR(HLOOKUP(AA3,'BALANCE SHEET'!$C$3:$AM$258, 25, FALSE) + HLOOKUP(AA3,'BALANCE SHEET'!$C$3:$AM$258, 30, FALSE) + HLOOKUP(AA3,'BALANCE SHEET'!$C$3:$AM$258, 99, FALSE) + HLOOKUP(AA3,'BALANCE SHEET'!$C$3:$AM$258, 108, FALSE) + + HLOOKUP(AA3,'BALANCE SHEET'!$C$3:$AM$258, 109, FALSE), 0)</f>
        <v/>
      </c>
      <c r="AB8" s="149">
        <f>IFERROR(HLOOKUP(AB3,'BALANCE SHEET'!$C$3:$AM$258, 25, FALSE) + HLOOKUP(AB3,'BALANCE SHEET'!$C$3:$AM$258, 30, FALSE) + HLOOKUP(AB3,'BALANCE SHEET'!$C$3:$AM$258, 99, FALSE) + HLOOKUP(AB3,'BALANCE SHEET'!$C$3:$AM$258, 108, FALSE) + + HLOOKUP(AB3,'BALANCE SHEET'!$C$3:$AM$258, 109, FALSE), 0)</f>
        <v/>
      </c>
      <c r="AC8" s="149">
        <f>IFERROR(HLOOKUP(AC3,'BALANCE SHEET'!$C$3:$AM$258, 25, FALSE) + HLOOKUP(AC3,'BALANCE SHEET'!$C$3:$AM$258, 30, FALSE) + HLOOKUP(AC3,'BALANCE SHEET'!$C$3:$AM$258, 99, FALSE) + HLOOKUP(AC3,'BALANCE SHEET'!$C$3:$AM$258, 108, FALSE) + + HLOOKUP(AC3,'BALANCE SHEET'!$C$3:$AM$258, 109, FALSE), 0)</f>
        <v/>
      </c>
      <c r="AD8" s="149">
        <f>IFERROR(HLOOKUP(AD3,'BALANCE SHEET'!$C$3:$AM$258, 25, FALSE) + HLOOKUP(AD3,'BALANCE SHEET'!$C$3:$AM$258, 30, FALSE) + HLOOKUP(AD3,'BALANCE SHEET'!$C$3:$AM$258, 99, FALSE) + HLOOKUP(AD3,'BALANCE SHEET'!$C$3:$AM$258, 108, FALSE) + + HLOOKUP(AD3,'BALANCE SHEET'!$C$3:$AM$258, 109, FALSE), 0)</f>
        <v/>
      </c>
      <c r="AE8" s="149">
        <f>IFERROR(HLOOKUP(AE3,'BALANCE SHEET'!$C$3:$AM$258, 25, FALSE) + HLOOKUP(AE3,'BALANCE SHEET'!$C$3:$AM$258, 30, FALSE) + HLOOKUP(AE3,'BALANCE SHEET'!$C$3:$AM$258, 99, FALSE) + HLOOKUP(AE3,'BALANCE SHEET'!$C$3:$AM$258, 108, FALSE) + + HLOOKUP(AE3,'BALANCE SHEET'!$C$3:$AM$258, 109, FALSE), 0)</f>
        <v/>
      </c>
      <c r="AF8" s="149">
        <f>IFERROR(HLOOKUP(AF3,'BALANCE SHEET'!$C$3:$AM$258, 25, FALSE) + HLOOKUP(AF3,'BALANCE SHEET'!$C$3:$AM$258, 30, FALSE) + HLOOKUP(AF3,'BALANCE SHEET'!$C$3:$AM$258, 99, FALSE) + HLOOKUP(AF3,'BALANCE SHEET'!$C$3:$AM$258, 108, FALSE) + + HLOOKUP(AF3,'BALANCE SHEET'!$C$3:$AM$258, 109, FALSE), 0)</f>
        <v/>
      </c>
      <c r="AG8" s="149">
        <f>IFERROR(HLOOKUP(AG3,'BALANCE SHEET'!$C$3:$AM$258, 25, FALSE) + HLOOKUP(AG3,'BALANCE SHEET'!$C$3:$AM$258, 30, FALSE) + HLOOKUP(AG3,'BALANCE SHEET'!$C$3:$AM$258, 99, FALSE) + HLOOKUP(AG3,'BALANCE SHEET'!$C$3:$AM$258, 108, FALSE) + + HLOOKUP(AG3,'BALANCE SHEET'!$C$3:$AM$258, 109, FALSE), 0)</f>
        <v/>
      </c>
      <c r="AH8" s="149">
        <f>IFERROR(HLOOKUP(AH3,'BALANCE SHEET'!$C$3:$AM$258, 25, FALSE) + HLOOKUP(AH3,'BALANCE SHEET'!$C$3:$AM$258, 30, FALSE) + HLOOKUP(AH3,'BALANCE SHEET'!$C$3:$AM$258, 99, FALSE) + HLOOKUP(AH3,'BALANCE SHEET'!$C$3:$AM$258, 108, FALSE) + + HLOOKUP(AH3,'BALANCE SHEET'!$C$3:$AM$258, 109, FALSE), 0)</f>
        <v/>
      </c>
      <c r="AI8" s="149">
        <f>IFERROR(HLOOKUP(AI3,'BALANCE SHEET'!$C$3:$AM$258, 25, FALSE) + HLOOKUP(AI3,'BALANCE SHEET'!$C$3:$AM$258, 30, FALSE) + HLOOKUP(AI3,'BALANCE SHEET'!$C$3:$AM$258, 99, FALSE) + HLOOKUP(AI3,'BALANCE SHEET'!$C$3:$AM$258, 108, FALSE) + + HLOOKUP(AI3,'BALANCE SHEET'!$C$3:$AM$258, 109, FALSE), 0)</f>
        <v/>
      </c>
      <c r="AJ8" s="149">
        <f>IFERROR(HLOOKUP(AJ3,'BALANCE SHEET'!$C$3:$AM$258, 25, FALSE) + HLOOKUP(AJ3,'BALANCE SHEET'!$C$3:$AM$258, 30, FALSE) + HLOOKUP(AJ3,'BALANCE SHEET'!$C$3:$AM$258, 99, FALSE) + HLOOKUP(AJ3,'BALANCE SHEET'!$C$3:$AM$258, 108, FALSE) + + HLOOKUP(AJ3,'BALANCE SHEET'!$C$3:$AM$258, 109, FALSE), 0)</f>
        <v/>
      </c>
      <c r="AK8" s="149">
        <f>IFERROR(HLOOKUP(AK3,'BALANCE SHEET'!$C$3:$AM$258, 25, FALSE) + HLOOKUP(AK3,'BALANCE SHEET'!$C$3:$AM$258, 30, FALSE) + HLOOKUP(AK3,'BALANCE SHEET'!$C$3:$AM$258, 99, FALSE) + HLOOKUP(AK3,'BALANCE SHEET'!$C$3:$AM$258, 108, FALSE) + + HLOOKUP(AK3,'BALANCE SHEET'!$C$3:$AM$258, 109, FALSE), 0)</f>
        <v/>
      </c>
      <c r="AL8" s="149">
        <f>IFERROR(HLOOKUP(AL3,'BALANCE SHEET'!$C$3:$AM$258, 25, FALSE) + HLOOKUP(AL3,'BALANCE SHEET'!$C$3:$AM$258, 30, FALSE) + HLOOKUP(AL3,'BALANCE SHEET'!$C$3:$AM$258, 99, FALSE) + HLOOKUP(AL3,'BALANCE SHEET'!$C$3:$AM$258, 108, FALSE) + + HLOOKUP(AL3,'BALANCE SHEET'!$C$3:$AM$258, 109, FALSE), 0)</f>
        <v/>
      </c>
      <c r="AM8" s="149">
        <f>IFERROR(HLOOKUP(AM3,'BALANCE SHEET'!$C$3:$AM$258, 25, FALSE) + HLOOKUP(AM3,'BALANCE SHEET'!$C$3:$AM$258, 30, FALSE) + HLOOKUP(AM3,'BALANCE SHEET'!$C$3:$AM$258, 99, FALSE) + HLOOKUP(AM3,'BALANCE SHEET'!$C$3:$AM$258, 108, FALSE) + + HLOOKUP(AM3,'BALANCE SHEET'!$C$3:$AM$258, 109, FALSE), 0)</f>
        <v/>
      </c>
    </row>
    <row r="9" ht="20" customHeight="1" s="173" thickBot="1">
      <c r="A9" s="162" t="inlineStr">
        <is>
          <t>Others</t>
        </is>
      </c>
      <c r="C9" s="149">
        <f>IFERROR(HLOOKUP(C3,'BALANCE SHEET'!$C$3:$AM$258, 5, FALSE) + HLOOKUP(C3,'BALANCE SHEET'!$C$3:$AM$258, 19, FALSE) + HLOOKUP(C3,'BALANCE SHEET'!$C$3:$AM$258, 23, FALSE) + HLOOKUP(C3,'BALANCE SHEET'!$C$3:$AM$258, 24, FALSE) + HLOOKUP(C3,'BALANCE SHEET'!$C$3:$AM$258, 29, FALSE) + HLOOKUP(C3,'BALANCE SHEET'!$C$3:$AM$258, 31, FALSE) + HLOOKUP(C3,'BALANCE SHEET'!$C$3:$AM$258, 35, FALSE)+ HLOOKUP(C3,'BALANCE SHEET'!$C$3:$AM$258, 39, FALSE) + HLOOKUP(C3,'BALANCE SHEET'!$C$3:$AM$258, 49, FALSE) + HLOOKUP(C3,'BALANCE SHEET'!$C$3:$AM$258, 89, FALSE) + HLOOKUP(C3,'BALANCE SHEET'!$C$3:$AM$258, 98, FALSE) + HLOOKUP(C3,'BALANCE SHEET'!$C$3:$AM$258, 100, FALSE)+ HLOOKUP(C3,'BALANCE SHEET'!$C$3:$AM$258, 101, FALSE)+ HLOOKUP(C3,'BALANCE SHEET'!$C$3:$AM$258, 102, FALSE)+ HLOOKUP(C3,'BALANCE SHEET'!$C$3:$AM$258, 103, FALSE)+ HLOOKUP(C3,'BALANCE SHEET'!$C$3:$AM$258, 104, FALSE)+ HLOOKUP(C3,'BALANCE SHEET'!$C$3:$AM$258, 105, FALSE)+ HLOOKUP(C3,'BALANCE SHEET'!$C$3:$AM$258, 106, FALSE) + + HLOOKUP(C3,'BALANCE SHEET'!$C$3:$AM$258, 107, FALSE) + HLOOKUP(C3,'BALANCE SHEET'!$C$3:$AM$258, 112, FALSE)+ HLOOKUP(C3,'BALANCE SHEET'!$C$3:$AM$258, 113, FALSE)+ HLOOKUP(C3,'BALANCE SHEET'!$C$3:$AM$258, 114, FALSE)+ HLOOKUP(C3,'BALANCE SHEET'!$C$3:$AM$258, 115, FALSE)+ HLOOKUP(C3,'BALANCE SHEET'!$C$3:$AM$258, 117, FALSE)+ HLOOKUP(C3,'BALANCE SHEET'!$C$3:$AM$258, 120, FALSE)+ HLOOKUP(C3,'BALANCE SHEET'!$C$3:$AM$258, 121, FALSE)+ HLOOKUP(C3,'BALANCE SHEET'!$C$3:$AM$258, 122, FALSE), 0)</f>
        <v/>
      </c>
      <c r="D9" s="149">
        <f>IFERROR(HLOOKUP(D3,'BALANCE SHEET'!$C$3:$AM$258, 5, FALSE) + HLOOKUP(D3,'BALANCE SHEET'!$C$3:$AM$258, 19, FALSE) + HLOOKUP(D3,'BALANCE SHEET'!$C$3:$AM$258, 23, FALSE) + HLOOKUP(D3,'BALANCE SHEET'!$C$3:$AM$258, 24, FALSE) + HLOOKUP(D3,'BALANCE SHEET'!$C$3:$AM$258, 29, FALSE) + HLOOKUP(D3,'BALANCE SHEET'!$C$3:$AM$258, 31, FALSE) + HLOOKUP(D3,'BALANCE SHEET'!$C$3:$AM$258, 35, FALSE)+ HLOOKUP(D3,'BALANCE SHEET'!$C$3:$AM$258, 39, FALSE) + HLOOKUP(D3,'BALANCE SHEET'!$C$3:$AM$258, 49, FALSE) + HLOOKUP(D3,'BALANCE SHEET'!$C$3:$AM$258, 89, FALSE) + HLOOKUP(D3,'BALANCE SHEET'!$C$3:$AM$258, 98, FALSE) + HLOOKUP(D3,'BALANCE SHEET'!$C$3:$AM$258, 100, FALSE)+ HLOOKUP(D3,'BALANCE SHEET'!$C$3:$AM$258, 101, FALSE)+ HLOOKUP(D3,'BALANCE SHEET'!$C$3:$AM$258, 102, FALSE)+ HLOOKUP(D3,'BALANCE SHEET'!$C$3:$AM$258, 103, FALSE)+ HLOOKUP(D3,'BALANCE SHEET'!$C$3:$AM$258, 104, FALSE)+ HLOOKUP(D3,'BALANCE SHEET'!$C$3:$AM$258, 105, FALSE)+ HLOOKUP(D3,'BALANCE SHEET'!$C$3:$AM$258, 106, FALSE) + + HLOOKUP(D3,'BALANCE SHEET'!$C$3:$AM$258, 107, FALSE) + HLOOKUP(D3,'BALANCE SHEET'!$C$3:$AM$258, 112, FALSE)+ HLOOKUP(D3,'BALANCE SHEET'!$C$3:$AM$258, 113, FALSE)+ HLOOKUP(D3,'BALANCE SHEET'!$C$3:$AM$258, 114, FALSE)+ HLOOKUP(D3,'BALANCE SHEET'!$C$3:$AM$258, 115, FALSE)+ HLOOKUP(D3,'BALANCE SHEET'!$C$3:$AM$258, 117, FALSE)+ HLOOKUP(D3,'BALANCE SHEET'!$C$3:$AM$258, 120, FALSE)+ HLOOKUP(D3,'BALANCE SHEET'!$C$3:$AM$258, 121, FALSE)+ HLOOKUP(D3,'BALANCE SHEET'!$C$3:$AM$258, 122, FALSE), 0)</f>
        <v/>
      </c>
      <c r="E9" s="149">
        <f>IFERROR(HLOOKUP(E3,'BALANCE SHEET'!$C$3:$AM$258, 5, FALSE) + HLOOKUP(E3,'BALANCE SHEET'!$C$3:$AM$258, 19, FALSE) + HLOOKUP(E3,'BALANCE SHEET'!$C$3:$AM$258, 23, FALSE) + HLOOKUP(E3,'BALANCE SHEET'!$C$3:$AM$258, 24, FALSE) + HLOOKUP(E3,'BALANCE SHEET'!$C$3:$AM$258, 29, FALSE) + HLOOKUP(E3,'BALANCE SHEET'!$C$3:$AM$258, 31, FALSE) + HLOOKUP(E3,'BALANCE SHEET'!$C$3:$AM$258, 35, FALSE)+ HLOOKUP(E3,'BALANCE SHEET'!$C$3:$AM$258, 39, FALSE) + HLOOKUP(E3,'BALANCE SHEET'!$C$3:$AM$258, 49, FALSE) + HLOOKUP(E3,'BALANCE SHEET'!$C$3:$AM$258, 89, FALSE) + HLOOKUP(E3,'BALANCE SHEET'!$C$3:$AM$258, 98, FALSE) + HLOOKUP(E3,'BALANCE SHEET'!$C$3:$AM$258, 100, FALSE)+ HLOOKUP(E3,'BALANCE SHEET'!$C$3:$AM$258, 101, FALSE)+ HLOOKUP(E3,'BALANCE SHEET'!$C$3:$AM$258, 102, FALSE)+ HLOOKUP(E3,'BALANCE SHEET'!$C$3:$AM$258, 103, FALSE)+ HLOOKUP(E3,'BALANCE SHEET'!$C$3:$AM$258, 104, FALSE)+ HLOOKUP(E3,'BALANCE SHEET'!$C$3:$AM$258, 105, FALSE)+ HLOOKUP(E3,'BALANCE SHEET'!$C$3:$AM$258, 106, FALSE) + + HLOOKUP(E3,'BALANCE SHEET'!$C$3:$AM$258, 107, FALSE) + HLOOKUP(E3,'BALANCE SHEET'!$C$3:$AM$258, 112, FALSE)+ HLOOKUP(E3,'BALANCE SHEET'!$C$3:$AM$258, 113, FALSE)+ HLOOKUP(E3,'BALANCE SHEET'!$C$3:$AM$258, 114, FALSE)+ HLOOKUP(E3,'BALANCE SHEET'!$C$3:$AM$258, 115, FALSE)+ HLOOKUP(E3,'BALANCE SHEET'!$C$3:$AM$258, 117, FALSE)+ HLOOKUP(E3,'BALANCE SHEET'!$C$3:$AM$258, 120, FALSE)+ HLOOKUP(E3,'BALANCE SHEET'!$C$3:$AM$258, 121, FALSE)+ HLOOKUP(E3,'BALANCE SHEET'!$C$3:$AM$258, 122, FALSE), 0)</f>
        <v/>
      </c>
      <c r="F9" s="149">
        <f>IFERROR(HLOOKUP(F3,'BALANCE SHEET'!$C$3:$AM$258, 5, FALSE) + HLOOKUP(F3,'BALANCE SHEET'!$C$3:$AM$258, 19, FALSE) + HLOOKUP(F3,'BALANCE SHEET'!$C$3:$AM$258, 23, FALSE) + HLOOKUP(F3,'BALANCE SHEET'!$C$3:$AM$258, 24, FALSE) + HLOOKUP(F3,'BALANCE SHEET'!$C$3:$AM$258, 29, FALSE) + HLOOKUP(F3,'BALANCE SHEET'!$C$3:$AM$258, 31, FALSE) + HLOOKUP(F3,'BALANCE SHEET'!$C$3:$AM$258, 35, FALSE)+ HLOOKUP(F3,'BALANCE SHEET'!$C$3:$AM$258, 39, FALSE) + HLOOKUP(F3,'BALANCE SHEET'!$C$3:$AM$258, 49, FALSE) + HLOOKUP(F3,'BALANCE SHEET'!$C$3:$AM$258, 89, FALSE) + HLOOKUP(F3,'BALANCE SHEET'!$C$3:$AM$258, 98, FALSE) + HLOOKUP(F3,'BALANCE SHEET'!$C$3:$AM$258, 100, FALSE)+ HLOOKUP(F3,'BALANCE SHEET'!$C$3:$AM$258, 101, FALSE)+ HLOOKUP(F3,'BALANCE SHEET'!$C$3:$AM$258, 102, FALSE)+ HLOOKUP(F3,'BALANCE SHEET'!$C$3:$AM$258, 103, FALSE)+ HLOOKUP(F3,'BALANCE SHEET'!$C$3:$AM$258, 104, FALSE)+ HLOOKUP(F3,'BALANCE SHEET'!$C$3:$AM$258, 105, FALSE)+ HLOOKUP(F3,'BALANCE SHEET'!$C$3:$AM$258, 106, FALSE) + + HLOOKUP(F3,'BALANCE SHEET'!$C$3:$AM$258, 107, FALSE) + HLOOKUP(F3,'BALANCE SHEET'!$C$3:$AM$258, 112, FALSE)+ HLOOKUP(F3,'BALANCE SHEET'!$C$3:$AM$258, 113, FALSE)+ HLOOKUP(F3,'BALANCE SHEET'!$C$3:$AM$258, 114, FALSE)+ HLOOKUP(F3,'BALANCE SHEET'!$C$3:$AM$258, 115, FALSE)+ HLOOKUP(F3,'BALANCE SHEET'!$C$3:$AM$258, 117, FALSE)+ HLOOKUP(F3,'BALANCE SHEET'!$C$3:$AM$258, 120, FALSE)+ HLOOKUP(F3,'BALANCE SHEET'!$C$3:$AM$258, 121, FALSE)+ HLOOKUP(F3,'BALANCE SHEET'!$C$3:$AM$258, 122, FALSE), 0)</f>
        <v/>
      </c>
      <c r="G9" s="149">
        <f>IFERROR(HLOOKUP(G3,'BALANCE SHEET'!$C$3:$AM$258, 5, FALSE) + HLOOKUP(G3,'BALANCE SHEET'!$C$3:$AM$258, 19, FALSE) + HLOOKUP(G3,'BALANCE SHEET'!$C$3:$AM$258, 23, FALSE) + HLOOKUP(G3,'BALANCE SHEET'!$C$3:$AM$258, 24, FALSE) + HLOOKUP(G3,'BALANCE SHEET'!$C$3:$AM$258, 29, FALSE) + HLOOKUP(G3,'BALANCE SHEET'!$C$3:$AM$258, 31, FALSE) + HLOOKUP(G3,'BALANCE SHEET'!$C$3:$AM$258, 35, FALSE)+ HLOOKUP(G3,'BALANCE SHEET'!$C$3:$AM$258, 39, FALSE) + HLOOKUP(G3,'BALANCE SHEET'!$C$3:$AM$258, 49, FALSE) + HLOOKUP(G3,'BALANCE SHEET'!$C$3:$AM$258, 89, FALSE) + HLOOKUP(G3,'BALANCE SHEET'!$C$3:$AM$258, 98, FALSE) + HLOOKUP(G3,'BALANCE SHEET'!$C$3:$AM$258, 100, FALSE)+ HLOOKUP(G3,'BALANCE SHEET'!$C$3:$AM$258, 101, FALSE)+ HLOOKUP(G3,'BALANCE SHEET'!$C$3:$AM$258, 102, FALSE)+ HLOOKUP(G3,'BALANCE SHEET'!$C$3:$AM$258, 103, FALSE)+ HLOOKUP(G3,'BALANCE SHEET'!$C$3:$AM$258, 104, FALSE)+ HLOOKUP(G3,'BALANCE SHEET'!$C$3:$AM$258, 105, FALSE)+ HLOOKUP(G3,'BALANCE SHEET'!$C$3:$AM$258, 106, FALSE) + + HLOOKUP(G3,'BALANCE SHEET'!$C$3:$AM$258, 107, FALSE) + HLOOKUP(G3,'BALANCE SHEET'!$C$3:$AM$258, 112, FALSE)+ HLOOKUP(G3,'BALANCE SHEET'!$C$3:$AM$258, 113, FALSE)+ HLOOKUP(G3,'BALANCE SHEET'!$C$3:$AM$258, 114, FALSE)+ HLOOKUP(G3,'BALANCE SHEET'!$C$3:$AM$258, 115, FALSE)+ HLOOKUP(G3,'BALANCE SHEET'!$C$3:$AM$258, 117, FALSE)+ HLOOKUP(G3,'BALANCE SHEET'!$C$3:$AM$258, 120, FALSE)+ HLOOKUP(G3,'BALANCE SHEET'!$C$3:$AM$258, 121, FALSE)+ HLOOKUP(G3,'BALANCE SHEET'!$C$3:$AM$258, 122, FALSE), 0)</f>
        <v/>
      </c>
      <c r="H9" s="149">
        <f>IFERROR(HLOOKUP(H3,'BALANCE SHEET'!$C$3:$AM$258, 5, FALSE) + HLOOKUP(H3,'BALANCE SHEET'!$C$3:$AM$258, 19, FALSE) + HLOOKUP(H3,'BALANCE SHEET'!$C$3:$AM$258, 23, FALSE) + HLOOKUP(H3,'BALANCE SHEET'!$C$3:$AM$258, 24, FALSE) + HLOOKUP(H3,'BALANCE SHEET'!$C$3:$AM$258, 29, FALSE) + HLOOKUP(H3,'BALANCE SHEET'!$C$3:$AM$258, 31, FALSE) + HLOOKUP(H3,'BALANCE SHEET'!$C$3:$AM$258, 35, FALSE)+ HLOOKUP(H3,'BALANCE SHEET'!$C$3:$AM$258, 39, FALSE) + HLOOKUP(H3,'BALANCE SHEET'!$C$3:$AM$258, 49, FALSE) + HLOOKUP(H3,'BALANCE SHEET'!$C$3:$AM$258, 89, FALSE) + HLOOKUP(H3,'BALANCE SHEET'!$C$3:$AM$258, 98, FALSE) + HLOOKUP(H3,'BALANCE SHEET'!$C$3:$AM$258, 100, FALSE)+ HLOOKUP(H3,'BALANCE SHEET'!$C$3:$AM$258, 101, FALSE)+ HLOOKUP(H3,'BALANCE SHEET'!$C$3:$AM$258, 102, FALSE)+ HLOOKUP(H3,'BALANCE SHEET'!$C$3:$AM$258, 103, FALSE)+ HLOOKUP(H3,'BALANCE SHEET'!$C$3:$AM$258, 104, FALSE)+ HLOOKUP(H3,'BALANCE SHEET'!$C$3:$AM$258, 105, FALSE)+ HLOOKUP(H3,'BALANCE SHEET'!$C$3:$AM$258, 106, FALSE) + + HLOOKUP(H3,'BALANCE SHEET'!$C$3:$AM$258, 107, FALSE) + HLOOKUP(H3,'BALANCE SHEET'!$C$3:$AM$258, 112, FALSE)+ HLOOKUP(H3,'BALANCE SHEET'!$C$3:$AM$258, 113, FALSE)+ HLOOKUP(H3,'BALANCE SHEET'!$C$3:$AM$258, 114, FALSE)+ HLOOKUP(H3,'BALANCE SHEET'!$C$3:$AM$258, 115, FALSE)+ HLOOKUP(H3,'BALANCE SHEET'!$C$3:$AM$258, 117, FALSE)+ HLOOKUP(H3,'BALANCE SHEET'!$C$3:$AM$258, 120, FALSE)+ HLOOKUP(H3,'BALANCE SHEET'!$C$3:$AM$258, 121, FALSE)+ HLOOKUP(H3,'BALANCE SHEET'!$C$3:$AM$258, 122, FALSE), 0)</f>
        <v/>
      </c>
      <c r="I9" s="149">
        <f>IFERROR(HLOOKUP(I3,'BALANCE SHEET'!$C$3:$AM$258, 5, FALSE) + HLOOKUP(I3,'BALANCE SHEET'!$C$3:$AM$258, 19, FALSE) + HLOOKUP(I3,'BALANCE SHEET'!$C$3:$AM$258, 23, FALSE) + HLOOKUP(I3,'BALANCE SHEET'!$C$3:$AM$258, 24, FALSE) + HLOOKUP(I3,'BALANCE SHEET'!$C$3:$AM$258, 29, FALSE) + HLOOKUP(I3,'BALANCE SHEET'!$C$3:$AM$258, 31, FALSE) + HLOOKUP(I3,'BALANCE SHEET'!$C$3:$AM$258, 35, FALSE)+ HLOOKUP(I3,'BALANCE SHEET'!$C$3:$AM$258, 39, FALSE) + HLOOKUP(I3,'BALANCE SHEET'!$C$3:$AM$258, 49, FALSE) + HLOOKUP(I3,'BALANCE SHEET'!$C$3:$AM$258, 89, FALSE) + HLOOKUP(I3,'BALANCE SHEET'!$C$3:$AM$258, 98, FALSE) + HLOOKUP(I3,'BALANCE SHEET'!$C$3:$AM$258, 100, FALSE)+ HLOOKUP(I3,'BALANCE SHEET'!$C$3:$AM$258, 101, FALSE)+ HLOOKUP(I3,'BALANCE SHEET'!$C$3:$AM$258, 102, FALSE)+ HLOOKUP(I3,'BALANCE SHEET'!$C$3:$AM$258, 103, FALSE)+ HLOOKUP(I3,'BALANCE SHEET'!$C$3:$AM$258, 104, FALSE)+ HLOOKUP(I3,'BALANCE SHEET'!$C$3:$AM$258, 105, FALSE)+ HLOOKUP(I3,'BALANCE SHEET'!$C$3:$AM$258, 106, FALSE) + + HLOOKUP(I3,'BALANCE SHEET'!$C$3:$AM$258, 107, FALSE) + HLOOKUP(I3,'BALANCE SHEET'!$C$3:$AM$258, 112, FALSE)+ HLOOKUP(I3,'BALANCE SHEET'!$C$3:$AM$258, 113, FALSE)+ HLOOKUP(I3,'BALANCE SHEET'!$C$3:$AM$258, 114, FALSE)+ HLOOKUP(I3,'BALANCE SHEET'!$C$3:$AM$258, 115, FALSE)+ HLOOKUP(I3,'BALANCE SHEET'!$C$3:$AM$258, 117, FALSE)+ HLOOKUP(I3,'BALANCE SHEET'!$C$3:$AM$258, 120, FALSE)+ HLOOKUP(I3,'BALANCE SHEET'!$C$3:$AM$258, 121, FALSE)+ HLOOKUP(I3,'BALANCE SHEET'!$C$3:$AM$258, 122, FALSE), 0)</f>
        <v/>
      </c>
      <c r="J9" s="149">
        <f>IFERROR(HLOOKUP(J3,'BALANCE SHEET'!$C$3:$AM$258, 5, FALSE) + HLOOKUP(J3,'BALANCE SHEET'!$C$3:$AM$258, 19, FALSE) + HLOOKUP(J3,'BALANCE SHEET'!$C$3:$AM$258, 23, FALSE) + HLOOKUP(J3,'BALANCE SHEET'!$C$3:$AM$258, 24, FALSE) + HLOOKUP(J3,'BALANCE SHEET'!$C$3:$AM$258, 29, FALSE) + HLOOKUP(J3,'BALANCE SHEET'!$C$3:$AM$258, 31, FALSE) + HLOOKUP(J3,'BALANCE SHEET'!$C$3:$AM$258, 35, FALSE)+ HLOOKUP(J3,'BALANCE SHEET'!$C$3:$AM$258, 39, FALSE) + HLOOKUP(J3,'BALANCE SHEET'!$C$3:$AM$258, 49, FALSE) + HLOOKUP(J3,'BALANCE SHEET'!$C$3:$AM$258, 89, FALSE) + HLOOKUP(J3,'BALANCE SHEET'!$C$3:$AM$258, 98, FALSE) + HLOOKUP(J3,'BALANCE SHEET'!$C$3:$AM$258, 100, FALSE)+ HLOOKUP(J3,'BALANCE SHEET'!$C$3:$AM$258, 101, FALSE)+ HLOOKUP(J3,'BALANCE SHEET'!$C$3:$AM$258, 102, FALSE)+ HLOOKUP(J3,'BALANCE SHEET'!$C$3:$AM$258, 103, FALSE)+ HLOOKUP(J3,'BALANCE SHEET'!$C$3:$AM$258, 104, FALSE)+ HLOOKUP(J3,'BALANCE SHEET'!$C$3:$AM$258, 105, FALSE)+ HLOOKUP(J3,'BALANCE SHEET'!$C$3:$AM$258, 106, FALSE) + + HLOOKUP(J3,'BALANCE SHEET'!$C$3:$AM$258, 107, FALSE) + HLOOKUP(J3,'BALANCE SHEET'!$C$3:$AM$258, 112, FALSE)+ HLOOKUP(J3,'BALANCE SHEET'!$C$3:$AM$258, 113, FALSE)+ HLOOKUP(J3,'BALANCE SHEET'!$C$3:$AM$258, 114, FALSE)+ HLOOKUP(J3,'BALANCE SHEET'!$C$3:$AM$258, 115, FALSE)+ HLOOKUP(J3,'BALANCE SHEET'!$C$3:$AM$258, 117, FALSE)+ HLOOKUP(J3,'BALANCE SHEET'!$C$3:$AM$258, 120, FALSE)+ HLOOKUP(J3,'BALANCE SHEET'!$C$3:$AM$258, 121, FALSE)+ HLOOKUP(J3,'BALANCE SHEET'!$C$3:$AM$258, 122, FALSE), 0)</f>
        <v/>
      </c>
      <c r="K9" s="149">
        <f>IFERROR(HLOOKUP(K3,'BALANCE SHEET'!$C$3:$AM$258, 5, FALSE) + HLOOKUP(K3,'BALANCE SHEET'!$C$3:$AM$258, 19, FALSE) + HLOOKUP(K3,'BALANCE SHEET'!$C$3:$AM$258, 23, FALSE) + HLOOKUP(K3,'BALANCE SHEET'!$C$3:$AM$258, 24, FALSE) + HLOOKUP(K3,'BALANCE SHEET'!$C$3:$AM$258, 29, FALSE) + HLOOKUP(K3,'BALANCE SHEET'!$C$3:$AM$258, 31, FALSE) + HLOOKUP(K3,'BALANCE SHEET'!$C$3:$AM$258, 35, FALSE)+ HLOOKUP(K3,'BALANCE SHEET'!$C$3:$AM$258, 39, FALSE) + HLOOKUP(K3,'BALANCE SHEET'!$C$3:$AM$258, 49, FALSE) + HLOOKUP(K3,'BALANCE SHEET'!$C$3:$AM$258, 89, FALSE) + HLOOKUP(K3,'BALANCE SHEET'!$C$3:$AM$258, 98, FALSE) + HLOOKUP(K3,'BALANCE SHEET'!$C$3:$AM$258, 100, FALSE)+ HLOOKUP(K3,'BALANCE SHEET'!$C$3:$AM$258, 101, FALSE)+ HLOOKUP(K3,'BALANCE SHEET'!$C$3:$AM$258, 102, FALSE)+ HLOOKUP(K3,'BALANCE SHEET'!$C$3:$AM$258, 103, FALSE)+ HLOOKUP(K3,'BALANCE SHEET'!$C$3:$AM$258, 104, FALSE)+ HLOOKUP(K3,'BALANCE SHEET'!$C$3:$AM$258, 105, FALSE)+ HLOOKUP(K3,'BALANCE SHEET'!$C$3:$AM$258, 106, FALSE) + + HLOOKUP(K3,'BALANCE SHEET'!$C$3:$AM$258, 107, FALSE) + HLOOKUP(K3,'BALANCE SHEET'!$C$3:$AM$258, 112, FALSE)+ HLOOKUP(K3,'BALANCE SHEET'!$C$3:$AM$258, 113, FALSE)+ HLOOKUP(K3,'BALANCE SHEET'!$C$3:$AM$258, 114, FALSE)+ HLOOKUP(K3,'BALANCE SHEET'!$C$3:$AM$258, 115, FALSE)+ HLOOKUP(K3,'BALANCE SHEET'!$C$3:$AM$258, 117, FALSE)+ HLOOKUP(K3,'BALANCE SHEET'!$C$3:$AM$258, 120, FALSE)+ HLOOKUP(K3,'BALANCE SHEET'!$C$3:$AM$258, 121, FALSE)+ HLOOKUP(K3,'BALANCE SHEET'!$C$3:$AM$258, 122, FALSE), 0)</f>
        <v/>
      </c>
      <c r="L9" s="149">
        <f>IFERROR(HLOOKUP(L3,'BALANCE SHEET'!$C$3:$AM$258, 5, FALSE) + HLOOKUP(L3,'BALANCE SHEET'!$C$3:$AM$258, 19, FALSE) + HLOOKUP(L3,'BALANCE SHEET'!$C$3:$AM$258, 23, FALSE) + HLOOKUP(L3,'BALANCE SHEET'!$C$3:$AM$258, 24, FALSE) + HLOOKUP(L3,'BALANCE SHEET'!$C$3:$AM$258, 29, FALSE) + HLOOKUP(L3,'BALANCE SHEET'!$C$3:$AM$258, 31, FALSE) + HLOOKUP(L3,'BALANCE SHEET'!$C$3:$AM$258, 35, FALSE)+ HLOOKUP(L3,'BALANCE SHEET'!$C$3:$AM$258, 39, FALSE) + HLOOKUP(L3,'BALANCE SHEET'!$C$3:$AM$258, 49, FALSE) + HLOOKUP(L3,'BALANCE SHEET'!$C$3:$AM$258, 89, FALSE) + HLOOKUP(L3,'BALANCE SHEET'!$C$3:$AM$258, 98, FALSE) + HLOOKUP(L3,'BALANCE SHEET'!$C$3:$AM$258, 100, FALSE)+ HLOOKUP(L3,'BALANCE SHEET'!$C$3:$AM$258, 101, FALSE)+ HLOOKUP(L3,'BALANCE SHEET'!$C$3:$AM$258, 102, FALSE)+ HLOOKUP(L3,'BALANCE SHEET'!$C$3:$AM$258, 103, FALSE)+ HLOOKUP(L3,'BALANCE SHEET'!$C$3:$AM$258, 104, FALSE)+ HLOOKUP(L3,'BALANCE SHEET'!$C$3:$AM$258, 105, FALSE)+ HLOOKUP(L3,'BALANCE SHEET'!$C$3:$AM$258, 106, FALSE) + + HLOOKUP(L3,'BALANCE SHEET'!$C$3:$AM$258, 107, FALSE) + HLOOKUP(L3,'BALANCE SHEET'!$C$3:$AM$258, 112, FALSE)+ HLOOKUP(L3,'BALANCE SHEET'!$C$3:$AM$258, 113, FALSE)+ HLOOKUP(L3,'BALANCE SHEET'!$C$3:$AM$258, 114, FALSE)+ HLOOKUP(L3,'BALANCE SHEET'!$C$3:$AM$258, 115, FALSE)+ HLOOKUP(L3,'BALANCE SHEET'!$C$3:$AM$258, 117, FALSE)+ HLOOKUP(L3,'BALANCE SHEET'!$C$3:$AM$258, 120, FALSE)+ HLOOKUP(L3,'BALANCE SHEET'!$C$3:$AM$258, 121, FALSE)+ HLOOKUP(L3,'BALANCE SHEET'!$C$3:$AM$258, 122, FALSE), 0)</f>
        <v/>
      </c>
      <c r="M9" s="149">
        <f>IFERROR(HLOOKUP(M3,'BALANCE SHEET'!$C$3:$AM$258, 5, FALSE) + HLOOKUP(M3,'BALANCE SHEET'!$C$3:$AM$258, 19, FALSE) + HLOOKUP(M3,'BALANCE SHEET'!$C$3:$AM$258, 23, FALSE) + HLOOKUP(M3,'BALANCE SHEET'!$C$3:$AM$258, 24, FALSE) + HLOOKUP(M3,'BALANCE SHEET'!$C$3:$AM$258, 29, FALSE) + HLOOKUP(M3,'BALANCE SHEET'!$C$3:$AM$258, 31, FALSE) + HLOOKUP(M3,'BALANCE SHEET'!$C$3:$AM$258, 35, FALSE)+ HLOOKUP(M3,'BALANCE SHEET'!$C$3:$AM$258, 39, FALSE) + HLOOKUP(M3,'BALANCE SHEET'!$C$3:$AM$258, 49, FALSE) + HLOOKUP(M3,'BALANCE SHEET'!$C$3:$AM$258, 89, FALSE) + HLOOKUP(M3,'BALANCE SHEET'!$C$3:$AM$258, 98, FALSE) + HLOOKUP(M3,'BALANCE SHEET'!$C$3:$AM$258, 100, FALSE)+ HLOOKUP(M3,'BALANCE SHEET'!$C$3:$AM$258, 101, FALSE)+ HLOOKUP(M3,'BALANCE SHEET'!$C$3:$AM$258, 102, FALSE)+ HLOOKUP(M3,'BALANCE SHEET'!$C$3:$AM$258, 103, FALSE)+ HLOOKUP(M3,'BALANCE SHEET'!$C$3:$AM$258, 104, FALSE)+ HLOOKUP(M3,'BALANCE SHEET'!$C$3:$AM$258, 105, FALSE)+ HLOOKUP(M3,'BALANCE SHEET'!$C$3:$AM$258, 106, FALSE) + + HLOOKUP(M3,'BALANCE SHEET'!$C$3:$AM$258, 107, FALSE) + HLOOKUP(M3,'BALANCE SHEET'!$C$3:$AM$258, 112, FALSE)+ HLOOKUP(M3,'BALANCE SHEET'!$C$3:$AM$258, 113, FALSE)+ HLOOKUP(M3,'BALANCE SHEET'!$C$3:$AM$258, 114, FALSE)+ HLOOKUP(M3,'BALANCE SHEET'!$C$3:$AM$258, 115, FALSE)+ HLOOKUP(M3,'BALANCE SHEET'!$C$3:$AM$258, 117, FALSE)+ HLOOKUP(M3,'BALANCE SHEET'!$C$3:$AM$258, 120, FALSE)+ HLOOKUP(M3,'BALANCE SHEET'!$C$3:$AM$258, 121, FALSE)+ HLOOKUP(M3,'BALANCE SHEET'!$C$3:$AM$258, 122, FALSE), 0)</f>
        <v/>
      </c>
      <c r="N9" s="149">
        <f>IFERROR(HLOOKUP(N3,'BALANCE SHEET'!$C$3:$AM$258, 5, FALSE) + HLOOKUP(N3,'BALANCE SHEET'!$C$3:$AM$258, 19, FALSE) + HLOOKUP(N3,'BALANCE SHEET'!$C$3:$AM$258, 23, FALSE) + HLOOKUP(N3,'BALANCE SHEET'!$C$3:$AM$258, 24, FALSE) + HLOOKUP(N3,'BALANCE SHEET'!$C$3:$AM$258, 29, FALSE) + HLOOKUP(N3,'BALANCE SHEET'!$C$3:$AM$258, 31, FALSE) + HLOOKUP(N3,'BALANCE SHEET'!$C$3:$AM$258, 35, FALSE)+ HLOOKUP(N3,'BALANCE SHEET'!$C$3:$AM$258, 39, FALSE) + HLOOKUP(N3,'BALANCE SHEET'!$C$3:$AM$258, 49, FALSE) + HLOOKUP(N3,'BALANCE SHEET'!$C$3:$AM$258, 89, FALSE) + HLOOKUP(N3,'BALANCE SHEET'!$C$3:$AM$258, 98, FALSE) + HLOOKUP(N3,'BALANCE SHEET'!$C$3:$AM$258, 100, FALSE)+ HLOOKUP(N3,'BALANCE SHEET'!$C$3:$AM$258, 101, FALSE)+ HLOOKUP(N3,'BALANCE SHEET'!$C$3:$AM$258, 102, FALSE)+ HLOOKUP(N3,'BALANCE SHEET'!$C$3:$AM$258, 103, FALSE)+ HLOOKUP(N3,'BALANCE SHEET'!$C$3:$AM$258, 104, FALSE)+ HLOOKUP(N3,'BALANCE SHEET'!$C$3:$AM$258, 105, FALSE)+ HLOOKUP(N3,'BALANCE SHEET'!$C$3:$AM$258, 106, FALSE) + + HLOOKUP(N3,'BALANCE SHEET'!$C$3:$AM$258, 107, FALSE) + HLOOKUP(N3,'BALANCE SHEET'!$C$3:$AM$258, 112, FALSE)+ HLOOKUP(N3,'BALANCE SHEET'!$C$3:$AM$258, 113, FALSE)+ HLOOKUP(N3,'BALANCE SHEET'!$C$3:$AM$258, 114, FALSE)+ HLOOKUP(N3,'BALANCE SHEET'!$C$3:$AM$258, 115, FALSE)+ HLOOKUP(N3,'BALANCE SHEET'!$C$3:$AM$258, 117, FALSE)+ HLOOKUP(N3,'BALANCE SHEET'!$C$3:$AM$258, 120, FALSE)+ HLOOKUP(N3,'BALANCE SHEET'!$C$3:$AM$258, 121, FALSE)+ HLOOKUP(N3,'BALANCE SHEET'!$C$3:$AM$258, 122, FALSE), 0)</f>
        <v/>
      </c>
      <c r="O9" s="149">
        <f>IFERROR(HLOOKUP(O3,'BALANCE SHEET'!$C$3:$AM$258, 5, FALSE) + HLOOKUP(O3,'BALANCE SHEET'!$C$3:$AM$258, 19, FALSE) + HLOOKUP(O3,'BALANCE SHEET'!$C$3:$AM$258, 23, FALSE) + HLOOKUP(O3,'BALANCE SHEET'!$C$3:$AM$258, 24, FALSE) + HLOOKUP(O3,'BALANCE SHEET'!$C$3:$AM$258, 29, FALSE) + HLOOKUP(O3,'BALANCE SHEET'!$C$3:$AM$258, 31, FALSE) + HLOOKUP(O3,'BALANCE SHEET'!$C$3:$AM$258, 35, FALSE)+ HLOOKUP(O3,'BALANCE SHEET'!$C$3:$AM$258, 39, FALSE) + HLOOKUP(O3,'BALANCE SHEET'!$C$3:$AM$258, 49, FALSE) + HLOOKUP(O3,'BALANCE SHEET'!$C$3:$AM$258, 89, FALSE) + HLOOKUP(O3,'BALANCE SHEET'!$C$3:$AM$258, 98, FALSE) + HLOOKUP(O3,'BALANCE SHEET'!$C$3:$AM$258, 100, FALSE)+ HLOOKUP(O3,'BALANCE SHEET'!$C$3:$AM$258, 101, FALSE)+ HLOOKUP(O3,'BALANCE SHEET'!$C$3:$AM$258, 102, FALSE)+ HLOOKUP(O3,'BALANCE SHEET'!$C$3:$AM$258, 103, FALSE)+ HLOOKUP(O3,'BALANCE SHEET'!$C$3:$AM$258, 104, FALSE)+ HLOOKUP(O3,'BALANCE SHEET'!$C$3:$AM$258, 105, FALSE)+ HLOOKUP(O3,'BALANCE SHEET'!$C$3:$AM$258, 106, FALSE) + + HLOOKUP(O3,'BALANCE SHEET'!$C$3:$AM$258, 107, FALSE) + HLOOKUP(O3,'BALANCE SHEET'!$C$3:$AM$258, 112, FALSE)+ HLOOKUP(O3,'BALANCE SHEET'!$C$3:$AM$258, 113, FALSE)+ HLOOKUP(O3,'BALANCE SHEET'!$C$3:$AM$258, 114, FALSE)+ HLOOKUP(O3,'BALANCE SHEET'!$C$3:$AM$258, 115, FALSE)+ HLOOKUP(O3,'BALANCE SHEET'!$C$3:$AM$258, 117, FALSE)+ HLOOKUP(O3,'BALANCE SHEET'!$C$3:$AM$258, 120, FALSE)+ HLOOKUP(O3,'BALANCE SHEET'!$C$3:$AM$258, 121, FALSE)+ HLOOKUP(O3,'BALANCE SHEET'!$C$3:$AM$258, 122, FALSE), 0)</f>
        <v/>
      </c>
      <c r="P9" s="149">
        <f>IFERROR(HLOOKUP(P3,'BALANCE SHEET'!$C$3:$AM$258, 5, FALSE) + HLOOKUP(P3,'BALANCE SHEET'!$C$3:$AM$258, 19, FALSE) + HLOOKUP(P3,'BALANCE SHEET'!$C$3:$AM$258, 23, FALSE) + HLOOKUP(P3,'BALANCE SHEET'!$C$3:$AM$258, 24, FALSE) + HLOOKUP(P3,'BALANCE SHEET'!$C$3:$AM$258, 29, FALSE) + HLOOKUP(P3,'BALANCE SHEET'!$C$3:$AM$258, 31, FALSE) + HLOOKUP(P3,'BALANCE SHEET'!$C$3:$AM$258, 35, FALSE)+ HLOOKUP(P3,'BALANCE SHEET'!$C$3:$AM$258, 39, FALSE) + HLOOKUP(P3,'BALANCE SHEET'!$C$3:$AM$258, 49, FALSE) + HLOOKUP(P3,'BALANCE SHEET'!$C$3:$AM$258, 89, FALSE) + HLOOKUP(P3,'BALANCE SHEET'!$C$3:$AM$258, 98, FALSE) + HLOOKUP(P3,'BALANCE SHEET'!$C$3:$AM$258, 100, FALSE)+ HLOOKUP(P3,'BALANCE SHEET'!$C$3:$AM$258, 101, FALSE)+ HLOOKUP(P3,'BALANCE SHEET'!$C$3:$AM$258, 102, FALSE)+ HLOOKUP(P3,'BALANCE SHEET'!$C$3:$AM$258, 103, FALSE)+ HLOOKUP(P3,'BALANCE SHEET'!$C$3:$AM$258, 104, FALSE)+ HLOOKUP(P3,'BALANCE SHEET'!$C$3:$AM$258, 105, FALSE)+ HLOOKUP(P3,'BALANCE SHEET'!$C$3:$AM$258, 106, FALSE) + + HLOOKUP(P3,'BALANCE SHEET'!$C$3:$AM$258, 107, FALSE) + HLOOKUP(P3,'BALANCE SHEET'!$C$3:$AM$258, 112, FALSE)+ HLOOKUP(P3,'BALANCE SHEET'!$C$3:$AM$258, 113, FALSE)+ HLOOKUP(P3,'BALANCE SHEET'!$C$3:$AM$258, 114, FALSE)+ HLOOKUP(P3,'BALANCE SHEET'!$C$3:$AM$258, 115, FALSE)+ HLOOKUP(P3,'BALANCE SHEET'!$C$3:$AM$258, 117, FALSE)+ HLOOKUP(P3,'BALANCE SHEET'!$C$3:$AM$258, 120, FALSE)+ HLOOKUP(P3,'BALANCE SHEET'!$C$3:$AM$258, 121, FALSE)+ HLOOKUP(P3,'BALANCE SHEET'!$C$3:$AM$258, 122, FALSE), 0)</f>
        <v/>
      </c>
      <c r="Q9" s="149">
        <f>IFERROR(HLOOKUP(Q3,'BALANCE SHEET'!$C$3:$AM$258, 5, FALSE) + HLOOKUP(Q3,'BALANCE SHEET'!$C$3:$AM$258, 19, FALSE) + HLOOKUP(Q3,'BALANCE SHEET'!$C$3:$AM$258, 23, FALSE) + HLOOKUP(Q3,'BALANCE SHEET'!$C$3:$AM$258, 24, FALSE) + HLOOKUP(Q3,'BALANCE SHEET'!$C$3:$AM$258, 29, FALSE) + HLOOKUP(Q3,'BALANCE SHEET'!$C$3:$AM$258, 31, FALSE) + HLOOKUP(Q3,'BALANCE SHEET'!$C$3:$AM$258, 35, FALSE)+ HLOOKUP(Q3,'BALANCE SHEET'!$C$3:$AM$258, 39, FALSE) + HLOOKUP(Q3,'BALANCE SHEET'!$C$3:$AM$258, 49, FALSE) + HLOOKUP(Q3,'BALANCE SHEET'!$C$3:$AM$258, 89, FALSE) + HLOOKUP(Q3,'BALANCE SHEET'!$C$3:$AM$258, 98, FALSE) + HLOOKUP(Q3,'BALANCE SHEET'!$C$3:$AM$258, 100, FALSE)+ HLOOKUP(Q3,'BALANCE SHEET'!$C$3:$AM$258, 101, FALSE)+ HLOOKUP(Q3,'BALANCE SHEET'!$C$3:$AM$258, 102, FALSE)+ HLOOKUP(Q3,'BALANCE SHEET'!$C$3:$AM$258, 103, FALSE)+ HLOOKUP(Q3,'BALANCE SHEET'!$C$3:$AM$258, 104, FALSE)+ HLOOKUP(Q3,'BALANCE SHEET'!$C$3:$AM$258, 105, FALSE)+ HLOOKUP(Q3,'BALANCE SHEET'!$C$3:$AM$258, 106, FALSE) + + HLOOKUP(Q3,'BALANCE SHEET'!$C$3:$AM$258, 107, FALSE) + HLOOKUP(Q3,'BALANCE SHEET'!$C$3:$AM$258, 112, FALSE)+ HLOOKUP(Q3,'BALANCE SHEET'!$C$3:$AM$258, 113, FALSE)+ HLOOKUP(Q3,'BALANCE SHEET'!$C$3:$AM$258, 114, FALSE)+ HLOOKUP(Q3,'BALANCE SHEET'!$C$3:$AM$258, 115, FALSE)+ HLOOKUP(Q3,'BALANCE SHEET'!$C$3:$AM$258, 117, FALSE)+ HLOOKUP(Q3,'BALANCE SHEET'!$C$3:$AM$258, 120, FALSE)+ HLOOKUP(Q3,'BALANCE SHEET'!$C$3:$AM$258, 121, FALSE)+ HLOOKUP(Q3,'BALANCE SHEET'!$C$3:$AM$258, 122, FALSE), 0)</f>
        <v/>
      </c>
      <c r="R9" s="149">
        <f>IFERROR(HLOOKUP(R3,'BALANCE SHEET'!$C$3:$AM$258, 5, FALSE) + HLOOKUP(R3,'BALANCE SHEET'!$C$3:$AM$258, 19, FALSE) + HLOOKUP(R3,'BALANCE SHEET'!$C$3:$AM$258, 23, FALSE) + HLOOKUP(R3,'BALANCE SHEET'!$C$3:$AM$258, 24, FALSE) + HLOOKUP(R3,'BALANCE SHEET'!$C$3:$AM$258, 29, FALSE) + HLOOKUP(R3,'BALANCE SHEET'!$C$3:$AM$258, 31, FALSE) + HLOOKUP(R3,'BALANCE SHEET'!$C$3:$AM$258, 35, FALSE)+ HLOOKUP(R3,'BALANCE SHEET'!$C$3:$AM$258, 39, FALSE) + HLOOKUP(R3,'BALANCE SHEET'!$C$3:$AM$258, 49, FALSE) + HLOOKUP(R3,'BALANCE SHEET'!$C$3:$AM$258, 89, FALSE) + HLOOKUP(R3,'BALANCE SHEET'!$C$3:$AM$258, 98, FALSE) + HLOOKUP(R3,'BALANCE SHEET'!$C$3:$AM$258, 100, FALSE)+ HLOOKUP(R3,'BALANCE SHEET'!$C$3:$AM$258, 101, FALSE)+ HLOOKUP(R3,'BALANCE SHEET'!$C$3:$AM$258, 102, FALSE)+ HLOOKUP(R3,'BALANCE SHEET'!$C$3:$AM$258, 103, FALSE)+ HLOOKUP(R3,'BALANCE SHEET'!$C$3:$AM$258, 104, FALSE)+ HLOOKUP(R3,'BALANCE SHEET'!$C$3:$AM$258, 105, FALSE)+ HLOOKUP(R3,'BALANCE SHEET'!$C$3:$AM$258, 106, FALSE) + + HLOOKUP(R3,'BALANCE SHEET'!$C$3:$AM$258, 107, FALSE) + HLOOKUP(R3,'BALANCE SHEET'!$C$3:$AM$258, 112, FALSE)+ HLOOKUP(R3,'BALANCE SHEET'!$C$3:$AM$258, 113, FALSE)+ HLOOKUP(R3,'BALANCE SHEET'!$C$3:$AM$258, 114, FALSE)+ HLOOKUP(R3,'BALANCE SHEET'!$C$3:$AM$258, 115, FALSE)+ HLOOKUP(R3,'BALANCE SHEET'!$C$3:$AM$258, 117, FALSE)+ HLOOKUP(R3,'BALANCE SHEET'!$C$3:$AM$258, 120, FALSE)+ HLOOKUP(R3,'BALANCE SHEET'!$C$3:$AM$258, 121, FALSE)+ HLOOKUP(R3,'BALANCE SHEET'!$C$3:$AM$258, 122, FALSE), 0)</f>
        <v/>
      </c>
      <c r="S9" s="149">
        <f>IFERROR(HLOOKUP(S3,'BALANCE SHEET'!$C$3:$AM$258, 5, FALSE) + HLOOKUP(S3,'BALANCE SHEET'!$C$3:$AM$258, 19, FALSE) + HLOOKUP(S3,'BALANCE SHEET'!$C$3:$AM$258, 23, FALSE) + HLOOKUP(S3,'BALANCE SHEET'!$C$3:$AM$258, 24, FALSE) + HLOOKUP(S3,'BALANCE SHEET'!$C$3:$AM$258, 29, FALSE) + HLOOKUP(S3,'BALANCE SHEET'!$C$3:$AM$258, 31, FALSE) + HLOOKUP(S3,'BALANCE SHEET'!$C$3:$AM$258, 35, FALSE)+ HLOOKUP(S3,'BALANCE SHEET'!$C$3:$AM$258, 39, FALSE) + HLOOKUP(S3,'BALANCE SHEET'!$C$3:$AM$258, 49, FALSE) + HLOOKUP(S3,'BALANCE SHEET'!$C$3:$AM$258, 89, FALSE) + HLOOKUP(S3,'BALANCE SHEET'!$C$3:$AM$258, 98, FALSE) + HLOOKUP(S3,'BALANCE SHEET'!$C$3:$AM$258, 100, FALSE)+ HLOOKUP(S3,'BALANCE SHEET'!$C$3:$AM$258, 101, FALSE)+ HLOOKUP(S3,'BALANCE SHEET'!$C$3:$AM$258, 102, FALSE)+ HLOOKUP(S3,'BALANCE SHEET'!$C$3:$AM$258, 103, FALSE)+ HLOOKUP(S3,'BALANCE SHEET'!$C$3:$AM$258, 104, FALSE)+ HLOOKUP(S3,'BALANCE SHEET'!$C$3:$AM$258, 105, FALSE)+ HLOOKUP(S3,'BALANCE SHEET'!$C$3:$AM$258, 106, FALSE) + + HLOOKUP(S3,'BALANCE SHEET'!$C$3:$AM$258, 107, FALSE) + HLOOKUP(S3,'BALANCE SHEET'!$C$3:$AM$258, 112, FALSE)+ HLOOKUP(S3,'BALANCE SHEET'!$C$3:$AM$258, 113, FALSE)+ HLOOKUP(S3,'BALANCE SHEET'!$C$3:$AM$258, 114, FALSE)+ HLOOKUP(S3,'BALANCE SHEET'!$C$3:$AM$258, 115, FALSE)+ HLOOKUP(S3,'BALANCE SHEET'!$C$3:$AM$258, 117, FALSE)+ HLOOKUP(S3,'BALANCE SHEET'!$C$3:$AM$258, 120, FALSE)+ HLOOKUP(S3,'BALANCE SHEET'!$C$3:$AM$258, 121, FALSE)+ HLOOKUP(S3,'BALANCE SHEET'!$C$3:$AM$258, 122, FALSE), 0)</f>
        <v/>
      </c>
      <c r="T9" s="149">
        <f>IFERROR(HLOOKUP(T3,'BALANCE SHEET'!$C$3:$AM$258, 5, FALSE) + HLOOKUP(T3,'BALANCE SHEET'!$C$3:$AM$258, 19, FALSE) + HLOOKUP(T3,'BALANCE SHEET'!$C$3:$AM$258, 23, FALSE) + HLOOKUP(T3,'BALANCE SHEET'!$C$3:$AM$258, 24, FALSE) + HLOOKUP(T3,'BALANCE SHEET'!$C$3:$AM$258, 29, FALSE) + HLOOKUP(T3,'BALANCE SHEET'!$C$3:$AM$258, 31, FALSE) + HLOOKUP(T3,'BALANCE SHEET'!$C$3:$AM$258, 35, FALSE)+ HLOOKUP(T3,'BALANCE SHEET'!$C$3:$AM$258, 39, FALSE) + HLOOKUP(T3,'BALANCE SHEET'!$C$3:$AM$258, 49, FALSE) + HLOOKUP(T3,'BALANCE SHEET'!$C$3:$AM$258, 89, FALSE) + HLOOKUP(T3,'BALANCE SHEET'!$C$3:$AM$258, 98, FALSE) + HLOOKUP(T3,'BALANCE SHEET'!$C$3:$AM$258, 100, FALSE)+ HLOOKUP(T3,'BALANCE SHEET'!$C$3:$AM$258, 101, FALSE)+ HLOOKUP(T3,'BALANCE SHEET'!$C$3:$AM$258, 102, FALSE)+ HLOOKUP(T3,'BALANCE SHEET'!$C$3:$AM$258, 103, FALSE)+ HLOOKUP(T3,'BALANCE SHEET'!$C$3:$AM$258, 104, FALSE)+ HLOOKUP(T3,'BALANCE SHEET'!$C$3:$AM$258, 105, FALSE)+ HLOOKUP(T3,'BALANCE SHEET'!$C$3:$AM$258, 106, FALSE) + + HLOOKUP(T3,'BALANCE SHEET'!$C$3:$AM$258, 107, FALSE) + HLOOKUP(T3,'BALANCE SHEET'!$C$3:$AM$258, 112, FALSE)+ HLOOKUP(T3,'BALANCE SHEET'!$C$3:$AM$258, 113, FALSE)+ HLOOKUP(T3,'BALANCE SHEET'!$C$3:$AM$258, 114, FALSE)+ HLOOKUP(T3,'BALANCE SHEET'!$C$3:$AM$258, 115, FALSE)+ HLOOKUP(T3,'BALANCE SHEET'!$C$3:$AM$258, 117, FALSE)+ HLOOKUP(T3,'BALANCE SHEET'!$C$3:$AM$258, 120, FALSE)+ HLOOKUP(T3,'BALANCE SHEET'!$C$3:$AM$258, 121, FALSE)+ HLOOKUP(T3,'BALANCE SHEET'!$C$3:$AM$258, 122, FALSE), 0)</f>
        <v/>
      </c>
      <c r="U9" s="149">
        <f>IFERROR(HLOOKUP(U3,'BALANCE SHEET'!$C$3:$AM$258, 5, FALSE) + HLOOKUP(U3,'BALANCE SHEET'!$C$3:$AM$258, 19, FALSE) + HLOOKUP(U3,'BALANCE SHEET'!$C$3:$AM$258, 23, FALSE) + HLOOKUP(U3,'BALANCE SHEET'!$C$3:$AM$258, 24, FALSE) + HLOOKUP(U3,'BALANCE SHEET'!$C$3:$AM$258, 29, FALSE) + HLOOKUP(U3,'BALANCE SHEET'!$C$3:$AM$258, 31, FALSE) + HLOOKUP(U3,'BALANCE SHEET'!$C$3:$AM$258, 35, FALSE)+ HLOOKUP(U3,'BALANCE SHEET'!$C$3:$AM$258, 39, FALSE) + HLOOKUP(U3,'BALANCE SHEET'!$C$3:$AM$258, 49, FALSE) + HLOOKUP(U3,'BALANCE SHEET'!$C$3:$AM$258, 89, FALSE) + HLOOKUP(U3,'BALANCE SHEET'!$C$3:$AM$258, 98, FALSE) + HLOOKUP(U3,'BALANCE SHEET'!$C$3:$AM$258, 100, FALSE)+ HLOOKUP(U3,'BALANCE SHEET'!$C$3:$AM$258, 101, FALSE)+ HLOOKUP(U3,'BALANCE SHEET'!$C$3:$AM$258, 102, FALSE)+ HLOOKUP(U3,'BALANCE SHEET'!$C$3:$AM$258, 103, FALSE)+ HLOOKUP(U3,'BALANCE SHEET'!$C$3:$AM$258, 104, FALSE)+ HLOOKUP(U3,'BALANCE SHEET'!$C$3:$AM$258, 105, FALSE)+ HLOOKUP(U3,'BALANCE SHEET'!$C$3:$AM$258, 106, FALSE) + + HLOOKUP(U3,'BALANCE SHEET'!$C$3:$AM$258, 107, FALSE) + HLOOKUP(U3,'BALANCE SHEET'!$C$3:$AM$258, 112, FALSE)+ HLOOKUP(U3,'BALANCE SHEET'!$C$3:$AM$258, 113, FALSE)+ HLOOKUP(U3,'BALANCE SHEET'!$C$3:$AM$258, 114, FALSE)+ HLOOKUP(U3,'BALANCE SHEET'!$C$3:$AM$258, 115, FALSE)+ HLOOKUP(U3,'BALANCE SHEET'!$C$3:$AM$258, 117, FALSE)+ HLOOKUP(U3,'BALANCE SHEET'!$C$3:$AM$258, 120, FALSE)+ HLOOKUP(U3,'BALANCE SHEET'!$C$3:$AM$258, 121, FALSE)+ HLOOKUP(U3,'BALANCE SHEET'!$C$3:$AM$258, 122, FALSE), 0)</f>
        <v/>
      </c>
      <c r="V9" s="149">
        <f>IFERROR(HLOOKUP(V3,'BALANCE SHEET'!$C$3:$AM$258, 5, FALSE) + HLOOKUP(V3,'BALANCE SHEET'!$C$3:$AM$258, 19, FALSE) + HLOOKUP(V3,'BALANCE SHEET'!$C$3:$AM$258, 23, FALSE) + HLOOKUP(V3,'BALANCE SHEET'!$C$3:$AM$258, 24, FALSE) + HLOOKUP(V3,'BALANCE SHEET'!$C$3:$AM$258, 29, FALSE) + HLOOKUP(V3,'BALANCE SHEET'!$C$3:$AM$258, 31, FALSE) + HLOOKUP(V3,'BALANCE SHEET'!$C$3:$AM$258, 35, FALSE)+ HLOOKUP(V3,'BALANCE SHEET'!$C$3:$AM$258, 39, FALSE) + HLOOKUP(V3,'BALANCE SHEET'!$C$3:$AM$258, 49, FALSE) + HLOOKUP(V3,'BALANCE SHEET'!$C$3:$AM$258, 89, FALSE) + HLOOKUP(V3,'BALANCE SHEET'!$C$3:$AM$258, 98, FALSE) + HLOOKUP(V3,'BALANCE SHEET'!$C$3:$AM$258, 100, FALSE)+ HLOOKUP(V3,'BALANCE SHEET'!$C$3:$AM$258, 101, FALSE)+ HLOOKUP(V3,'BALANCE SHEET'!$C$3:$AM$258, 102, FALSE)+ HLOOKUP(V3,'BALANCE SHEET'!$C$3:$AM$258, 103, FALSE)+ HLOOKUP(V3,'BALANCE SHEET'!$C$3:$AM$258, 104, FALSE)+ HLOOKUP(V3,'BALANCE SHEET'!$C$3:$AM$258, 105, FALSE)+ HLOOKUP(V3,'BALANCE SHEET'!$C$3:$AM$258, 106, FALSE) + + HLOOKUP(V3,'BALANCE SHEET'!$C$3:$AM$258, 107, FALSE) + HLOOKUP(V3,'BALANCE SHEET'!$C$3:$AM$258, 112, FALSE)+ HLOOKUP(V3,'BALANCE SHEET'!$C$3:$AM$258, 113, FALSE)+ HLOOKUP(V3,'BALANCE SHEET'!$C$3:$AM$258, 114, FALSE)+ HLOOKUP(V3,'BALANCE SHEET'!$C$3:$AM$258, 115, FALSE)+ HLOOKUP(V3,'BALANCE SHEET'!$C$3:$AM$258, 117, FALSE)+ HLOOKUP(V3,'BALANCE SHEET'!$C$3:$AM$258, 120, FALSE)+ HLOOKUP(V3,'BALANCE SHEET'!$C$3:$AM$258, 121, FALSE)+ HLOOKUP(V3,'BALANCE SHEET'!$C$3:$AM$258, 122, FALSE), 0)</f>
        <v/>
      </c>
      <c r="W9" s="149">
        <f>IFERROR(HLOOKUP(W3,'BALANCE SHEET'!$C$3:$AM$258, 5, FALSE) + HLOOKUP(W3,'BALANCE SHEET'!$C$3:$AM$258, 19, FALSE) + HLOOKUP(W3,'BALANCE SHEET'!$C$3:$AM$258, 23, FALSE) + HLOOKUP(W3,'BALANCE SHEET'!$C$3:$AM$258, 24, FALSE) + HLOOKUP(W3,'BALANCE SHEET'!$C$3:$AM$258, 29, FALSE) + HLOOKUP(W3,'BALANCE SHEET'!$C$3:$AM$258, 31, FALSE) + HLOOKUP(W3,'BALANCE SHEET'!$C$3:$AM$258, 35, FALSE)+ HLOOKUP(W3,'BALANCE SHEET'!$C$3:$AM$258, 39, FALSE) + HLOOKUP(W3,'BALANCE SHEET'!$C$3:$AM$258, 49, FALSE) + HLOOKUP(W3,'BALANCE SHEET'!$C$3:$AM$258, 89, FALSE) + HLOOKUP(W3,'BALANCE SHEET'!$C$3:$AM$258, 98, FALSE) + HLOOKUP(W3,'BALANCE SHEET'!$C$3:$AM$258, 100, FALSE)+ HLOOKUP(W3,'BALANCE SHEET'!$C$3:$AM$258, 101, FALSE)+ HLOOKUP(W3,'BALANCE SHEET'!$C$3:$AM$258, 102, FALSE)+ HLOOKUP(W3,'BALANCE SHEET'!$C$3:$AM$258, 103, FALSE)+ HLOOKUP(W3,'BALANCE SHEET'!$C$3:$AM$258, 104, FALSE)+ HLOOKUP(W3,'BALANCE SHEET'!$C$3:$AM$258, 105, FALSE)+ HLOOKUP(W3,'BALANCE SHEET'!$C$3:$AM$258, 106, FALSE) + + HLOOKUP(W3,'BALANCE SHEET'!$C$3:$AM$258, 107, FALSE) + HLOOKUP(W3,'BALANCE SHEET'!$C$3:$AM$258, 112, FALSE)+ HLOOKUP(W3,'BALANCE SHEET'!$C$3:$AM$258, 113, FALSE)+ HLOOKUP(W3,'BALANCE SHEET'!$C$3:$AM$258, 114, FALSE)+ HLOOKUP(W3,'BALANCE SHEET'!$C$3:$AM$258, 115, FALSE)+ HLOOKUP(W3,'BALANCE SHEET'!$C$3:$AM$258, 117, FALSE)+ HLOOKUP(W3,'BALANCE SHEET'!$C$3:$AM$258, 120, FALSE)+ HLOOKUP(W3,'BALANCE SHEET'!$C$3:$AM$258, 121, FALSE)+ HLOOKUP(W3,'BALANCE SHEET'!$C$3:$AM$258, 122, FALSE), 0)</f>
        <v/>
      </c>
      <c r="X9" s="149">
        <f>IFERROR(HLOOKUP(X3,'BALANCE SHEET'!$C$3:$AM$258, 5, FALSE) + HLOOKUP(X3,'BALANCE SHEET'!$C$3:$AM$258, 19, FALSE) + HLOOKUP(X3,'BALANCE SHEET'!$C$3:$AM$258, 23, FALSE) + HLOOKUP(X3,'BALANCE SHEET'!$C$3:$AM$258, 24, FALSE) + HLOOKUP(X3,'BALANCE SHEET'!$C$3:$AM$258, 29, FALSE) + HLOOKUP(X3,'BALANCE SHEET'!$C$3:$AM$258, 31, FALSE) + HLOOKUP(X3,'BALANCE SHEET'!$C$3:$AM$258, 35, FALSE)+ HLOOKUP(X3,'BALANCE SHEET'!$C$3:$AM$258, 39, FALSE) + HLOOKUP(X3,'BALANCE SHEET'!$C$3:$AM$258, 49, FALSE) + HLOOKUP(X3,'BALANCE SHEET'!$C$3:$AM$258, 89, FALSE) + HLOOKUP(X3,'BALANCE SHEET'!$C$3:$AM$258, 98, FALSE) + HLOOKUP(X3,'BALANCE SHEET'!$C$3:$AM$258, 100, FALSE)+ HLOOKUP(X3,'BALANCE SHEET'!$C$3:$AM$258, 101, FALSE)+ HLOOKUP(X3,'BALANCE SHEET'!$C$3:$AM$258, 102, FALSE)+ HLOOKUP(X3,'BALANCE SHEET'!$C$3:$AM$258, 103, FALSE)+ HLOOKUP(X3,'BALANCE SHEET'!$C$3:$AM$258, 104, FALSE)+ HLOOKUP(X3,'BALANCE SHEET'!$C$3:$AM$258, 105, FALSE)+ HLOOKUP(X3,'BALANCE SHEET'!$C$3:$AM$258, 106, FALSE) + + HLOOKUP(X3,'BALANCE SHEET'!$C$3:$AM$258, 107, FALSE) + HLOOKUP(X3,'BALANCE SHEET'!$C$3:$AM$258, 112, FALSE)+ HLOOKUP(X3,'BALANCE SHEET'!$C$3:$AM$258, 113, FALSE)+ HLOOKUP(X3,'BALANCE SHEET'!$C$3:$AM$258, 114, FALSE)+ HLOOKUP(X3,'BALANCE SHEET'!$C$3:$AM$258, 115, FALSE)+ HLOOKUP(X3,'BALANCE SHEET'!$C$3:$AM$258, 117, FALSE)+ HLOOKUP(X3,'BALANCE SHEET'!$C$3:$AM$258, 120, FALSE)+ HLOOKUP(X3,'BALANCE SHEET'!$C$3:$AM$258, 121, FALSE)+ HLOOKUP(X3,'BALANCE SHEET'!$C$3:$AM$258, 122, FALSE), 0)</f>
        <v/>
      </c>
      <c r="Y9" s="149">
        <f>IFERROR(HLOOKUP(Y3,'BALANCE SHEET'!$C$3:$AM$258, 5, FALSE) + HLOOKUP(Y3,'BALANCE SHEET'!$C$3:$AM$258, 19, FALSE) + HLOOKUP(Y3,'BALANCE SHEET'!$C$3:$AM$258, 23, FALSE) + HLOOKUP(Y3,'BALANCE SHEET'!$C$3:$AM$258, 24, FALSE) + HLOOKUP(Y3,'BALANCE SHEET'!$C$3:$AM$258, 29, FALSE) + HLOOKUP(Y3,'BALANCE SHEET'!$C$3:$AM$258, 31, FALSE) + HLOOKUP(Y3,'BALANCE SHEET'!$C$3:$AM$258, 35, FALSE)+ HLOOKUP(Y3,'BALANCE SHEET'!$C$3:$AM$258, 39, FALSE) + HLOOKUP(Y3,'BALANCE SHEET'!$C$3:$AM$258, 49, FALSE) + HLOOKUP(Y3,'BALANCE SHEET'!$C$3:$AM$258, 89, FALSE) + HLOOKUP(Y3,'BALANCE SHEET'!$C$3:$AM$258, 98, FALSE) + HLOOKUP(Y3,'BALANCE SHEET'!$C$3:$AM$258, 100, FALSE)+ HLOOKUP(Y3,'BALANCE SHEET'!$C$3:$AM$258, 101, FALSE)+ HLOOKUP(Y3,'BALANCE SHEET'!$C$3:$AM$258, 102, FALSE)+ HLOOKUP(Y3,'BALANCE SHEET'!$C$3:$AM$258, 103, FALSE)+ HLOOKUP(Y3,'BALANCE SHEET'!$C$3:$AM$258, 104, FALSE)+ HLOOKUP(Y3,'BALANCE SHEET'!$C$3:$AM$258, 105, FALSE)+ HLOOKUP(Y3,'BALANCE SHEET'!$C$3:$AM$258, 106, FALSE) + + HLOOKUP(Y3,'BALANCE SHEET'!$C$3:$AM$258, 107, FALSE) + HLOOKUP(Y3,'BALANCE SHEET'!$C$3:$AM$258, 112, FALSE)+ HLOOKUP(Y3,'BALANCE SHEET'!$C$3:$AM$258, 113, FALSE)+ HLOOKUP(Y3,'BALANCE SHEET'!$C$3:$AM$258, 114, FALSE)+ HLOOKUP(Y3,'BALANCE SHEET'!$C$3:$AM$258, 115, FALSE)+ HLOOKUP(Y3,'BALANCE SHEET'!$C$3:$AM$258, 117, FALSE)+ HLOOKUP(Y3,'BALANCE SHEET'!$C$3:$AM$258, 120, FALSE)+ HLOOKUP(Y3,'BALANCE SHEET'!$C$3:$AM$258, 121, FALSE)+ HLOOKUP(Y3,'BALANCE SHEET'!$C$3:$AM$258, 122, FALSE), 0)</f>
        <v/>
      </c>
      <c r="Z9" s="149">
        <f>IFERROR(HLOOKUP(Z3,'BALANCE SHEET'!$C$3:$AM$258, 5, FALSE) + HLOOKUP(Z3,'BALANCE SHEET'!$C$3:$AM$258, 19, FALSE) + HLOOKUP(Z3,'BALANCE SHEET'!$C$3:$AM$258, 23, FALSE) + HLOOKUP(Z3,'BALANCE SHEET'!$C$3:$AM$258, 24, FALSE) + HLOOKUP(Z3,'BALANCE SHEET'!$C$3:$AM$258, 29, FALSE) + HLOOKUP(Z3,'BALANCE SHEET'!$C$3:$AM$258, 31, FALSE) + HLOOKUP(Z3,'BALANCE SHEET'!$C$3:$AM$258, 35, FALSE)+ HLOOKUP(Z3,'BALANCE SHEET'!$C$3:$AM$258, 39, FALSE) + HLOOKUP(Z3,'BALANCE SHEET'!$C$3:$AM$258, 49, FALSE) + HLOOKUP(Z3,'BALANCE SHEET'!$C$3:$AM$258, 89, FALSE) + HLOOKUP(Z3,'BALANCE SHEET'!$C$3:$AM$258, 98, FALSE) + HLOOKUP(Z3,'BALANCE SHEET'!$C$3:$AM$258, 100, FALSE)+ HLOOKUP(Z3,'BALANCE SHEET'!$C$3:$AM$258, 101, FALSE)+ HLOOKUP(Z3,'BALANCE SHEET'!$C$3:$AM$258, 102, FALSE)+ HLOOKUP(Z3,'BALANCE SHEET'!$C$3:$AM$258, 103, FALSE)+ HLOOKUP(Z3,'BALANCE SHEET'!$C$3:$AM$258, 104, FALSE)+ HLOOKUP(Z3,'BALANCE SHEET'!$C$3:$AM$258, 105, FALSE)+ HLOOKUP(Z3,'BALANCE SHEET'!$C$3:$AM$258, 106, FALSE) + + HLOOKUP(Z3,'BALANCE SHEET'!$C$3:$AM$258, 107, FALSE) + HLOOKUP(Z3,'BALANCE SHEET'!$C$3:$AM$258, 112, FALSE)+ HLOOKUP(Z3,'BALANCE SHEET'!$C$3:$AM$258, 113, FALSE)+ HLOOKUP(Z3,'BALANCE SHEET'!$C$3:$AM$258, 114, FALSE)+ HLOOKUP(Z3,'BALANCE SHEET'!$C$3:$AM$258, 115, FALSE)+ HLOOKUP(Z3,'BALANCE SHEET'!$C$3:$AM$258, 117, FALSE)+ HLOOKUP(Z3,'BALANCE SHEET'!$C$3:$AM$258, 120, FALSE)+ HLOOKUP(Z3,'BALANCE SHEET'!$C$3:$AM$258, 121, FALSE)+ HLOOKUP(Z3,'BALANCE SHEET'!$C$3:$AM$258, 122, FALSE), 0)</f>
        <v/>
      </c>
      <c r="AA9" s="149">
        <f>IFERROR(HLOOKUP(AA3,'BALANCE SHEET'!$C$3:$AM$258, 5, FALSE) + HLOOKUP(AA3,'BALANCE SHEET'!$C$3:$AM$258, 19, FALSE) + HLOOKUP(AA3,'BALANCE SHEET'!$C$3:$AM$258, 23, FALSE) + HLOOKUP(AA3,'BALANCE SHEET'!$C$3:$AM$258, 24, FALSE) + HLOOKUP(AA3,'BALANCE SHEET'!$C$3:$AM$258, 29, FALSE) + HLOOKUP(AA3,'BALANCE SHEET'!$C$3:$AM$258, 31, FALSE) + HLOOKUP(AA3,'BALANCE SHEET'!$C$3:$AM$258, 35, FALSE)+ HLOOKUP(AA3,'BALANCE SHEET'!$C$3:$AM$258, 39, FALSE) + HLOOKUP(AA3,'BALANCE SHEET'!$C$3:$AM$258, 49, FALSE) + HLOOKUP(AA3,'BALANCE SHEET'!$C$3:$AM$258, 89, FALSE) + HLOOKUP(AA3,'BALANCE SHEET'!$C$3:$AM$258, 98, FALSE) + HLOOKUP(AA3,'BALANCE SHEET'!$C$3:$AM$258, 100, FALSE)+ HLOOKUP(AA3,'BALANCE SHEET'!$C$3:$AM$258, 101, FALSE)+ HLOOKUP(AA3,'BALANCE SHEET'!$C$3:$AM$258, 102, FALSE)+ HLOOKUP(AA3,'BALANCE SHEET'!$C$3:$AM$258, 103, FALSE)+ HLOOKUP(AA3,'BALANCE SHEET'!$C$3:$AM$258, 104, FALSE)+ HLOOKUP(AA3,'BALANCE SHEET'!$C$3:$AM$258, 105, FALSE)+ HLOOKUP(AA3,'BALANCE SHEET'!$C$3:$AM$258, 106, FALSE) + + HLOOKUP(AA3,'BALANCE SHEET'!$C$3:$AM$258, 107, FALSE) + HLOOKUP(AA3,'BALANCE SHEET'!$C$3:$AM$258, 112, FALSE)+ HLOOKUP(AA3,'BALANCE SHEET'!$C$3:$AM$258, 113, FALSE)+ HLOOKUP(AA3,'BALANCE SHEET'!$C$3:$AM$258, 114, FALSE)+ HLOOKUP(AA3,'BALANCE SHEET'!$C$3:$AM$258, 115, FALSE)+ HLOOKUP(AA3,'BALANCE SHEET'!$C$3:$AM$258, 117, FALSE)+ HLOOKUP(AA3,'BALANCE SHEET'!$C$3:$AM$258, 120, FALSE)+ HLOOKUP(AA3,'BALANCE SHEET'!$C$3:$AM$258, 121, FALSE)+ HLOOKUP(AA3,'BALANCE SHEET'!$C$3:$AM$258, 122, FALSE), 0)</f>
        <v/>
      </c>
      <c r="AB9" s="149">
        <f>IFERROR(HLOOKUP(AB3,'BALANCE SHEET'!$C$3:$AM$258, 5, FALSE) + HLOOKUP(AB3,'BALANCE SHEET'!$C$3:$AM$258, 19, FALSE) + HLOOKUP(AB3,'BALANCE SHEET'!$C$3:$AM$258, 23, FALSE) + HLOOKUP(AB3,'BALANCE SHEET'!$C$3:$AM$258, 24, FALSE) + HLOOKUP(AB3,'BALANCE SHEET'!$C$3:$AM$258, 29, FALSE) + HLOOKUP(AB3,'BALANCE SHEET'!$C$3:$AM$258, 31, FALSE) + HLOOKUP(AB3,'BALANCE SHEET'!$C$3:$AM$258, 35, FALSE)+ HLOOKUP(AB3,'BALANCE SHEET'!$C$3:$AM$258, 39, FALSE) + HLOOKUP(AB3,'BALANCE SHEET'!$C$3:$AM$258, 49, FALSE) + HLOOKUP(AB3,'BALANCE SHEET'!$C$3:$AM$258, 89, FALSE) + HLOOKUP(AB3,'BALANCE SHEET'!$C$3:$AM$258, 98, FALSE) + HLOOKUP(AB3,'BALANCE SHEET'!$C$3:$AM$258, 100, FALSE)+ HLOOKUP(AB3,'BALANCE SHEET'!$C$3:$AM$258, 101, FALSE)+ HLOOKUP(AB3,'BALANCE SHEET'!$C$3:$AM$258, 102, FALSE)+ HLOOKUP(AB3,'BALANCE SHEET'!$C$3:$AM$258, 103, FALSE)+ HLOOKUP(AB3,'BALANCE SHEET'!$C$3:$AM$258, 104, FALSE)+ HLOOKUP(AB3,'BALANCE SHEET'!$C$3:$AM$258, 105, FALSE)+ HLOOKUP(AB3,'BALANCE SHEET'!$C$3:$AM$258, 106, FALSE) + + HLOOKUP(AB3,'BALANCE SHEET'!$C$3:$AM$258, 107, FALSE) + HLOOKUP(AB3,'BALANCE SHEET'!$C$3:$AM$258, 112, FALSE)+ HLOOKUP(AB3,'BALANCE SHEET'!$C$3:$AM$258, 113, FALSE)+ HLOOKUP(AB3,'BALANCE SHEET'!$C$3:$AM$258, 114, FALSE)+ HLOOKUP(AB3,'BALANCE SHEET'!$C$3:$AM$258, 115, FALSE)+ HLOOKUP(AB3,'BALANCE SHEET'!$C$3:$AM$258, 117, FALSE)+ HLOOKUP(AB3,'BALANCE SHEET'!$C$3:$AM$258, 120, FALSE)+ HLOOKUP(AB3,'BALANCE SHEET'!$C$3:$AM$258, 121, FALSE)+ HLOOKUP(AB3,'BALANCE SHEET'!$C$3:$AM$258, 122, FALSE), 0)</f>
        <v/>
      </c>
      <c r="AC9" s="149">
        <f>IFERROR(HLOOKUP(AC3,'BALANCE SHEET'!$C$3:$AM$258, 5, FALSE) + HLOOKUP(AC3,'BALANCE SHEET'!$C$3:$AM$258, 19, FALSE) + HLOOKUP(AC3,'BALANCE SHEET'!$C$3:$AM$258, 23, FALSE) + HLOOKUP(AC3,'BALANCE SHEET'!$C$3:$AM$258, 24, FALSE) + HLOOKUP(AC3,'BALANCE SHEET'!$C$3:$AM$258, 29, FALSE) + HLOOKUP(AC3,'BALANCE SHEET'!$C$3:$AM$258, 31, FALSE) + HLOOKUP(AC3,'BALANCE SHEET'!$C$3:$AM$258, 35, FALSE)+ HLOOKUP(AC3,'BALANCE SHEET'!$C$3:$AM$258, 39, FALSE) + HLOOKUP(AC3,'BALANCE SHEET'!$C$3:$AM$258, 49, FALSE) + HLOOKUP(AC3,'BALANCE SHEET'!$C$3:$AM$258, 89, FALSE) + HLOOKUP(AC3,'BALANCE SHEET'!$C$3:$AM$258, 98, FALSE) + HLOOKUP(AC3,'BALANCE SHEET'!$C$3:$AM$258, 100, FALSE)+ HLOOKUP(AC3,'BALANCE SHEET'!$C$3:$AM$258, 101, FALSE)+ HLOOKUP(AC3,'BALANCE SHEET'!$C$3:$AM$258, 102, FALSE)+ HLOOKUP(AC3,'BALANCE SHEET'!$C$3:$AM$258, 103, FALSE)+ HLOOKUP(AC3,'BALANCE SHEET'!$C$3:$AM$258, 104, FALSE)+ HLOOKUP(AC3,'BALANCE SHEET'!$C$3:$AM$258, 105, FALSE)+ HLOOKUP(AC3,'BALANCE SHEET'!$C$3:$AM$258, 106, FALSE) + + HLOOKUP(AC3,'BALANCE SHEET'!$C$3:$AM$258, 107, FALSE) + HLOOKUP(AC3,'BALANCE SHEET'!$C$3:$AM$258, 112, FALSE)+ HLOOKUP(AC3,'BALANCE SHEET'!$C$3:$AM$258, 113, FALSE)+ HLOOKUP(AC3,'BALANCE SHEET'!$C$3:$AM$258, 114, FALSE)+ HLOOKUP(AC3,'BALANCE SHEET'!$C$3:$AM$258, 115, FALSE)+ HLOOKUP(AC3,'BALANCE SHEET'!$C$3:$AM$258, 117, FALSE)+ HLOOKUP(AC3,'BALANCE SHEET'!$C$3:$AM$258, 120, FALSE)+ HLOOKUP(AC3,'BALANCE SHEET'!$C$3:$AM$258, 121, FALSE)+ HLOOKUP(AC3,'BALANCE SHEET'!$C$3:$AM$258, 122, FALSE), 0)</f>
        <v/>
      </c>
      <c r="AD9" s="149">
        <f>IFERROR(HLOOKUP(AD3,'BALANCE SHEET'!$C$3:$AM$258, 5, FALSE) + HLOOKUP(AD3,'BALANCE SHEET'!$C$3:$AM$258, 19, FALSE) + HLOOKUP(AD3,'BALANCE SHEET'!$C$3:$AM$258, 23, FALSE) + HLOOKUP(AD3,'BALANCE SHEET'!$C$3:$AM$258, 24, FALSE) + HLOOKUP(AD3,'BALANCE SHEET'!$C$3:$AM$258, 29, FALSE) + HLOOKUP(AD3,'BALANCE SHEET'!$C$3:$AM$258, 31, FALSE) + HLOOKUP(AD3,'BALANCE SHEET'!$C$3:$AM$258, 35, FALSE)+ HLOOKUP(AD3,'BALANCE SHEET'!$C$3:$AM$258, 39, FALSE) + HLOOKUP(AD3,'BALANCE SHEET'!$C$3:$AM$258, 49, FALSE) + HLOOKUP(AD3,'BALANCE SHEET'!$C$3:$AM$258, 89, FALSE) + HLOOKUP(AD3,'BALANCE SHEET'!$C$3:$AM$258, 98, FALSE) + HLOOKUP(AD3,'BALANCE SHEET'!$C$3:$AM$258, 100, FALSE)+ HLOOKUP(AD3,'BALANCE SHEET'!$C$3:$AM$258, 101, FALSE)+ HLOOKUP(AD3,'BALANCE SHEET'!$C$3:$AM$258, 102, FALSE)+ HLOOKUP(AD3,'BALANCE SHEET'!$C$3:$AM$258, 103, FALSE)+ HLOOKUP(AD3,'BALANCE SHEET'!$C$3:$AM$258, 104, FALSE)+ HLOOKUP(AD3,'BALANCE SHEET'!$C$3:$AM$258, 105, FALSE)+ HLOOKUP(AD3,'BALANCE SHEET'!$C$3:$AM$258, 106, FALSE) + + HLOOKUP(AD3,'BALANCE SHEET'!$C$3:$AM$258, 107, FALSE) + HLOOKUP(AD3,'BALANCE SHEET'!$C$3:$AM$258, 112, FALSE)+ HLOOKUP(AD3,'BALANCE SHEET'!$C$3:$AM$258, 113, FALSE)+ HLOOKUP(AD3,'BALANCE SHEET'!$C$3:$AM$258, 114, FALSE)+ HLOOKUP(AD3,'BALANCE SHEET'!$C$3:$AM$258, 115, FALSE)+ HLOOKUP(AD3,'BALANCE SHEET'!$C$3:$AM$258, 117, FALSE)+ HLOOKUP(AD3,'BALANCE SHEET'!$C$3:$AM$258, 120, FALSE)+ HLOOKUP(AD3,'BALANCE SHEET'!$C$3:$AM$258, 121, FALSE)+ HLOOKUP(AD3,'BALANCE SHEET'!$C$3:$AM$258, 122, FALSE), 0)</f>
        <v/>
      </c>
      <c r="AE9" s="149">
        <f>IFERROR(HLOOKUP(AE3,'BALANCE SHEET'!$C$3:$AM$258, 5, FALSE) + HLOOKUP(AE3,'BALANCE SHEET'!$C$3:$AM$258, 19, FALSE) + HLOOKUP(AE3,'BALANCE SHEET'!$C$3:$AM$258, 23, FALSE) + HLOOKUP(AE3,'BALANCE SHEET'!$C$3:$AM$258, 24, FALSE) + HLOOKUP(AE3,'BALANCE SHEET'!$C$3:$AM$258, 29, FALSE) + HLOOKUP(AE3,'BALANCE SHEET'!$C$3:$AM$258, 31, FALSE) + HLOOKUP(AE3,'BALANCE SHEET'!$C$3:$AM$258, 35, FALSE)+ HLOOKUP(AE3,'BALANCE SHEET'!$C$3:$AM$258, 39, FALSE) + HLOOKUP(AE3,'BALANCE SHEET'!$C$3:$AM$258, 49, FALSE) + HLOOKUP(AE3,'BALANCE SHEET'!$C$3:$AM$258, 89, FALSE) + HLOOKUP(AE3,'BALANCE SHEET'!$C$3:$AM$258, 98, FALSE) + HLOOKUP(AE3,'BALANCE SHEET'!$C$3:$AM$258, 100, FALSE)+ HLOOKUP(AE3,'BALANCE SHEET'!$C$3:$AM$258, 101, FALSE)+ HLOOKUP(AE3,'BALANCE SHEET'!$C$3:$AM$258, 102, FALSE)+ HLOOKUP(AE3,'BALANCE SHEET'!$C$3:$AM$258, 103, FALSE)+ HLOOKUP(AE3,'BALANCE SHEET'!$C$3:$AM$258, 104, FALSE)+ HLOOKUP(AE3,'BALANCE SHEET'!$C$3:$AM$258, 105, FALSE)+ HLOOKUP(AE3,'BALANCE SHEET'!$C$3:$AM$258, 106, FALSE) + + HLOOKUP(AE3,'BALANCE SHEET'!$C$3:$AM$258, 107, FALSE) + HLOOKUP(AE3,'BALANCE SHEET'!$C$3:$AM$258, 112, FALSE)+ HLOOKUP(AE3,'BALANCE SHEET'!$C$3:$AM$258, 113, FALSE)+ HLOOKUP(AE3,'BALANCE SHEET'!$C$3:$AM$258, 114, FALSE)+ HLOOKUP(AE3,'BALANCE SHEET'!$C$3:$AM$258, 115, FALSE)+ HLOOKUP(AE3,'BALANCE SHEET'!$C$3:$AM$258, 117, FALSE)+ HLOOKUP(AE3,'BALANCE SHEET'!$C$3:$AM$258, 120, FALSE)+ HLOOKUP(AE3,'BALANCE SHEET'!$C$3:$AM$258, 121, FALSE)+ HLOOKUP(AE3,'BALANCE SHEET'!$C$3:$AM$258, 122, FALSE), 0)</f>
        <v/>
      </c>
      <c r="AF9" s="149">
        <f>IFERROR(HLOOKUP(AF3,'BALANCE SHEET'!$C$3:$AM$258, 5, FALSE) + HLOOKUP(AF3,'BALANCE SHEET'!$C$3:$AM$258, 19, FALSE) + HLOOKUP(AF3,'BALANCE SHEET'!$C$3:$AM$258, 23, FALSE) + HLOOKUP(AF3,'BALANCE SHEET'!$C$3:$AM$258, 24, FALSE) + HLOOKUP(AF3,'BALANCE SHEET'!$C$3:$AM$258, 29, FALSE) + HLOOKUP(AF3,'BALANCE SHEET'!$C$3:$AM$258, 31, FALSE) + HLOOKUP(AF3,'BALANCE SHEET'!$C$3:$AM$258, 35, FALSE)+ HLOOKUP(AF3,'BALANCE SHEET'!$C$3:$AM$258, 39, FALSE) + HLOOKUP(AF3,'BALANCE SHEET'!$C$3:$AM$258, 49, FALSE) + HLOOKUP(AF3,'BALANCE SHEET'!$C$3:$AM$258, 89, FALSE) + HLOOKUP(AF3,'BALANCE SHEET'!$C$3:$AM$258, 98, FALSE) + HLOOKUP(AF3,'BALANCE SHEET'!$C$3:$AM$258, 100, FALSE)+ HLOOKUP(AF3,'BALANCE SHEET'!$C$3:$AM$258, 101, FALSE)+ HLOOKUP(AF3,'BALANCE SHEET'!$C$3:$AM$258, 102, FALSE)+ HLOOKUP(AF3,'BALANCE SHEET'!$C$3:$AM$258, 103, FALSE)+ HLOOKUP(AF3,'BALANCE SHEET'!$C$3:$AM$258, 104, FALSE)+ HLOOKUP(AF3,'BALANCE SHEET'!$C$3:$AM$258, 105, FALSE)+ HLOOKUP(AF3,'BALANCE SHEET'!$C$3:$AM$258, 106, FALSE) + + HLOOKUP(AF3,'BALANCE SHEET'!$C$3:$AM$258, 107, FALSE) + HLOOKUP(AF3,'BALANCE SHEET'!$C$3:$AM$258, 112, FALSE)+ HLOOKUP(AF3,'BALANCE SHEET'!$C$3:$AM$258, 113, FALSE)+ HLOOKUP(AF3,'BALANCE SHEET'!$C$3:$AM$258, 114, FALSE)+ HLOOKUP(AF3,'BALANCE SHEET'!$C$3:$AM$258, 115, FALSE)+ HLOOKUP(AF3,'BALANCE SHEET'!$C$3:$AM$258, 117, FALSE)+ HLOOKUP(AF3,'BALANCE SHEET'!$C$3:$AM$258, 120, FALSE)+ HLOOKUP(AF3,'BALANCE SHEET'!$C$3:$AM$258, 121, FALSE)+ HLOOKUP(AF3,'BALANCE SHEET'!$C$3:$AM$258, 122, FALSE), 0)</f>
        <v/>
      </c>
      <c r="AG9" s="149">
        <f>IFERROR(HLOOKUP(AG3,'BALANCE SHEET'!$C$3:$AM$258, 5, FALSE) + HLOOKUP(AG3,'BALANCE SHEET'!$C$3:$AM$258, 19, FALSE) + HLOOKUP(AG3,'BALANCE SHEET'!$C$3:$AM$258, 23, FALSE) + HLOOKUP(AG3,'BALANCE SHEET'!$C$3:$AM$258, 24, FALSE) + HLOOKUP(AG3,'BALANCE SHEET'!$C$3:$AM$258, 29, FALSE) + HLOOKUP(AG3,'BALANCE SHEET'!$C$3:$AM$258, 31, FALSE) + HLOOKUP(AG3,'BALANCE SHEET'!$C$3:$AM$258, 35, FALSE)+ HLOOKUP(AG3,'BALANCE SHEET'!$C$3:$AM$258, 39, FALSE) + HLOOKUP(AG3,'BALANCE SHEET'!$C$3:$AM$258, 49, FALSE) + HLOOKUP(AG3,'BALANCE SHEET'!$C$3:$AM$258, 89, FALSE) + HLOOKUP(AG3,'BALANCE SHEET'!$C$3:$AM$258, 98, FALSE) + HLOOKUP(AG3,'BALANCE SHEET'!$C$3:$AM$258, 100, FALSE)+ HLOOKUP(AG3,'BALANCE SHEET'!$C$3:$AM$258, 101, FALSE)+ HLOOKUP(AG3,'BALANCE SHEET'!$C$3:$AM$258, 102, FALSE)+ HLOOKUP(AG3,'BALANCE SHEET'!$C$3:$AM$258, 103, FALSE)+ HLOOKUP(AG3,'BALANCE SHEET'!$C$3:$AM$258, 104, FALSE)+ HLOOKUP(AG3,'BALANCE SHEET'!$C$3:$AM$258, 105, FALSE)+ HLOOKUP(AG3,'BALANCE SHEET'!$C$3:$AM$258, 106, FALSE) + + HLOOKUP(AG3,'BALANCE SHEET'!$C$3:$AM$258, 107, FALSE) + HLOOKUP(AG3,'BALANCE SHEET'!$C$3:$AM$258, 112, FALSE)+ HLOOKUP(AG3,'BALANCE SHEET'!$C$3:$AM$258, 113, FALSE)+ HLOOKUP(AG3,'BALANCE SHEET'!$C$3:$AM$258, 114, FALSE)+ HLOOKUP(AG3,'BALANCE SHEET'!$C$3:$AM$258, 115, FALSE)+ HLOOKUP(AG3,'BALANCE SHEET'!$C$3:$AM$258, 117, FALSE)+ HLOOKUP(AG3,'BALANCE SHEET'!$C$3:$AM$258, 120, FALSE)+ HLOOKUP(AG3,'BALANCE SHEET'!$C$3:$AM$258, 121, FALSE)+ HLOOKUP(AG3,'BALANCE SHEET'!$C$3:$AM$258, 122, FALSE), 0)</f>
        <v/>
      </c>
      <c r="AH9" s="149">
        <f>IFERROR(HLOOKUP(AH3,'BALANCE SHEET'!$C$3:$AM$258, 5, FALSE) + HLOOKUP(AH3,'BALANCE SHEET'!$C$3:$AM$258, 19, FALSE) + HLOOKUP(AH3,'BALANCE SHEET'!$C$3:$AM$258, 23, FALSE) + HLOOKUP(AH3,'BALANCE SHEET'!$C$3:$AM$258, 24, FALSE) + HLOOKUP(AH3,'BALANCE SHEET'!$C$3:$AM$258, 29, FALSE) + HLOOKUP(AH3,'BALANCE SHEET'!$C$3:$AM$258, 31, FALSE) + HLOOKUP(AH3,'BALANCE SHEET'!$C$3:$AM$258, 35, FALSE)+ HLOOKUP(AH3,'BALANCE SHEET'!$C$3:$AM$258, 39, FALSE) + HLOOKUP(AH3,'BALANCE SHEET'!$C$3:$AM$258, 49, FALSE) + HLOOKUP(AH3,'BALANCE SHEET'!$C$3:$AM$258, 89, FALSE) + HLOOKUP(AH3,'BALANCE SHEET'!$C$3:$AM$258, 98, FALSE) + HLOOKUP(AH3,'BALANCE SHEET'!$C$3:$AM$258, 100, FALSE)+ HLOOKUP(AH3,'BALANCE SHEET'!$C$3:$AM$258, 101, FALSE)+ HLOOKUP(AH3,'BALANCE SHEET'!$C$3:$AM$258, 102, FALSE)+ HLOOKUP(AH3,'BALANCE SHEET'!$C$3:$AM$258, 103, FALSE)+ HLOOKUP(AH3,'BALANCE SHEET'!$C$3:$AM$258, 104, FALSE)+ HLOOKUP(AH3,'BALANCE SHEET'!$C$3:$AM$258, 105, FALSE)+ HLOOKUP(AH3,'BALANCE SHEET'!$C$3:$AM$258, 106, FALSE) + + HLOOKUP(AH3,'BALANCE SHEET'!$C$3:$AM$258, 107, FALSE) + HLOOKUP(AH3,'BALANCE SHEET'!$C$3:$AM$258, 112, FALSE)+ HLOOKUP(AH3,'BALANCE SHEET'!$C$3:$AM$258, 113, FALSE)+ HLOOKUP(AH3,'BALANCE SHEET'!$C$3:$AM$258, 114, FALSE)+ HLOOKUP(AH3,'BALANCE SHEET'!$C$3:$AM$258, 115, FALSE)+ HLOOKUP(AH3,'BALANCE SHEET'!$C$3:$AM$258, 117, FALSE)+ HLOOKUP(AH3,'BALANCE SHEET'!$C$3:$AM$258, 120, FALSE)+ HLOOKUP(AH3,'BALANCE SHEET'!$C$3:$AM$258, 121, FALSE)+ HLOOKUP(AH3,'BALANCE SHEET'!$C$3:$AM$258, 122, FALSE), 0)</f>
        <v/>
      </c>
      <c r="AI9" s="149">
        <f>IFERROR(HLOOKUP(AI3,'BALANCE SHEET'!$C$3:$AM$258, 5, FALSE) + HLOOKUP(AI3,'BALANCE SHEET'!$C$3:$AM$258, 19, FALSE) + HLOOKUP(AI3,'BALANCE SHEET'!$C$3:$AM$258, 23, FALSE) + HLOOKUP(AI3,'BALANCE SHEET'!$C$3:$AM$258, 24, FALSE) + HLOOKUP(AI3,'BALANCE SHEET'!$C$3:$AM$258, 29, FALSE) + HLOOKUP(AI3,'BALANCE SHEET'!$C$3:$AM$258, 31, FALSE) + HLOOKUP(AI3,'BALANCE SHEET'!$C$3:$AM$258, 35, FALSE)+ HLOOKUP(AI3,'BALANCE SHEET'!$C$3:$AM$258, 39, FALSE) + HLOOKUP(AI3,'BALANCE SHEET'!$C$3:$AM$258, 49, FALSE) + HLOOKUP(AI3,'BALANCE SHEET'!$C$3:$AM$258, 89, FALSE) + HLOOKUP(AI3,'BALANCE SHEET'!$C$3:$AM$258, 98, FALSE) + HLOOKUP(AI3,'BALANCE SHEET'!$C$3:$AM$258, 100, FALSE)+ HLOOKUP(AI3,'BALANCE SHEET'!$C$3:$AM$258, 101, FALSE)+ HLOOKUP(AI3,'BALANCE SHEET'!$C$3:$AM$258, 102, FALSE)+ HLOOKUP(AI3,'BALANCE SHEET'!$C$3:$AM$258, 103, FALSE)+ HLOOKUP(AI3,'BALANCE SHEET'!$C$3:$AM$258, 104, FALSE)+ HLOOKUP(AI3,'BALANCE SHEET'!$C$3:$AM$258, 105, FALSE)+ HLOOKUP(AI3,'BALANCE SHEET'!$C$3:$AM$258, 106, FALSE) + + HLOOKUP(AI3,'BALANCE SHEET'!$C$3:$AM$258, 107, FALSE) + HLOOKUP(AI3,'BALANCE SHEET'!$C$3:$AM$258, 112, FALSE)+ HLOOKUP(AI3,'BALANCE SHEET'!$C$3:$AM$258, 113, FALSE)+ HLOOKUP(AI3,'BALANCE SHEET'!$C$3:$AM$258, 114, FALSE)+ HLOOKUP(AI3,'BALANCE SHEET'!$C$3:$AM$258, 115, FALSE)+ HLOOKUP(AI3,'BALANCE SHEET'!$C$3:$AM$258, 117, FALSE)+ HLOOKUP(AI3,'BALANCE SHEET'!$C$3:$AM$258, 120, FALSE)+ HLOOKUP(AI3,'BALANCE SHEET'!$C$3:$AM$258, 121, FALSE)+ HLOOKUP(AI3,'BALANCE SHEET'!$C$3:$AM$258, 122, FALSE), 0)</f>
        <v/>
      </c>
      <c r="AJ9" s="149">
        <f>IFERROR(HLOOKUP(AJ3,'BALANCE SHEET'!$C$3:$AM$258, 5, FALSE) + HLOOKUP(AJ3,'BALANCE SHEET'!$C$3:$AM$258, 19, FALSE) + HLOOKUP(AJ3,'BALANCE SHEET'!$C$3:$AM$258, 23, FALSE) + HLOOKUP(AJ3,'BALANCE SHEET'!$C$3:$AM$258, 24, FALSE) + HLOOKUP(AJ3,'BALANCE SHEET'!$C$3:$AM$258, 29, FALSE) + HLOOKUP(AJ3,'BALANCE SHEET'!$C$3:$AM$258, 31, FALSE) + HLOOKUP(AJ3,'BALANCE SHEET'!$C$3:$AM$258, 35, FALSE)+ HLOOKUP(AJ3,'BALANCE SHEET'!$C$3:$AM$258, 39, FALSE) + HLOOKUP(AJ3,'BALANCE SHEET'!$C$3:$AM$258, 49, FALSE) + HLOOKUP(AJ3,'BALANCE SHEET'!$C$3:$AM$258, 89, FALSE) + HLOOKUP(AJ3,'BALANCE SHEET'!$C$3:$AM$258, 98, FALSE) + HLOOKUP(AJ3,'BALANCE SHEET'!$C$3:$AM$258, 100, FALSE)+ HLOOKUP(AJ3,'BALANCE SHEET'!$C$3:$AM$258, 101, FALSE)+ HLOOKUP(AJ3,'BALANCE SHEET'!$C$3:$AM$258, 102, FALSE)+ HLOOKUP(AJ3,'BALANCE SHEET'!$C$3:$AM$258, 103, FALSE)+ HLOOKUP(AJ3,'BALANCE SHEET'!$C$3:$AM$258, 104, FALSE)+ HLOOKUP(AJ3,'BALANCE SHEET'!$C$3:$AM$258, 105, FALSE)+ HLOOKUP(AJ3,'BALANCE SHEET'!$C$3:$AM$258, 106, FALSE) + + HLOOKUP(AJ3,'BALANCE SHEET'!$C$3:$AM$258, 107, FALSE) + HLOOKUP(AJ3,'BALANCE SHEET'!$C$3:$AM$258, 112, FALSE)+ HLOOKUP(AJ3,'BALANCE SHEET'!$C$3:$AM$258, 113, FALSE)+ HLOOKUP(AJ3,'BALANCE SHEET'!$C$3:$AM$258, 114, FALSE)+ HLOOKUP(AJ3,'BALANCE SHEET'!$C$3:$AM$258, 115, FALSE)+ HLOOKUP(AJ3,'BALANCE SHEET'!$C$3:$AM$258, 117, FALSE)+ HLOOKUP(AJ3,'BALANCE SHEET'!$C$3:$AM$258, 120, FALSE)+ HLOOKUP(AJ3,'BALANCE SHEET'!$C$3:$AM$258, 121, FALSE)+ HLOOKUP(AJ3,'BALANCE SHEET'!$C$3:$AM$258, 122, FALSE), 0)</f>
        <v/>
      </c>
      <c r="AK9" s="149">
        <f>IFERROR(HLOOKUP(AK3,'BALANCE SHEET'!$C$3:$AM$258, 5, FALSE) + HLOOKUP(AK3,'BALANCE SHEET'!$C$3:$AM$258, 19, FALSE) + HLOOKUP(AK3,'BALANCE SHEET'!$C$3:$AM$258, 23, FALSE) + HLOOKUP(AK3,'BALANCE SHEET'!$C$3:$AM$258, 24, FALSE) + HLOOKUP(AK3,'BALANCE SHEET'!$C$3:$AM$258, 29, FALSE) + HLOOKUP(AK3,'BALANCE SHEET'!$C$3:$AM$258, 31, FALSE) + HLOOKUP(AK3,'BALANCE SHEET'!$C$3:$AM$258, 35, FALSE)+ HLOOKUP(AK3,'BALANCE SHEET'!$C$3:$AM$258, 39, FALSE) + HLOOKUP(AK3,'BALANCE SHEET'!$C$3:$AM$258, 49, FALSE) + HLOOKUP(AK3,'BALANCE SHEET'!$C$3:$AM$258, 89, FALSE) + HLOOKUP(AK3,'BALANCE SHEET'!$C$3:$AM$258, 98, FALSE) + HLOOKUP(AK3,'BALANCE SHEET'!$C$3:$AM$258, 100, FALSE)+ HLOOKUP(AK3,'BALANCE SHEET'!$C$3:$AM$258, 101, FALSE)+ HLOOKUP(AK3,'BALANCE SHEET'!$C$3:$AM$258, 102, FALSE)+ HLOOKUP(AK3,'BALANCE SHEET'!$C$3:$AM$258, 103, FALSE)+ HLOOKUP(AK3,'BALANCE SHEET'!$C$3:$AM$258, 104, FALSE)+ HLOOKUP(AK3,'BALANCE SHEET'!$C$3:$AM$258, 105, FALSE)+ HLOOKUP(AK3,'BALANCE SHEET'!$C$3:$AM$258, 106, FALSE) + + HLOOKUP(AK3,'BALANCE SHEET'!$C$3:$AM$258, 107, FALSE) + HLOOKUP(AK3,'BALANCE SHEET'!$C$3:$AM$258, 112, FALSE)+ HLOOKUP(AK3,'BALANCE SHEET'!$C$3:$AM$258, 113, FALSE)+ HLOOKUP(AK3,'BALANCE SHEET'!$C$3:$AM$258, 114, FALSE)+ HLOOKUP(AK3,'BALANCE SHEET'!$C$3:$AM$258, 115, FALSE)+ HLOOKUP(AK3,'BALANCE SHEET'!$C$3:$AM$258, 117, FALSE)+ HLOOKUP(AK3,'BALANCE SHEET'!$C$3:$AM$258, 120, FALSE)+ HLOOKUP(AK3,'BALANCE SHEET'!$C$3:$AM$258, 121, FALSE)+ HLOOKUP(AK3,'BALANCE SHEET'!$C$3:$AM$258, 122, FALSE), 0)</f>
        <v/>
      </c>
      <c r="AL9" s="149">
        <f>IFERROR(HLOOKUP(AL3,'BALANCE SHEET'!$C$3:$AM$258, 5, FALSE) + HLOOKUP(AL3,'BALANCE SHEET'!$C$3:$AM$258, 19, FALSE) + HLOOKUP(AL3,'BALANCE SHEET'!$C$3:$AM$258, 23, FALSE) + HLOOKUP(AL3,'BALANCE SHEET'!$C$3:$AM$258, 24, FALSE) + HLOOKUP(AL3,'BALANCE SHEET'!$C$3:$AM$258, 29, FALSE) + HLOOKUP(AL3,'BALANCE SHEET'!$C$3:$AM$258, 31, FALSE) + HLOOKUP(AL3,'BALANCE SHEET'!$C$3:$AM$258, 35, FALSE)+ HLOOKUP(AL3,'BALANCE SHEET'!$C$3:$AM$258, 39, FALSE) + HLOOKUP(AL3,'BALANCE SHEET'!$C$3:$AM$258, 49, FALSE) + HLOOKUP(AL3,'BALANCE SHEET'!$C$3:$AM$258, 89, FALSE) + HLOOKUP(AL3,'BALANCE SHEET'!$C$3:$AM$258, 98, FALSE) + HLOOKUP(AL3,'BALANCE SHEET'!$C$3:$AM$258, 100, FALSE)+ HLOOKUP(AL3,'BALANCE SHEET'!$C$3:$AM$258, 101, FALSE)+ HLOOKUP(AL3,'BALANCE SHEET'!$C$3:$AM$258, 102, FALSE)+ HLOOKUP(AL3,'BALANCE SHEET'!$C$3:$AM$258, 103, FALSE)+ HLOOKUP(AL3,'BALANCE SHEET'!$C$3:$AM$258, 104, FALSE)+ HLOOKUP(AL3,'BALANCE SHEET'!$C$3:$AM$258, 105, FALSE)+ HLOOKUP(AL3,'BALANCE SHEET'!$C$3:$AM$258, 106, FALSE) + + HLOOKUP(AL3,'BALANCE SHEET'!$C$3:$AM$258, 107, FALSE) + HLOOKUP(AL3,'BALANCE SHEET'!$C$3:$AM$258, 112, FALSE)+ HLOOKUP(AL3,'BALANCE SHEET'!$C$3:$AM$258, 113, FALSE)+ HLOOKUP(AL3,'BALANCE SHEET'!$C$3:$AM$258, 114, FALSE)+ HLOOKUP(AL3,'BALANCE SHEET'!$C$3:$AM$258, 115, FALSE)+ HLOOKUP(AL3,'BALANCE SHEET'!$C$3:$AM$258, 117, FALSE)+ HLOOKUP(AL3,'BALANCE SHEET'!$C$3:$AM$258, 120, FALSE)+ HLOOKUP(AL3,'BALANCE SHEET'!$C$3:$AM$258, 121, FALSE)+ HLOOKUP(AL3,'BALANCE SHEET'!$C$3:$AM$258, 122, FALSE), 0)</f>
        <v/>
      </c>
      <c r="AM9" s="149">
        <f>IFERROR(HLOOKUP(AM3,'BALANCE SHEET'!$C$3:$AM$258, 5, FALSE) + HLOOKUP(AM3,'BALANCE SHEET'!$C$3:$AM$258, 19, FALSE) + HLOOKUP(AM3,'BALANCE SHEET'!$C$3:$AM$258, 23, FALSE) + HLOOKUP(AM3,'BALANCE SHEET'!$C$3:$AM$258, 24, FALSE) + HLOOKUP(AM3,'BALANCE SHEET'!$C$3:$AM$258, 29, FALSE) + HLOOKUP(AM3,'BALANCE SHEET'!$C$3:$AM$258, 31, FALSE) + HLOOKUP(AM3,'BALANCE SHEET'!$C$3:$AM$258, 35, FALSE)+ HLOOKUP(AM3,'BALANCE SHEET'!$C$3:$AM$258, 39, FALSE) + HLOOKUP(AM3,'BALANCE SHEET'!$C$3:$AM$258, 49, FALSE) + HLOOKUP(AM3,'BALANCE SHEET'!$C$3:$AM$258, 89, FALSE) + HLOOKUP(AM3,'BALANCE SHEET'!$C$3:$AM$258, 98, FALSE) + HLOOKUP(AM3,'BALANCE SHEET'!$C$3:$AM$258, 100, FALSE)+ HLOOKUP(AM3,'BALANCE SHEET'!$C$3:$AM$258, 101, FALSE)+ HLOOKUP(AM3,'BALANCE SHEET'!$C$3:$AM$258, 102, FALSE)+ HLOOKUP(AM3,'BALANCE SHEET'!$C$3:$AM$258, 103, FALSE)+ HLOOKUP(AM3,'BALANCE SHEET'!$C$3:$AM$258, 104, FALSE)+ HLOOKUP(AM3,'BALANCE SHEET'!$C$3:$AM$258, 105, FALSE)+ HLOOKUP(AM3,'BALANCE SHEET'!$C$3:$AM$258, 106, FALSE) + + HLOOKUP(AM3,'BALANCE SHEET'!$C$3:$AM$258, 107, FALSE) + HLOOKUP(AM3,'BALANCE SHEET'!$C$3:$AM$258, 112, FALSE)+ HLOOKUP(AM3,'BALANCE SHEET'!$C$3:$AM$258, 113, FALSE)+ HLOOKUP(AM3,'BALANCE SHEET'!$C$3:$AM$258, 114, FALSE)+ HLOOKUP(AM3,'BALANCE SHEET'!$C$3:$AM$258, 115, FALSE)+ HLOOKUP(AM3,'BALANCE SHEET'!$C$3:$AM$258, 117, FALSE)+ HLOOKUP(AM3,'BALANCE SHEET'!$C$3:$AM$258, 120, FALSE)+ HLOOKUP(AM3,'BALANCE SHEET'!$C$3:$AM$258, 121, FALSE)+ HLOOKUP(AM3,'BALANCE SHEET'!$C$3:$AM$258, 122, FALSE), 0)</f>
        <v/>
      </c>
    </row>
    <row r="10" ht="20" customHeight="1" s="173" thickBot="1">
      <c r="A10" s="163" t="inlineStr">
        <is>
          <t>Total Asset Sum</t>
        </is>
      </c>
      <c r="C10" s="149">
        <f>SUM(C5:C9)</f>
        <v/>
      </c>
      <c r="D10" s="149">
        <f>SUM(D5:D9)</f>
        <v/>
      </c>
      <c r="E10" s="149">
        <f>SUM(E5:E9)</f>
        <v/>
      </c>
      <c r="F10" s="149">
        <f>SUM(F5:F9)</f>
        <v/>
      </c>
      <c r="G10" s="149">
        <f>SUM(G5:G9)</f>
        <v/>
      </c>
      <c r="H10" s="149">
        <f>SUM(H5:H9)</f>
        <v/>
      </c>
      <c r="I10" s="149">
        <f>SUM(I5:I9)</f>
        <v/>
      </c>
      <c r="J10" s="149">
        <f>SUM(J5:J9)</f>
        <v/>
      </c>
      <c r="K10" s="149">
        <f>SUM(K5:K9)</f>
        <v/>
      </c>
      <c r="L10" s="149">
        <f>SUM(L5:L9)</f>
        <v/>
      </c>
      <c r="M10" s="149">
        <f>SUM(M5:M9)</f>
        <v/>
      </c>
      <c r="N10" s="149">
        <f>SUM(N5:N9)</f>
        <v/>
      </c>
      <c r="O10" s="149">
        <f>SUM(O5:O9)</f>
        <v/>
      </c>
      <c r="P10" s="149">
        <f>SUM(P5:P9)</f>
        <v/>
      </c>
      <c r="Q10" s="149">
        <f>SUM(Q5:Q9)</f>
        <v/>
      </c>
      <c r="R10" s="149">
        <f>SUM(R5:R9)</f>
        <v/>
      </c>
      <c r="S10" s="149">
        <f>SUM(S5:S9)</f>
        <v/>
      </c>
      <c r="T10" s="149">
        <f>SUM(T5:T9)</f>
        <v/>
      </c>
      <c r="U10" s="149">
        <f>SUM(U5:U9)</f>
        <v/>
      </c>
      <c r="V10" s="149">
        <f>SUM(V5:V9)</f>
        <v/>
      </c>
      <c r="W10" s="149">
        <f>SUM(W5:W9)</f>
        <v/>
      </c>
      <c r="X10" s="149">
        <f>SUM(X5:X9)</f>
        <v/>
      </c>
      <c r="Y10" s="149">
        <f>SUM(Y5:Y9)</f>
        <v/>
      </c>
      <c r="Z10" s="149">
        <f>SUM(Z5:Z9)</f>
        <v/>
      </c>
      <c r="AA10" s="149">
        <f>SUM(AA5:AA9)</f>
        <v/>
      </c>
      <c r="AB10" s="149">
        <f>SUM(AB5:AB9)</f>
        <v/>
      </c>
      <c r="AC10" s="149">
        <f>SUM(AC5:AC9)</f>
        <v/>
      </c>
      <c r="AD10" s="149">
        <f>SUM(AD5:AD9)</f>
        <v/>
      </c>
      <c r="AE10" s="149">
        <f>SUM(AE5:AE9)</f>
        <v/>
      </c>
      <c r="AF10" s="149">
        <f>SUM(AF5:AF9)</f>
        <v/>
      </c>
      <c r="AG10" s="149">
        <f>SUM(AG5:AG9)</f>
        <v/>
      </c>
      <c r="AH10" s="149">
        <f>SUM(AH5:AH9)</f>
        <v/>
      </c>
      <c r="AI10" s="149">
        <f>SUM(AI5:AI9)</f>
        <v/>
      </c>
      <c r="AJ10" s="149">
        <f>SUM(AJ5:AJ9)</f>
        <v/>
      </c>
      <c r="AK10" s="149">
        <f>SUM(AK5:AK9)</f>
        <v/>
      </c>
      <c r="AL10" s="149">
        <f>SUM(AL5:AL9)</f>
        <v/>
      </c>
      <c r="AM10" s="149">
        <f>SUM(AM5:AM9)</f>
        <v/>
      </c>
    </row>
    <row r="11" ht="20" customHeight="1" s="173" thickBot="1">
      <c r="A11" s="163" t="inlineStr">
        <is>
          <t>Total Asset Check</t>
        </is>
      </c>
      <c r="C11" s="149">
        <f>IFERROR(HLOOKUP(C3,'BALANCE SHEET'!$C$3:$AM$258, 123, FALSE), 0)</f>
        <v/>
      </c>
      <c r="D11" s="149">
        <f>IFERROR(HLOOKUP(D3,'BALANCE SHEET'!$C$3:$AM$258, 123, FALSE), 0)</f>
        <v/>
      </c>
      <c r="E11" s="149">
        <f>IFERROR(HLOOKUP(E3,'BALANCE SHEET'!$C$3:$AM$258, 123, FALSE), 0)</f>
        <v/>
      </c>
      <c r="F11" s="149">
        <f>IFERROR(HLOOKUP(F3,'BALANCE SHEET'!$C$3:$AM$258, 123, FALSE), 0)</f>
        <v/>
      </c>
      <c r="G11" s="149">
        <f>IFERROR(HLOOKUP(G3,'BALANCE SHEET'!$C$3:$AM$258, 123, FALSE), 0)</f>
        <v/>
      </c>
      <c r="H11" s="149">
        <f>IFERROR(HLOOKUP(H3,'BALANCE SHEET'!$C$3:$AM$258, 123, FALSE), 0)</f>
        <v/>
      </c>
      <c r="I11" s="149">
        <f>IFERROR(HLOOKUP(I3,'BALANCE SHEET'!$C$3:$AM$258, 123, FALSE), 0)</f>
        <v/>
      </c>
      <c r="J11" s="149">
        <f>IFERROR(HLOOKUP(J3,'BALANCE SHEET'!$C$3:$AM$258, 123, FALSE), 0)</f>
        <v/>
      </c>
      <c r="K11" s="149">
        <f>IFERROR(HLOOKUP(K3,'BALANCE SHEET'!$C$3:$AM$258, 123, FALSE), 0)</f>
        <v/>
      </c>
      <c r="L11" s="149">
        <f>IFERROR(HLOOKUP(L3,'BALANCE SHEET'!$C$3:$AM$258, 123, FALSE), 0)</f>
        <v/>
      </c>
      <c r="M11" s="149">
        <f>IFERROR(HLOOKUP(M3,'BALANCE SHEET'!$C$3:$AM$258, 123, FALSE), 0)</f>
        <v/>
      </c>
      <c r="N11" s="149">
        <f>IFERROR(HLOOKUP(N3,'BALANCE SHEET'!$C$3:$AM$258, 123, FALSE), 0)</f>
        <v/>
      </c>
      <c r="O11" s="149">
        <f>IFERROR(HLOOKUP(O3,'BALANCE SHEET'!$C$3:$AM$258, 123, FALSE), 0)</f>
        <v/>
      </c>
      <c r="P11" s="149">
        <f>IFERROR(HLOOKUP(P3,'BALANCE SHEET'!$C$3:$AM$258, 123, FALSE), 0)</f>
        <v/>
      </c>
      <c r="Q11" s="149">
        <f>IFERROR(HLOOKUP(Q3,'BALANCE SHEET'!$C$3:$AM$258, 123, FALSE), 0)</f>
        <v/>
      </c>
      <c r="R11" s="149">
        <f>IFERROR(HLOOKUP(R3,'BALANCE SHEET'!$C$3:$AM$258, 123, FALSE), 0)</f>
        <v/>
      </c>
      <c r="S11" s="149">
        <f>IFERROR(HLOOKUP(S3,'BALANCE SHEET'!$C$3:$AM$258, 123, FALSE), 0)</f>
        <v/>
      </c>
      <c r="T11" s="149">
        <f>IFERROR(HLOOKUP(T3,'BALANCE SHEET'!$C$3:$AM$258, 123, FALSE), 0)</f>
        <v/>
      </c>
      <c r="U11" s="149">
        <f>IFERROR(HLOOKUP(U3,'BALANCE SHEET'!$C$3:$AM$258, 123, FALSE), 0)</f>
        <v/>
      </c>
      <c r="V11" s="149">
        <f>IFERROR(HLOOKUP(V3,'BALANCE SHEET'!$C$3:$AM$258, 123, FALSE), 0)</f>
        <v/>
      </c>
      <c r="W11" s="149">
        <f>IFERROR(HLOOKUP(W3,'BALANCE SHEET'!$C$3:$AM$258, 123, FALSE), 0)</f>
        <v/>
      </c>
      <c r="X11" s="149">
        <f>IFERROR(HLOOKUP(X3,'BALANCE SHEET'!$C$3:$AM$258, 123, FALSE), 0)</f>
        <v/>
      </c>
      <c r="Y11" s="149">
        <f>IFERROR(HLOOKUP(Y3,'BALANCE SHEET'!$C$3:$AM$258, 123, FALSE), 0)</f>
        <v/>
      </c>
      <c r="Z11" s="149">
        <f>IFERROR(HLOOKUP(Z3,'BALANCE SHEET'!$C$3:$AM$258, 123, FALSE), 0)</f>
        <v/>
      </c>
      <c r="AA11" s="149">
        <f>IFERROR(HLOOKUP(AA3,'BALANCE SHEET'!$C$3:$AM$258, 123, FALSE), 0)</f>
        <v/>
      </c>
      <c r="AB11" s="149">
        <f>IFERROR(HLOOKUP(AB3,'BALANCE SHEET'!$C$3:$AM$258, 123, FALSE), 0)</f>
        <v/>
      </c>
      <c r="AC11" s="149">
        <f>IFERROR(HLOOKUP(AC3,'BALANCE SHEET'!$C$3:$AM$258, 123, FALSE), 0)</f>
        <v/>
      </c>
      <c r="AD11" s="149">
        <f>IFERROR(HLOOKUP(AD3,'BALANCE SHEET'!$C$3:$AM$258, 123, FALSE), 0)</f>
        <v/>
      </c>
      <c r="AE11" s="149">
        <f>IFERROR(HLOOKUP(AE3,'BALANCE SHEET'!$C$3:$AM$258, 123, FALSE), 0)</f>
        <v/>
      </c>
      <c r="AF11" s="149">
        <f>IFERROR(HLOOKUP(AF3,'BALANCE SHEET'!$C$3:$AM$258, 123, FALSE), 0)</f>
        <v/>
      </c>
      <c r="AG11" s="149">
        <f>IFERROR(HLOOKUP(AG3,'BALANCE SHEET'!$C$3:$AM$258, 123, FALSE), 0)</f>
        <v/>
      </c>
      <c r="AH11" s="149">
        <f>IFERROR(HLOOKUP(AH3,'BALANCE SHEET'!$C$3:$AM$258, 123, FALSE), 0)</f>
        <v/>
      </c>
      <c r="AI11" s="149">
        <f>IFERROR(HLOOKUP(AI3,'BALANCE SHEET'!$C$3:$AM$258, 123, FALSE), 0)</f>
        <v/>
      </c>
      <c r="AJ11" s="149">
        <f>IFERROR(HLOOKUP(AJ3,'BALANCE SHEET'!$C$3:$AM$258, 123, FALSE), 0)</f>
        <v/>
      </c>
      <c r="AK11" s="149">
        <f>IFERROR(HLOOKUP(AK3,'BALANCE SHEET'!$C$3:$AM$258, 123, FALSE), 0)</f>
        <v/>
      </c>
      <c r="AL11" s="149">
        <f>IFERROR(HLOOKUP(AL3,'BALANCE SHEET'!$C$3:$AM$258, 123, FALSE), 0)</f>
        <v/>
      </c>
      <c r="AM11" s="149">
        <f>IFERROR(HLOOKUP(AM3,'BALANCE SHEET'!$C$3:$AM$258, 123, FALSE), 0)</f>
        <v/>
      </c>
    </row>
    <row r="12" ht="20" customHeight="1" s="173" thickBot="1">
      <c r="A12" s="159" t="inlineStr">
        <is>
          <t>Percentage</t>
        </is>
      </c>
      <c r="C12" s="34" t="n"/>
      <c r="D12" s="34" t="n"/>
      <c r="E12" s="34" t="n"/>
      <c r="F12" s="34" t="n"/>
      <c r="G12" s="34" t="n"/>
      <c r="H12" s="34" t="n"/>
      <c r="I12" s="34" t="n"/>
      <c r="J12" s="34" t="n"/>
      <c r="K12" s="34" t="n"/>
      <c r="L12" s="34" t="n"/>
      <c r="M12" s="34" t="n"/>
      <c r="N12" s="34" t="n"/>
      <c r="O12" s="34" t="n"/>
      <c r="P12" s="34" t="n"/>
      <c r="Q12" s="34" t="n"/>
      <c r="R12" s="34" t="n"/>
      <c r="S12" s="34" t="n"/>
      <c r="T12" s="34" t="n"/>
      <c r="U12" s="34" t="n"/>
      <c r="V12" s="34" t="n"/>
      <c r="W12" s="34" t="n"/>
      <c r="X12" s="34" t="n"/>
      <c r="Y12" s="34" t="n"/>
      <c r="Z12" s="34" t="n"/>
      <c r="AA12" s="34" t="n"/>
      <c r="AB12" s="34" t="n"/>
      <c r="AC12" s="34" t="n"/>
      <c r="AD12" s="34" t="n"/>
      <c r="AE12" s="34" t="n"/>
      <c r="AF12" s="34" t="n"/>
      <c r="AG12" s="34" t="n"/>
      <c r="AH12" s="34" t="n"/>
      <c r="AI12" s="34" t="n"/>
      <c r="AJ12" s="34" t="n"/>
      <c r="AK12" s="34" t="n"/>
      <c r="AL12" s="34" t="n"/>
      <c r="AM12" s="34" t="n"/>
    </row>
    <row r="13" ht="20" customHeight="1" s="173">
      <c r="A13" s="160" t="inlineStr">
        <is>
          <t>Cash</t>
        </is>
      </c>
      <c r="C13" s="164">
        <f>IFERROR(C5/C$10, 0)</f>
        <v/>
      </c>
      <c r="D13" s="164">
        <f>IFERROR(D5/D$10, 0)</f>
        <v/>
      </c>
      <c r="E13" s="164">
        <f>IFERROR(E5/E$10, 0)</f>
        <v/>
      </c>
      <c r="F13" s="164">
        <f>IFERROR(F5/F$10, 0)</f>
        <v/>
      </c>
      <c r="G13" s="164">
        <f>IFERROR(G5/G$10, 0)</f>
        <v/>
      </c>
      <c r="H13" s="164">
        <f>IFERROR(H5/H$10, 0)</f>
        <v/>
      </c>
      <c r="I13" s="164">
        <f>IFERROR(I5/I$10, 0)</f>
        <v/>
      </c>
      <c r="J13" s="164">
        <f>IFERROR(J5/J$10, 0)</f>
        <v/>
      </c>
      <c r="K13" s="164">
        <f>IFERROR(K5/K$10, 0)</f>
        <v/>
      </c>
      <c r="L13" s="164">
        <f>IFERROR(L5/L$10, 0)</f>
        <v/>
      </c>
      <c r="M13" s="164">
        <f>IFERROR(M5/M$10, 0)</f>
        <v/>
      </c>
      <c r="N13" s="164">
        <f>IFERROR(N5/N$10, 0)</f>
        <v/>
      </c>
      <c r="O13" s="164">
        <f>IFERROR(O5/O$10, 0)</f>
        <v/>
      </c>
      <c r="P13" s="164">
        <f>IFERROR(P5/P$10, 0)</f>
        <v/>
      </c>
      <c r="Q13" s="164">
        <f>IFERROR(Q5/Q$10, 0)</f>
        <v/>
      </c>
      <c r="R13" s="164">
        <f>IFERROR(R5/R$10, 0)</f>
        <v/>
      </c>
      <c r="S13" s="164">
        <f>IFERROR(S5/S$10, 0)</f>
        <v/>
      </c>
      <c r="T13" s="164">
        <f>IFERROR(T5/T$10, 0)</f>
        <v/>
      </c>
      <c r="U13" s="164">
        <f>IFERROR(U5/U$10, 0)</f>
        <v/>
      </c>
      <c r="V13" s="164">
        <f>IFERROR(V5/V$10, 0)</f>
        <v/>
      </c>
      <c r="W13" s="164">
        <f>IFERROR(W5/W$10, 0)</f>
        <v/>
      </c>
      <c r="X13" s="164">
        <f>IFERROR(X5/X$10, 0)</f>
        <v/>
      </c>
      <c r="Y13" s="164">
        <f>IFERROR(Y5/Y$10, 0)</f>
        <v/>
      </c>
      <c r="Z13" s="164">
        <f>IFERROR(Z5/Z$10, 0)</f>
        <v/>
      </c>
      <c r="AA13" s="164">
        <f>IFERROR(AA5/AA$10, 0)</f>
        <v/>
      </c>
      <c r="AB13" s="164">
        <f>IFERROR(AB5/AB$10, 0)</f>
        <v/>
      </c>
      <c r="AC13" s="164">
        <f>IFERROR(AC5/AC$10, 0)</f>
        <v/>
      </c>
      <c r="AD13" s="164">
        <f>IFERROR(AD5/AD$10, 0)</f>
        <v/>
      </c>
      <c r="AE13" s="164">
        <f>IFERROR(AE5/AE$10, 0)</f>
        <v/>
      </c>
      <c r="AF13" s="164">
        <f>IFERROR(AF5/AF$10, 0)</f>
        <v/>
      </c>
      <c r="AG13" s="164">
        <f>IFERROR(AG5/AG$10, 0)</f>
        <v/>
      </c>
      <c r="AH13" s="164">
        <f>IFERROR(AH5/AH$10, 0)</f>
        <v/>
      </c>
      <c r="AI13" s="164">
        <f>IFERROR(AI5/AI$10, 0)</f>
        <v/>
      </c>
      <c r="AJ13" s="164">
        <f>IFERROR(AJ5/AJ$10, 0)</f>
        <v/>
      </c>
      <c r="AK13" s="164">
        <f>IFERROR(AK5/AK$10, 0)</f>
        <v/>
      </c>
      <c r="AL13" s="164">
        <f>IFERROR(AL5/AL$10, 0)</f>
        <v/>
      </c>
      <c r="AM13" s="164">
        <f>IFERROR(AM5/AM$10, 0)</f>
        <v/>
      </c>
    </row>
    <row r="14" ht="20" customHeight="1" s="173">
      <c r="A14" s="160" t="inlineStr">
        <is>
          <t>Credit</t>
        </is>
      </c>
      <c r="C14" s="164">
        <f>IFERROR(C6/C$10, 0)</f>
        <v/>
      </c>
      <c r="D14" s="164">
        <f>IFERROR(D6/D$10, 0)</f>
        <v/>
      </c>
      <c r="E14" s="164">
        <f>IFERROR(E6/E$10, 0)</f>
        <v/>
      </c>
      <c r="F14" s="164">
        <f>IFERROR(F6/F$10, 0)</f>
        <v/>
      </c>
      <c r="G14" s="164">
        <f>IFERROR(G6/G$10, 0)</f>
        <v/>
      </c>
      <c r="H14" s="164">
        <f>IFERROR(H6/H$10, 0)</f>
        <v/>
      </c>
      <c r="I14" s="164">
        <f>IFERROR(I6/I$10, 0)</f>
        <v/>
      </c>
      <c r="J14" s="164">
        <f>IFERROR(J6/J$10, 0)</f>
        <v/>
      </c>
      <c r="K14" s="164">
        <f>IFERROR(K6/K$10, 0)</f>
        <v/>
      </c>
      <c r="L14" s="164">
        <f>IFERROR(L6/L$10, 0)</f>
        <v/>
      </c>
      <c r="M14" s="164">
        <f>IFERROR(M6/M$10, 0)</f>
        <v/>
      </c>
      <c r="N14" s="164">
        <f>IFERROR(N6/N$10, 0)</f>
        <v/>
      </c>
      <c r="O14" s="164">
        <f>IFERROR(O6/O$10, 0)</f>
        <v/>
      </c>
      <c r="P14" s="164">
        <f>IFERROR(P6/P$10, 0)</f>
        <v/>
      </c>
      <c r="Q14" s="164">
        <f>IFERROR(Q6/Q$10, 0)</f>
        <v/>
      </c>
      <c r="R14" s="164">
        <f>IFERROR(R6/R$10, 0)</f>
        <v/>
      </c>
      <c r="S14" s="164">
        <f>IFERROR(S6/S$10, 0)</f>
        <v/>
      </c>
      <c r="T14" s="164">
        <f>IFERROR(T6/T$10, 0)</f>
        <v/>
      </c>
      <c r="U14" s="164">
        <f>IFERROR(U6/U$10, 0)</f>
        <v/>
      </c>
      <c r="V14" s="164">
        <f>IFERROR(V6/V$10, 0)</f>
        <v/>
      </c>
      <c r="W14" s="164">
        <f>IFERROR(W6/W$10, 0)</f>
        <v/>
      </c>
      <c r="X14" s="164">
        <f>IFERROR(X6/X$10, 0)</f>
        <v/>
      </c>
      <c r="Y14" s="164">
        <f>IFERROR(Y6/Y$10, 0)</f>
        <v/>
      </c>
      <c r="Z14" s="164">
        <f>IFERROR(Z6/Z$10, 0)</f>
        <v/>
      </c>
      <c r="AA14" s="164">
        <f>IFERROR(AA6/AA$10, 0)</f>
        <v/>
      </c>
      <c r="AB14" s="164">
        <f>IFERROR(AB6/AB$10, 0)</f>
        <v/>
      </c>
      <c r="AC14" s="164">
        <f>IFERROR(AC6/AC$10, 0)</f>
        <v/>
      </c>
      <c r="AD14" s="164">
        <f>IFERROR(AD6/AD$10, 0)</f>
        <v/>
      </c>
      <c r="AE14" s="164">
        <f>IFERROR(AE6/AE$10, 0)</f>
        <v/>
      </c>
      <c r="AF14" s="164">
        <f>IFERROR(AF6/AF$10, 0)</f>
        <v/>
      </c>
      <c r="AG14" s="164">
        <f>IFERROR(AG6/AG$10, 0)</f>
        <v/>
      </c>
      <c r="AH14" s="164">
        <f>IFERROR(AH6/AH$10, 0)</f>
        <v/>
      </c>
      <c r="AI14" s="164">
        <f>IFERROR(AI6/AI$10, 0)</f>
        <v/>
      </c>
      <c r="AJ14" s="164">
        <f>IFERROR(AJ6/AJ$10, 0)</f>
        <v/>
      </c>
      <c r="AK14" s="164">
        <f>IFERROR(AK6/AK$10, 0)</f>
        <v/>
      </c>
      <c r="AL14" s="164">
        <f>IFERROR(AL6/AL$10, 0)</f>
        <v/>
      </c>
      <c r="AM14" s="164">
        <f>IFERROR(AM6/AM$10, 0)</f>
        <v/>
      </c>
    </row>
    <row r="15" ht="20" customHeight="1" s="173">
      <c r="A15" s="161" t="inlineStr">
        <is>
          <t>PPE</t>
        </is>
      </c>
      <c r="C15" s="164">
        <f>IFERROR(C7/C$10, 0)</f>
        <v/>
      </c>
      <c r="D15" s="164">
        <f>IFERROR(D7/D$10, 0)</f>
        <v/>
      </c>
      <c r="E15" s="164">
        <f>IFERROR(E7/E$10, 0)</f>
        <v/>
      </c>
      <c r="F15" s="164">
        <f>IFERROR(F7/F$10, 0)</f>
        <v/>
      </c>
      <c r="G15" s="164">
        <f>IFERROR(G7/G$10, 0)</f>
        <v/>
      </c>
      <c r="H15" s="164">
        <f>IFERROR(H7/H$10, 0)</f>
        <v/>
      </c>
      <c r="I15" s="164">
        <f>IFERROR(I7/I$10, 0)</f>
        <v/>
      </c>
      <c r="J15" s="164">
        <f>IFERROR(J7/J$10, 0)</f>
        <v/>
      </c>
      <c r="K15" s="164">
        <f>IFERROR(K7/K$10, 0)</f>
        <v/>
      </c>
      <c r="L15" s="164">
        <f>IFERROR(L7/L$10, 0)</f>
        <v/>
      </c>
      <c r="M15" s="164">
        <f>IFERROR(M7/M$10, 0)</f>
        <v/>
      </c>
      <c r="N15" s="164">
        <f>IFERROR(N7/N$10, 0)</f>
        <v/>
      </c>
      <c r="O15" s="164">
        <f>IFERROR(O7/O$10, 0)</f>
        <v/>
      </c>
      <c r="P15" s="164">
        <f>IFERROR(P7/P$10, 0)</f>
        <v/>
      </c>
      <c r="Q15" s="164">
        <f>IFERROR(Q7/Q$10, 0)</f>
        <v/>
      </c>
      <c r="R15" s="164">
        <f>IFERROR(R7/R$10, 0)</f>
        <v/>
      </c>
      <c r="S15" s="164">
        <f>IFERROR(S7/S$10, 0)</f>
        <v/>
      </c>
      <c r="T15" s="164">
        <f>IFERROR(T7/T$10, 0)</f>
        <v/>
      </c>
      <c r="U15" s="164">
        <f>IFERROR(U7/U$10, 0)</f>
        <v/>
      </c>
      <c r="V15" s="164">
        <f>IFERROR(V7/V$10, 0)</f>
        <v/>
      </c>
      <c r="W15" s="164">
        <f>IFERROR(W7/W$10, 0)</f>
        <v/>
      </c>
      <c r="X15" s="164">
        <f>IFERROR(X7/X$10, 0)</f>
        <v/>
      </c>
      <c r="Y15" s="164">
        <f>IFERROR(Y7/Y$10, 0)</f>
        <v/>
      </c>
      <c r="Z15" s="164">
        <f>IFERROR(Z7/Z$10, 0)</f>
        <v/>
      </c>
      <c r="AA15" s="164">
        <f>IFERROR(AA7/AA$10, 0)</f>
        <v/>
      </c>
      <c r="AB15" s="164">
        <f>IFERROR(AB7/AB$10, 0)</f>
        <v/>
      </c>
      <c r="AC15" s="164">
        <f>IFERROR(AC7/AC$10, 0)</f>
        <v/>
      </c>
      <c r="AD15" s="164">
        <f>IFERROR(AD7/AD$10, 0)</f>
        <v/>
      </c>
      <c r="AE15" s="164">
        <f>IFERROR(AE7/AE$10, 0)</f>
        <v/>
      </c>
      <c r="AF15" s="164">
        <f>IFERROR(AF7/AF$10, 0)</f>
        <v/>
      </c>
      <c r="AG15" s="164">
        <f>IFERROR(AG7/AG$10, 0)</f>
        <v/>
      </c>
      <c r="AH15" s="164">
        <f>IFERROR(AH7/AH$10, 0)</f>
        <v/>
      </c>
      <c r="AI15" s="164">
        <f>IFERROR(AI7/AI$10, 0)</f>
        <v/>
      </c>
      <c r="AJ15" s="164">
        <f>IFERROR(AJ7/AJ$10, 0)</f>
        <v/>
      </c>
      <c r="AK15" s="164">
        <f>IFERROR(AK7/AK$10, 0)</f>
        <v/>
      </c>
      <c r="AL15" s="164">
        <f>IFERROR(AL7/AL$10, 0)</f>
        <v/>
      </c>
      <c r="AM15" s="164">
        <f>IFERROR(AM7/AM$10, 0)</f>
        <v/>
      </c>
    </row>
    <row r="16" ht="20" customHeight="1" s="173">
      <c r="A16" s="161" t="inlineStr">
        <is>
          <t>Investment</t>
        </is>
      </c>
      <c r="C16" s="164">
        <f>IFERROR(C8/C$10, 0)</f>
        <v/>
      </c>
      <c r="D16" s="164">
        <f>IFERROR(D8/D$10, 0)</f>
        <v/>
      </c>
      <c r="E16" s="164">
        <f>IFERROR(E8/E$10, 0)</f>
        <v/>
      </c>
      <c r="F16" s="164">
        <f>IFERROR(F8/F$10, 0)</f>
        <v/>
      </c>
      <c r="G16" s="164">
        <f>IFERROR(G8/G$10, 0)</f>
        <v/>
      </c>
      <c r="H16" s="164">
        <f>IFERROR(H8/H$10, 0)</f>
        <v/>
      </c>
      <c r="I16" s="164">
        <f>IFERROR(I8/I$10, 0)</f>
        <v/>
      </c>
      <c r="J16" s="164">
        <f>IFERROR(J8/J$10, 0)</f>
        <v/>
      </c>
      <c r="K16" s="164">
        <f>IFERROR(K8/K$10, 0)</f>
        <v/>
      </c>
      <c r="L16" s="164">
        <f>IFERROR(L8/L$10, 0)</f>
        <v/>
      </c>
      <c r="M16" s="164">
        <f>IFERROR(M8/M$10, 0)</f>
        <v/>
      </c>
      <c r="N16" s="164">
        <f>IFERROR(N8/N$10, 0)</f>
        <v/>
      </c>
      <c r="O16" s="164">
        <f>IFERROR(O8/O$10, 0)</f>
        <v/>
      </c>
      <c r="P16" s="164">
        <f>IFERROR(P8/P$10, 0)</f>
        <v/>
      </c>
      <c r="Q16" s="164">
        <f>IFERROR(Q8/Q$10, 0)</f>
        <v/>
      </c>
      <c r="R16" s="164">
        <f>IFERROR(R8/R$10, 0)</f>
        <v/>
      </c>
      <c r="S16" s="164">
        <f>IFERROR(S8/S$10, 0)</f>
        <v/>
      </c>
      <c r="T16" s="164">
        <f>IFERROR(T8/T$10, 0)</f>
        <v/>
      </c>
      <c r="U16" s="164">
        <f>IFERROR(U8/U$10, 0)</f>
        <v/>
      </c>
      <c r="V16" s="164">
        <f>IFERROR(V8/V$10, 0)</f>
        <v/>
      </c>
      <c r="W16" s="164">
        <f>IFERROR(W8/W$10, 0)</f>
        <v/>
      </c>
      <c r="X16" s="164">
        <f>IFERROR(X8/X$10, 0)</f>
        <v/>
      </c>
      <c r="Y16" s="164">
        <f>IFERROR(Y8/Y$10, 0)</f>
        <v/>
      </c>
      <c r="Z16" s="164">
        <f>IFERROR(Z8/Z$10, 0)</f>
        <v/>
      </c>
      <c r="AA16" s="164">
        <f>IFERROR(AA8/AA$10, 0)</f>
        <v/>
      </c>
      <c r="AB16" s="164">
        <f>IFERROR(AB8/AB$10, 0)</f>
        <v/>
      </c>
      <c r="AC16" s="164">
        <f>IFERROR(AC8/AC$10, 0)</f>
        <v/>
      </c>
      <c r="AD16" s="164">
        <f>IFERROR(AD8/AD$10, 0)</f>
        <v/>
      </c>
      <c r="AE16" s="164">
        <f>IFERROR(AE8/AE$10, 0)</f>
        <v/>
      </c>
      <c r="AF16" s="164">
        <f>IFERROR(AF8/AF$10, 0)</f>
        <v/>
      </c>
      <c r="AG16" s="164">
        <f>IFERROR(AG8/AG$10, 0)</f>
        <v/>
      </c>
      <c r="AH16" s="164">
        <f>IFERROR(AH8/AH$10, 0)</f>
        <v/>
      </c>
      <c r="AI16" s="164">
        <f>IFERROR(AI8/AI$10, 0)</f>
        <v/>
      </c>
      <c r="AJ16" s="164">
        <f>IFERROR(AJ8/AJ$10, 0)</f>
        <v/>
      </c>
      <c r="AK16" s="164">
        <f>IFERROR(AK8/AK$10, 0)</f>
        <v/>
      </c>
      <c r="AL16" s="164">
        <f>IFERROR(AL8/AL$10, 0)</f>
        <v/>
      </c>
      <c r="AM16" s="164">
        <f>IFERROR(AM8/AM$10, 0)</f>
        <v/>
      </c>
    </row>
    <row r="17" ht="20" customHeight="1" s="173">
      <c r="A17" s="162" t="inlineStr">
        <is>
          <t>Others</t>
        </is>
      </c>
      <c r="C17" s="164">
        <f>IFERROR(C9/C$10, 0)</f>
        <v/>
      </c>
      <c r="D17" s="164">
        <f>IFERROR(D9/D$10, 0)</f>
        <v/>
      </c>
      <c r="E17" s="164">
        <f>IFERROR(E9/E$10, 0)</f>
        <v/>
      </c>
      <c r="F17" s="164">
        <f>IFERROR(F9/F$10, 0)</f>
        <v/>
      </c>
      <c r="G17" s="164">
        <f>IFERROR(G9/G$10, 0)</f>
        <v/>
      </c>
      <c r="H17" s="164">
        <f>IFERROR(H9/H$10, 0)</f>
        <v/>
      </c>
      <c r="I17" s="164">
        <f>IFERROR(I9/I$10, 0)</f>
        <v/>
      </c>
      <c r="J17" s="164">
        <f>IFERROR(J9/J$10, 0)</f>
        <v/>
      </c>
      <c r="K17" s="164">
        <f>IFERROR(K9/K$10, 0)</f>
        <v/>
      </c>
      <c r="L17" s="164">
        <f>IFERROR(L9/L$10, 0)</f>
        <v/>
      </c>
      <c r="M17" s="164">
        <f>IFERROR(M9/M$10, 0)</f>
        <v/>
      </c>
      <c r="N17" s="164">
        <f>IFERROR(N9/N$10, 0)</f>
        <v/>
      </c>
      <c r="O17" s="164">
        <f>IFERROR(O9/O$10, 0)</f>
        <v/>
      </c>
      <c r="P17" s="164">
        <f>IFERROR(P9/P$10, 0)</f>
        <v/>
      </c>
      <c r="Q17" s="164">
        <f>IFERROR(Q9/Q$10, 0)</f>
        <v/>
      </c>
      <c r="R17" s="164">
        <f>IFERROR(R9/R$10, 0)</f>
        <v/>
      </c>
      <c r="S17" s="164">
        <f>IFERROR(S9/S$10, 0)</f>
        <v/>
      </c>
      <c r="T17" s="164">
        <f>IFERROR(T9/T$10, 0)</f>
        <v/>
      </c>
      <c r="U17" s="164">
        <f>IFERROR(U9/U$10, 0)</f>
        <v/>
      </c>
      <c r="V17" s="164">
        <f>IFERROR(V9/V$10, 0)</f>
        <v/>
      </c>
      <c r="W17" s="164">
        <f>IFERROR(W9/W$10, 0)</f>
        <v/>
      </c>
      <c r="X17" s="164">
        <f>IFERROR(X9/X$10, 0)</f>
        <v/>
      </c>
      <c r="Y17" s="164">
        <f>IFERROR(Y9/Y$10, 0)</f>
        <v/>
      </c>
      <c r="Z17" s="164">
        <f>IFERROR(Z9/Z$10, 0)</f>
        <v/>
      </c>
      <c r="AA17" s="164">
        <f>IFERROR(AA9/AA$10, 0)</f>
        <v/>
      </c>
      <c r="AB17" s="164">
        <f>IFERROR(AB9/AB$10, 0)</f>
        <v/>
      </c>
      <c r="AC17" s="164">
        <f>IFERROR(AC9/AC$10, 0)</f>
        <v/>
      </c>
      <c r="AD17" s="164">
        <f>IFERROR(AD9/AD$10, 0)</f>
        <v/>
      </c>
      <c r="AE17" s="164">
        <f>IFERROR(AE9/AE$10, 0)</f>
        <v/>
      </c>
      <c r="AF17" s="164">
        <f>IFERROR(AF9/AF$10, 0)</f>
        <v/>
      </c>
      <c r="AG17" s="164">
        <f>IFERROR(AG9/AG$10, 0)</f>
        <v/>
      </c>
      <c r="AH17" s="164">
        <f>IFERROR(AH9/AH$10, 0)</f>
        <v/>
      </c>
      <c r="AI17" s="164">
        <f>IFERROR(AI9/AI$10, 0)</f>
        <v/>
      </c>
      <c r="AJ17" s="164">
        <f>IFERROR(AJ9/AJ$10, 0)</f>
        <v/>
      </c>
      <c r="AK17" s="164">
        <f>IFERROR(AK9/AK$10, 0)</f>
        <v/>
      </c>
      <c r="AL17" s="164">
        <f>IFERROR(AL9/AL$10, 0)</f>
        <v/>
      </c>
      <c r="AM17" s="164">
        <f>IFERROR(AM9/AM$10, 0)</f>
        <v/>
      </c>
    </row>
    <row r="18" ht="20" customHeight="1" s="173">
      <c r="A18" s="163" t="inlineStr">
        <is>
          <t>Total Percentage Sum</t>
        </is>
      </c>
      <c r="C18" s="164">
        <f>SUM(C13:C17)</f>
        <v/>
      </c>
      <c r="D18" s="164">
        <f>SUM(D13:D17)</f>
        <v/>
      </c>
      <c r="E18" s="164">
        <f>SUM(E13:E17)</f>
        <v/>
      </c>
      <c r="F18" s="164">
        <f>SUM(F13:F17)</f>
        <v/>
      </c>
      <c r="G18" s="164">
        <f>SUM(G13:G17)</f>
        <v/>
      </c>
      <c r="H18" s="164">
        <f>SUM(H13:H17)</f>
        <v/>
      </c>
      <c r="I18" s="164">
        <f>SUM(I13:I17)</f>
        <v/>
      </c>
      <c r="J18" s="164">
        <f>SUM(J13:J17)</f>
        <v/>
      </c>
      <c r="K18" s="164">
        <f>SUM(K13:K17)</f>
        <v/>
      </c>
      <c r="L18" s="164">
        <f>SUM(L13:L17)</f>
        <v/>
      </c>
      <c r="M18" s="164">
        <f>SUM(M13:M17)</f>
        <v/>
      </c>
      <c r="N18" s="164">
        <f>SUM(N13:N17)</f>
        <v/>
      </c>
      <c r="O18" s="164">
        <f>SUM(O13:O17)</f>
        <v/>
      </c>
      <c r="P18" s="164">
        <f>SUM(P13:P17)</f>
        <v/>
      </c>
      <c r="Q18" s="164">
        <f>SUM(Q13:Q17)</f>
        <v/>
      </c>
      <c r="R18" s="164">
        <f>SUM(R13:R17)</f>
        <v/>
      </c>
      <c r="S18" s="164">
        <f>SUM(S13:S17)</f>
        <v/>
      </c>
      <c r="T18" s="164">
        <f>SUM(T13:T17)</f>
        <v/>
      </c>
      <c r="U18" s="164">
        <f>SUM(U13:U17)</f>
        <v/>
      </c>
      <c r="V18" s="164">
        <f>SUM(V13:V17)</f>
        <v/>
      </c>
      <c r="W18" s="164">
        <f>SUM(W13:W17)</f>
        <v/>
      </c>
      <c r="X18" s="164">
        <f>SUM(X13:X17)</f>
        <v/>
      </c>
      <c r="Y18" s="164">
        <f>SUM(Y13:Y17)</f>
        <v/>
      </c>
      <c r="Z18" s="164">
        <f>SUM(Z13:Z17)</f>
        <v/>
      </c>
      <c r="AA18" s="164">
        <f>SUM(AA13:AA17)</f>
        <v/>
      </c>
      <c r="AB18" s="164">
        <f>SUM(AB13:AB17)</f>
        <v/>
      </c>
      <c r="AC18" s="164">
        <f>SUM(AC13:AC17)</f>
        <v/>
      </c>
      <c r="AD18" s="164">
        <f>SUM(AD13:AD17)</f>
        <v/>
      </c>
      <c r="AE18" s="164">
        <f>SUM(AE13:AE17)</f>
        <v/>
      </c>
      <c r="AF18" s="164">
        <f>SUM(AF13:AF17)</f>
        <v/>
      </c>
      <c r="AG18" s="164">
        <f>SUM(AG13:AG17)</f>
        <v/>
      </c>
      <c r="AH18" s="164">
        <f>SUM(AH13:AH17)</f>
        <v/>
      </c>
      <c r="AI18" s="164">
        <f>SUM(AI13:AI17)</f>
        <v/>
      </c>
      <c r="AJ18" s="164">
        <f>SUM(AJ13:AJ17)</f>
        <v/>
      </c>
      <c r="AK18" s="164">
        <f>SUM(AK13:AK17)</f>
        <v/>
      </c>
      <c r="AL18" s="164">
        <f>SUM(AL13:AL17)</f>
        <v/>
      </c>
      <c r="AM18" s="164">
        <f>SUM(AM13:AM17)</f>
        <v/>
      </c>
    </row>
  </sheetData>
  <mergeCells count="1">
    <mergeCell ref="A1:C1"/>
  </mergeCells>
  <pageMargins left="0.7" right="0.7" top="0.75" bottom="0.75" header="0.3" footer="0.3"/>
</worksheet>
</file>

<file path=xl/worksheets/sheet6.xml><?xml version="1.0" encoding="utf-8"?>
<worksheet xmlns="http://schemas.openxmlformats.org/spreadsheetml/2006/main">
  <sheetPr>
    <outlinePr summaryBelow="1" summaryRight="1"/>
    <pageSetUpPr/>
  </sheetPr>
  <dimension ref="A1:AL167"/>
  <sheetViews>
    <sheetView showGridLines="0" topLeftCell="A1" workbookViewId="0">
      <pane xSplit="2" ySplit="3" topLeftCell="C4" activePane="bottomRight" state="frozen"/>
      <selection pane="topRight"/>
      <selection pane="bottomLeft"/>
      <selection pane="bottomRight" activeCell="C151" sqref="C151"/>
    </sheetView>
  </sheetViews>
  <sheetFormatPr baseColWidth="10" defaultColWidth="9.3984375" defaultRowHeight="15"/>
  <cols>
    <col collapsed="1" width="42.59765625" bestFit="1" customWidth="1" style="50" min="1" max="1"/>
    <col width="26" customWidth="1" style="50" min="2" max="2"/>
    <col collapsed="1" width="21" customWidth="1" style="50" min="3" max="5"/>
    <col width="21" customWidth="1" style="50" min="6" max="6"/>
    <col collapsed="1" width="21" customWidth="1" style="50" min="7" max="38"/>
    <col collapsed="1" width="9.3984375" customWidth="1" style="50" min="39" max="16384"/>
  </cols>
  <sheetData>
    <row r="1" ht="25" customHeight="1" s="173">
      <c r="A1" s="167" t="inlineStr">
        <is>
          <t>Laporan laba rugi dan penghasilan komprehensif lain</t>
        </is>
      </c>
      <c r="D1" s="49" t="n"/>
    </row>
    <row r="2" ht="17" customHeight="1" s="173">
      <c r="A2" s="167" t="n"/>
      <c r="B2" s="167" t="n"/>
      <c r="C2" s="167" t="n"/>
      <c r="D2" s="49" t="n"/>
    </row>
    <row r="3" ht="17" customHeight="1" s="173">
      <c r="A3" s="31" t="inlineStr">
        <is>
          <t>Period</t>
        </is>
      </c>
      <c r="B3" s="31" t="n"/>
      <c r="C3" s="51" t="inlineStr">
        <is>
          <t>2018-03-31</t>
        </is>
      </c>
      <c r="D3" s="51" t="inlineStr">
        <is>
          <t>2018-06-30</t>
        </is>
      </c>
      <c r="E3" s="51" t="inlineStr">
        <is>
          <t>2018-09-30</t>
        </is>
      </c>
      <c r="F3" s="51" t="inlineStr">
        <is>
          <t>2019-03-31</t>
        </is>
      </c>
      <c r="G3" s="51" t="inlineStr">
        <is>
          <t>2019-06-30</t>
        </is>
      </c>
      <c r="H3" s="51" t="inlineStr">
        <is>
          <t>2019-09-30</t>
        </is>
      </c>
      <c r="I3" s="51" t="inlineStr">
        <is>
          <t>2020-03-31</t>
        </is>
      </c>
      <c r="J3" s="51" t="inlineStr">
        <is>
          <t>2020-06-30</t>
        </is>
      </c>
      <c r="K3" s="51" t="inlineStr">
        <is>
          <t>2020-09-30</t>
        </is>
      </c>
      <c r="L3" s="51" t="inlineStr">
        <is>
          <t>2021-03-31</t>
        </is>
      </c>
      <c r="M3" s="51" t="inlineStr">
        <is>
          <t>2021-06-30</t>
        </is>
      </c>
      <c r="N3" s="51" t="inlineStr">
        <is>
          <t>2021-09-30</t>
        </is>
      </c>
      <c r="O3" s="51" t="inlineStr">
        <is>
          <t>2022-03-31</t>
        </is>
      </c>
      <c r="P3" s="51" t="inlineStr">
        <is>
          <t>2022-06-30</t>
        </is>
      </c>
      <c r="Q3" s="51" t="inlineStr">
        <is>
          <t>2022-09-30</t>
        </is>
      </c>
      <c r="R3" s="51" t="inlineStr">
        <is>
          <t>2023-03-31</t>
        </is>
      </c>
      <c r="S3" s="51" t="inlineStr">
        <is>
          <t>2023-06-30</t>
        </is>
      </c>
      <c r="T3" s="51" t="inlineStr">
        <is>
          <t>2023-09-30</t>
        </is>
      </c>
      <c r="U3" s="51" t="inlineStr">
        <is>
          <t>2024-03-31</t>
        </is>
      </c>
      <c r="V3" s="51" t="inlineStr">
        <is>
          <t>2024-06-30</t>
        </is>
      </c>
      <c r="W3" s="51" t="inlineStr">
        <is>
          <t>2024-09-30</t>
        </is>
      </c>
      <c r="X3" s="51" t="inlineStr">
        <is>
          <t>2025-03-31</t>
        </is>
      </c>
      <c r="Y3" s="51" t="inlineStr">
        <is>
          <t>2025-06-30</t>
        </is>
      </c>
      <c r="Z3" s="51" t="inlineStr">
        <is>
          <t>2025-09-30</t>
        </is>
      </c>
      <c r="AA3" s="51" t="inlineStr">
        <is>
          <t>2026-03-31</t>
        </is>
      </c>
      <c r="AB3" s="51" t="n"/>
      <c r="AC3" s="51" t="n"/>
      <c r="AD3" s="51" t="n"/>
      <c r="AE3" s="51" t="n"/>
      <c r="AF3" s="51" t="n"/>
      <c r="AG3" s="51" t="n"/>
      <c r="AH3" s="51" t="n"/>
      <c r="AI3" s="51" t="n"/>
      <c r="AJ3" s="51" t="n"/>
      <c r="AK3" s="51" t="n"/>
      <c r="AL3" s="51" t="n"/>
    </row>
    <row r="4" ht="35" customHeight="1" s="173" thickBot="1">
      <c r="A4" s="52" t="inlineStr">
        <is>
          <t>Laporan laba rugi dan penghasilan komprehensif lain</t>
        </is>
      </c>
      <c r="B4" s="52" t="n"/>
      <c r="C4" s="53" t="n"/>
      <c r="D4" s="53" t="n"/>
      <c r="E4" s="53" t="n"/>
      <c r="F4" s="53" t="n"/>
      <c r="G4" s="53" t="n"/>
      <c r="H4" s="53" t="n"/>
      <c r="I4" s="53" t="n"/>
      <c r="J4" s="53" t="n"/>
      <c r="K4" s="53" t="n"/>
      <c r="L4" s="53" t="n"/>
      <c r="M4" s="53" t="n"/>
      <c r="N4" s="53" t="n"/>
      <c r="O4" s="53" t="n"/>
      <c r="P4" s="53" t="n"/>
      <c r="Q4" s="53" t="n"/>
      <c r="R4" s="53" t="n"/>
      <c r="S4" s="53" t="n"/>
      <c r="T4" s="53" t="n"/>
      <c r="U4" s="53" t="n"/>
      <c r="V4" s="53" t="n"/>
      <c r="W4" s="53" t="n"/>
      <c r="X4" s="53" t="n"/>
      <c r="Y4" s="53" t="n"/>
      <c r="Z4" s="53" t="n"/>
      <c r="AA4" s="53" t="n"/>
      <c r="AB4" s="53" t="n"/>
      <c r="AC4" s="53" t="n"/>
      <c r="AD4" s="53" t="n"/>
      <c r="AE4" s="53" t="n"/>
      <c r="AF4" s="53" t="n"/>
      <c r="AG4" s="53" t="n"/>
      <c r="AH4" s="53" t="n"/>
      <c r="AI4" s="53" t="n"/>
      <c r="AJ4" s="53" t="n"/>
      <c r="AK4" s="53" t="n"/>
      <c r="AL4" s="53" t="n"/>
    </row>
    <row r="5" ht="52" customHeight="1" s="173" thickBot="1">
      <c r="A5" s="54" t="inlineStr">
        <is>
          <t>Gross Operating Revenue (without recoveries, change in fair value, &amp; one off)</t>
        </is>
      </c>
      <c r="B5" s="62" t="n"/>
      <c r="C5" s="149">
        <f>C11+C19+C20+C28+C29+C30+C22+C25+C27+C33+C34+C38+C47+C48+C49+C50+C61+C52+C53+C54+C55+C56+C57+C60+C63+C62+C64+C69</f>
        <v/>
      </c>
      <c r="D5" s="149">
        <f>D11+D19+D20+D28+D29+D30+D22+D25+D27+D33+D34+D38+D47+D48+D49+D50+D61+D52+D53+D54+D55+D56+D57+D60+D63+D62+D64+D69</f>
        <v/>
      </c>
      <c r="E5" s="149">
        <f>E11+E19+E20+E28+E29+E30+E22+E25+E27+E33+E34+E38+E47+E48+E49+E50+E61+E52+E53+E54+E55+E56+E57+E60+E63+E62+E64+E69</f>
        <v/>
      </c>
      <c r="F5" s="149">
        <f>F11+F19+F20+F28+F29+F30+F22+F25+F27+F33+F34+F38+F47+F48+F49+F50+F61+F52+F53+F54+F55+F56+F57+F60+F63+F62+F64+F69</f>
        <v/>
      </c>
      <c r="G5" s="149">
        <f>G11+G19+G20+G28+G29+G30+G22+G25+G27+G33+G34+G38+G47+G48+G49+G50+G61+G52+G53+G54+G55+G56+G57+G60+G63+G62+G64+G69</f>
        <v/>
      </c>
      <c r="H5" s="149">
        <f>H11+H19+H20+H28+H29+H30+H22+H25+H27+H33+H34+H38+H47+H48+H49+H50+H61+H52+H53+H54+H55+H56+H57+H60+H63+H62+H64+H69</f>
        <v/>
      </c>
      <c r="I5" s="149">
        <f>I11+I19+I20+I28+I29+I30+I22+I25+I27+I33+I34+I38+I47+I48+I49+I50+I61+I52+I53+I54+I55+I56+I57+I60+I63+I62+I64+I69</f>
        <v/>
      </c>
      <c r="J5" s="149">
        <f>J11+J19+J20+J28+J29+J30+J22+J25+J27+J33+J34+J38+J47+J48+J49+J50+J61+J52+J53+J54+J55+J56+J57+J60+J63+J62+J64+J69</f>
        <v/>
      </c>
      <c r="K5" s="149">
        <f>K11+K19+K20+K28+K29+K30+K22+K25+K27+K33+K34+K38+K47+K48+K49+K50+K61+K52+K53+K54+K55+K56+K57+K60+K63+K62+K64+K69</f>
        <v/>
      </c>
      <c r="L5" s="149">
        <f>L11+L19+L20+L28+L29+L30+L22+L25+L27+L33+L34+L38+L47+L48+L49+L50+L61+L52+L53+L54+L55+L56+L57+L60+L63+L62+L64+L69</f>
        <v/>
      </c>
      <c r="M5" s="149">
        <f>M11+M19+M20+M28+M29+M30+M22+M25+M27+M33+M34+M38+M47+M48+M49+M50+M61+M52+M53+M54+M55+M56+M57+M60+M63+M62+M64+M69</f>
        <v/>
      </c>
      <c r="N5" s="149">
        <f>N11+N19+N20+N28+N29+N30+N22+N25+N27+N33+N34+N38+N47+N48+N49+N50+N61+N52+N53+N54+N55+N56+N57+N60+N63+N62+N64+N69</f>
        <v/>
      </c>
      <c r="O5" s="149">
        <f>O11+O19+O20+O28+O29+O30+O22+O25+O27+O33+O34+O38+O47+O48+O49+O50+O61+O52+O53+O54+O55+O56+O57+O60+O63+O62+O64+O69</f>
        <v/>
      </c>
      <c r="P5" s="149">
        <f>P11+P19+P20+P28+P29+P30+P22+P25+P27+P33+P34+P38+P47+P48+P49+P50+P61+P52+P53+P54+P55+P56+P57+P60+P63+P62+P64+P69</f>
        <v/>
      </c>
      <c r="Q5" s="149">
        <f>Q11+Q19+Q20+Q28+Q29+Q30+Q22+Q25+Q27+Q33+Q34+Q38+Q47+Q48+Q49+Q50+Q61+Q52+Q53+Q54+Q55+Q56+Q57+Q60+Q63+Q62+Q64+Q69</f>
        <v/>
      </c>
      <c r="R5" s="149">
        <f>R11+R19+R20+R28+R29+R30+R22+R25+R27+R33+R34+R38+R47+R48+R49+R50+R61+R52+R53+R54+R55+R56+R57+R60+R63+R62+R64+R69</f>
        <v/>
      </c>
      <c r="S5" s="149">
        <f>S11+S19+S20+S28+S29+S30+S22+S25+S27+S33+S34+S38+S47+S48+S49+S50+S61+S52+S53+S54+S55+S56+S57+S60+S63+S62+S64+S69</f>
        <v/>
      </c>
      <c r="T5" s="149">
        <f>T11+T19+T20+T28+T29+T30+T22+T25+T27+T33+T34+T38+T47+T48+T49+T50+T61+T52+T53+T54+T55+T56+T57+T60+T63+T62+T64+T69</f>
        <v/>
      </c>
      <c r="U5" s="149">
        <f>U11+U19+U20+U28+U29+U30+U22+U25+U27+U33+U34+U38+U47+U48+U49+U50+U61+U52+U53+U54+U55+U56+U57+U60+U63+U62+U64+U69</f>
        <v/>
      </c>
      <c r="V5" s="149">
        <f>V11+V19+V20+V28+V29+V30+V22+V25+V27+V33+V34+V38+V47+V48+V49+V50+V61+V52+V53+V54+V55+V56+V57+V60+V63+V62+V64+V69</f>
        <v/>
      </c>
      <c r="W5" s="149">
        <f>W11+W19+W20+W28+W29+W30+W22+W25+W27+W33+W34+W38+W47+W48+W49+W50+W61+W52+W53+W54+W55+W56+W57+W60+W63+W62+W64+W69</f>
        <v/>
      </c>
      <c r="X5" s="149">
        <f>X11+X19+X20+X28+X29+X30+X22+X25+X27+X33+X34+X38+X47+X48+X49+X50+X61+X52+X53+X54+X55+X56+X57+X60+X63+X62+X64+X69</f>
        <v/>
      </c>
      <c r="Y5" s="149">
        <f>Y11+Y19+Y20+Y28+Y29+Y30+Y22+Y25+Y27+Y33+Y34+Y38+Y47+Y48+Y49+Y50+Y61+Y52+Y53+Y54+Y55+Y56+Y57+Y60+Y63+Y62+Y64+Y69</f>
        <v/>
      </c>
      <c r="Z5" s="149">
        <f>Z11+Z19+Z20+Z28+Z29+Z30+Z22+Z25+Z27+Z33+Z34+Z38+Z47+Z48+Z49+Z50+Z61+Z52+Z53+Z54+Z55+Z56+Z57+Z60+Z63+Z62+Z64+Z69</f>
        <v/>
      </c>
      <c r="AA5" s="149">
        <f>AA11+AA19+AA20+AA28+AA29+AA30+AA22+AA25+AA27+AA33+AA34+AA38+AA47+AA48+AA49+AA50+AA61+AA52+AA53+AA54+AA55+AA56+AA57+AA60+AA63+AA62+AA64+AA69</f>
        <v/>
      </c>
      <c r="AB5" s="149">
        <f>AB11+AB19+AB20+AB28+AB29+AB30+AB22+AB25+AB27+AB33+AB34+AB38+AB47+AB48+AB49+AB50+AB61+AB52+AB53+AB54+AB55+AB56+AB57+AB60+AB63+AB62+AB64+AB69</f>
        <v/>
      </c>
      <c r="AC5" s="149">
        <f>AC11+AC19+AC20+AC28+AC29+AC30+AC22+AC25+AC27+AC33+AC34+AC38+AC47+AC48+AC49+AC50+AC61+AC52+AC53+AC54+AC55+AC56+AC57+AC60+AC63+AC62+AC64+AC69</f>
        <v/>
      </c>
      <c r="AD5" s="149">
        <f>AD11+AD19+AD20+AD28+AD29+AD30+AD22+AD25+AD27+AD33+AD34+AD38+AD47+AD48+AD49+AD50+AD61+AD52+AD53+AD54+AD55+AD56+AD57+AD60+AD63+AD62+AD64+AD69</f>
        <v/>
      </c>
      <c r="AE5" s="149">
        <f>AE11+AE19+AE20+AE28+AE29+AE30+AE22+AE25+AE27+AE33+AE34+AE38+AE47+AE48+AE49+AE50+AE61+AE52+AE53+AE54+AE55+AE56+AE57+AE60+AE63+AE62+AE64+AE69</f>
        <v/>
      </c>
      <c r="AF5" s="149">
        <f>AF11+AF19+AF20+AF28+AF29+AF30+AF22+AF25+AF27+AF33+AF34+AF38+AF47+AF48+AF49+AF50+AF61+AF52+AF53+AF54+AF55+AF56+AF57+AF60+AF63+AF62+AF64+AF69</f>
        <v/>
      </c>
      <c r="AG5" s="149">
        <f>AG11+AG19+AG20+AG28+AG29+AG30+AG22+AG25+AG27+AG33+AG34+AG38+AG47+AG48+AG49+AG50+AG61+AG52+AG53+AG54+AG55+AG56+AG57+AG60+AG63+AG62+AG64+AG69</f>
        <v/>
      </c>
      <c r="AH5" s="149">
        <f>AH11+AH19+AH20+AH28+AH29+AH30+AH22+AH25+AH27+AH33+AH34+AH38+AH47+AH48+AH49+AH50+AH61+AH52+AH53+AH54+AH55+AH56+AH57+AH60+AH63+AH62+AH64+AH69</f>
        <v/>
      </c>
      <c r="AI5" s="149">
        <f>AI11+AI19+AI20+AI28+AI29+AI30+AI22+AI25+AI27+AI33+AI34+AI38+AI47+AI48+AI49+AI50+AI61+AI52+AI53+AI54+AI55+AI56+AI57+AI60+AI63+AI62+AI64+AI69</f>
        <v/>
      </c>
      <c r="AJ5" s="149">
        <f>AJ11+AJ19+AJ20+AJ28+AJ29+AJ30+AJ22+AJ25+AJ27+AJ33+AJ34+AJ38+AJ47+AJ48+AJ49+AJ50+AJ61+AJ52+AJ53+AJ54+AJ55+AJ56+AJ57+AJ60+AJ63+AJ62+AJ64+AJ69</f>
        <v/>
      </c>
      <c r="AK5" s="149">
        <f>AK11+AK19+AK20+AK28+AK29+AK30+AK22+AK25+AK27+AK33+AK34+AK38+AK47+AK48+AK49+AK50+AK61+AK52+AK53+AK54+AK55+AK56+AK57+AK60+AK63+AK62+AK64+AK69</f>
        <v/>
      </c>
      <c r="AL5" s="149">
        <f>AL11+AL19+AL20+AL28+AL29+AL30+AL22+AL25+AL27+AL33+AL34+AL38+AL47+AL48+AL49+AL50+AL61+AL52+AL53+AL54+AL55+AL56+AL57+AL60+AL63+AL62+AL64+AL69</f>
        <v/>
      </c>
    </row>
    <row r="6" ht="35" customHeight="1" s="173" thickBot="1">
      <c r="A6" s="151" t="inlineStr">
        <is>
          <t>Gross Operating Revenue Growth (%)</t>
        </is>
      </c>
      <c r="B6" s="62" t="n"/>
      <c r="C6" s="152">
        <f>IFERROR(IF(((C5-B5)/B5)=-1, "", (C5-B5)/B5), "")</f>
        <v/>
      </c>
      <c r="D6" s="152">
        <f>IFERROR(IF(((D5-C5)/C5)=-1, "", (D5-C5)/C5), "")</f>
        <v/>
      </c>
      <c r="E6" s="152">
        <f>IFERROR(IF(((E5-D5)/D5)=-1, "", (E5-D5)/D5), "")</f>
        <v/>
      </c>
      <c r="F6" s="152">
        <f>IFERROR(IF(((F5-E5)/E5)=-1, "", (F5-E5)/E5), "")</f>
        <v/>
      </c>
      <c r="G6" s="152">
        <f>IFERROR(IF(((G5-F5)/F5)=-1, "", (G5-F5)/F5), "")</f>
        <v/>
      </c>
      <c r="H6" s="152">
        <f>IFERROR(IF(((H5-G5)/G5)=-1, "", (H5-G5)/G5), "")</f>
        <v/>
      </c>
      <c r="I6" s="152">
        <f>IFERROR(IF(((I5-H5)/H5)=-1, "", (I5-H5)/H5), "")</f>
        <v/>
      </c>
      <c r="J6" s="152">
        <f>IFERROR(IF(((J5-I5)/I5)=-1, "", (J5-I5)/I5), "")</f>
        <v/>
      </c>
      <c r="K6" s="152">
        <f>IFERROR(IF(((K5-J5)/J5)=-1, "", (K5-J5)/J5), "")</f>
        <v/>
      </c>
      <c r="L6" s="152">
        <f>IFERROR(IF(((L5-K5)/K5)=-1, "", (L5-K5)/K5), "")</f>
        <v/>
      </c>
      <c r="M6" s="152">
        <f>IFERROR(IF(((M5-L5)/L5)=-1, "", (M5-L5)/L5), "")</f>
        <v/>
      </c>
      <c r="N6" s="152">
        <f>IFERROR(IF(((N5-M5)/M5)=-1, "", (N5-M5)/M5), "")</f>
        <v/>
      </c>
      <c r="O6" s="152">
        <f>IFERROR(IF(((O5-N5)/N5)=-1, "", (O5-N5)/N5), "")</f>
        <v/>
      </c>
      <c r="P6" s="152">
        <f>IFERROR(IF(((P5-O5)/O5)=-1, "", (P5-O5)/O5), "")</f>
        <v/>
      </c>
      <c r="Q6" s="152">
        <f>IFERROR(IF(((Q5-P5)/P5)=-1, "", (Q5-P5)/P5), "")</f>
        <v/>
      </c>
      <c r="R6" s="152">
        <f>IFERROR(IF(((R5-Q5)/Q5)=-1, "", (R5-Q5)/Q5), "")</f>
        <v/>
      </c>
      <c r="S6" s="152">
        <f>IFERROR(IF(((S5-R5)/R5)=-1, "", (S5-R5)/R5), "")</f>
        <v/>
      </c>
      <c r="T6" s="152">
        <f>IFERROR(IF(((T5-S5)/S5)=-1, "", (T5-S5)/S5), "")</f>
        <v/>
      </c>
      <c r="U6" s="152">
        <f>IFERROR(IF(((U5-T5)/T5)=-1, "", (U5-T5)/T5), "")</f>
        <v/>
      </c>
      <c r="V6" s="152">
        <f>IFERROR(IF(((V5-U5)/U5)=-1, "", (V5-U5)/U5), "")</f>
        <v/>
      </c>
      <c r="W6" s="152">
        <f>IFERROR(IF(((W5-V5)/V5)=-1, "", (W5-V5)/V5), "")</f>
        <v/>
      </c>
      <c r="X6" s="152">
        <f>IFERROR(IF(((X5-W5)/W5)=-1, "", (X5-W5)/W5), "")</f>
        <v/>
      </c>
      <c r="Y6" s="152">
        <f>IFERROR(IF(((Y5-X5)/X5)=-1, "", (Y5-X5)/X5), "")</f>
        <v/>
      </c>
      <c r="Z6" s="152">
        <f>IFERROR(IF(((Z5-Y5)/Y5)=-1, "", (Z5-Y5)/Y5), "")</f>
        <v/>
      </c>
      <c r="AA6" s="152">
        <f>IFERROR(IF(((AA5-Z5)/Z5)=-1, "", (AA5-Z5)/Z5), "")</f>
        <v/>
      </c>
      <c r="AB6" s="152">
        <f>IFERROR(IF(((AB5-AA5)/AA5)=-1, "", (AB5-AA5)/AA5), "")</f>
        <v/>
      </c>
      <c r="AC6" s="152">
        <f>IFERROR(IF(((AC5-AB5)/AB5)=-1, "", (AC5-AB5)/AB5), "")</f>
        <v/>
      </c>
      <c r="AD6" s="152">
        <f>IFERROR(IF(((AD5-AC5)/AC5)=-1, "", (AD5-AC5)/AC5), "")</f>
        <v/>
      </c>
      <c r="AE6" s="152">
        <f>IFERROR(IF(((AE5-AD5)/AD5)=-1, "", (AE5-AD5)/AD5), "")</f>
        <v/>
      </c>
      <c r="AF6" s="152">
        <f>IFERROR(IF(((AF5-AE5)/AE5)=-1, "", (AF5-AE5)/AE5), "")</f>
        <v/>
      </c>
      <c r="AG6" s="152">
        <f>IFERROR(IF(((AG5-AF5)/AF5)=-1, "", (AG5-AF5)/AF5), "")</f>
        <v/>
      </c>
      <c r="AH6" s="152">
        <f>IFERROR(IF(((AH5-AG5)/AG5)=-1, "", (AH5-AG5)/AG5), "")</f>
        <v/>
      </c>
      <c r="AI6" s="152">
        <f>IFERROR(IF(((AI5-AH5)/AH5)=-1, "", (AI5-AH5)/AH5), "")</f>
        <v/>
      </c>
      <c r="AJ6" s="152">
        <f>IFERROR(IF(((AJ5-AI5)/AI5)=-1, "", (AJ5-AI5)/AI5), "")</f>
        <v/>
      </c>
      <c r="AK6" s="152">
        <f>IFERROR(IF(((AK5-AJ5)/AJ5)=-1, "", (AK5-AJ5)/AJ5), "")</f>
        <v/>
      </c>
      <c r="AL6" s="152">
        <f>IFERROR(IF(((AL5-AK5)/AK5)=-1, "", (AL5-AK5)/AK5), "")</f>
        <v/>
      </c>
    </row>
    <row r="7" ht="52" customHeight="1" s="173" thickBot="1">
      <c r="A7" s="54" t="inlineStr">
        <is>
          <t>Net Operating Revenue (without recoveries, change in fair value, &amp; one off)</t>
        </is>
      </c>
      <c r="B7" s="62" t="n"/>
      <c r="C7" s="149">
        <f>C5 - (C14+C23+C24+C26+C32+C35+C36+C37+C39+C40+C41+C42+C43+C77)</f>
        <v/>
      </c>
      <c r="D7" s="149">
        <f>D5 - (D14+D23+D24+D26+D32+D35+D36+D37+D39+D40+D41+D42+D43+D77)</f>
        <v/>
      </c>
      <c r="E7" s="149">
        <f>E5 - (E14+E23+E24+E26+E32+E35+E36+E37+E39+E40+E41+E42+E43+E77)</f>
        <v/>
      </c>
      <c r="F7" s="149">
        <f>F5 - (F14+F23+F24+F26+F32+F35+F36+F37+F39+F40+F41+F42+F43+F77)</f>
        <v/>
      </c>
      <c r="G7" s="149">
        <f>G5 - (G14+G23+G24+G26+G32+G35+G36+G37+G39+G40+G41+G42+G43+G77)</f>
        <v/>
      </c>
      <c r="H7" s="149">
        <f>H5 - (H14+H23+H24+H26+H32+H35+H36+H37+H39+H40+H41+H42+H43+H77)</f>
        <v/>
      </c>
      <c r="I7" s="149">
        <f>I5 - (I14+I23+I24+I26+I32+I35+I36+I37+I39+I40+I41+I42+I43+I77)</f>
        <v/>
      </c>
      <c r="J7" s="149">
        <f>J5 - (J14+J23+J24+J26+J32+J35+J36+J37+J39+J40+J41+J42+J43+J77)</f>
        <v/>
      </c>
      <c r="K7" s="149">
        <f>K5 - (K14+K23+K24+K26+K32+K35+K36+K37+K39+K40+K41+K42+K43+K77)</f>
        <v/>
      </c>
      <c r="L7" s="149">
        <f>L5 - (L14+L23+L24+L26+L32+L35+L36+L37+L39+L40+L41+L42+L43+L77)</f>
        <v/>
      </c>
      <c r="M7" s="149">
        <f>M5 - (M14+M23+M24+M26+M32+M35+M36+M37+M39+M40+M41+M42+M43+M77)</f>
        <v/>
      </c>
      <c r="N7" s="149">
        <f>N5 - (N14+N23+N24+N26+N32+N35+N36+N37+N39+N40+N41+N42+N43+N77)</f>
        <v/>
      </c>
      <c r="O7" s="149">
        <f>O5 - (O14+O23+O24+O26+O32+O35+O36+O37+O39+O40+O41+O42+O43+O77)</f>
        <v/>
      </c>
      <c r="P7" s="149">
        <f>P5 - (P14+P23+P24+P26+P32+P35+P36+P37+P39+P40+P41+P42+P43+P77)</f>
        <v/>
      </c>
      <c r="Q7" s="149">
        <f>Q5 - (Q14+Q23+Q24+Q26+Q32+Q35+Q36+Q37+Q39+Q40+Q41+Q42+Q43+Q77)</f>
        <v/>
      </c>
      <c r="R7" s="149">
        <f>R5 - (R14+R23+R24+R26+R32+R35+R36+R37+R39+R40+R41+R42+R43+R77)</f>
        <v/>
      </c>
      <c r="S7" s="149">
        <f>S5 - (S14+S23+S24+S26+S32+S35+S36+S37+S39+S40+S41+S42+S43+S77)</f>
        <v/>
      </c>
      <c r="T7" s="149">
        <f>T5 - (T14+T23+T24+T26+T32+T35+T36+T37+T39+T40+T41+T42+T43+T77)</f>
        <v/>
      </c>
      <c r="U7" s="149">
        <f>U5 - (U14+U23+U24+U26+U32+U35+U36+U37+U39+U40+U41+U42+U43+U77)</f>
        <v/>
      </c>
      <c r="V7" s="149">
        <f>V5 - (V14+V23+V24+V26+V32+V35+V36+V37+V39+V40+V41+V42+V43+V77)</f>
        <v/>
      </c>
      <c r="W7" s="149">
        <f>W5 - (W14+W23+W24+W26+W32+W35+W36+W37+W39+W40+W41+W42+W43+W77)</f>
        <v/>
      </c>
      <c r="X7" s="149">
        <f>X5 - (X14+X23+X24+X26+X32+X35+X36+X37+X39+X40+X41+X42+X43+X77)</f>
        <v/>
      </c>
      <c r="Y7" s="149">
        <f>Y5 - (Y14+Y23+Y24+Y26+Y32+Y35+Y36+Y37+Y39+Y40+Y41+Y42+Y43+Y77)</f>
        <v/>
      </c>
      <c r="Z7" s="149">
        <f>Z5 - (Z14+Z23+Z24+Z26+Z32+Z35+Z36+Z37+Z39+Z40+Z41+Z42+Z43+Z77)</f>
        <v/>
      </c>
      <c r="AA7" s="149">
        <f>AA5 - (AA14+AA23+AA24+AA26+AA32+AA35+AA36+AA37+AA39+AA40+AA41+AA42+AA43+AA77)</f>
        <v/>
      </c>
      <c r="AB7" s="149">
        <f>AB5 - (AB14+AB23+AB24+AB26+AB32+AB35+AB36+AB37+AB39+AB40+AB41+AB42+AB43+AB77)</f>
        <v/>
      </c>
      <c r="AC7" s="149">
        <f>AC5 - (AC14+AC23+AC24+AC26+AC32+AC35+AC36+AC37+AC39+AC40+AC41+AC42+AC43+AC77)</f>
        <v/>
      </c>
      <c r="AD7" s="149">
        <f>AD5 - (AD14+AD23+AD24+AD26+AD32+AD35+AD36+AD37+AD39+AD40+AD41+AD42+AD43+AD77)</f>
        <v/>
      </c>
      <c r="AE7" s="149">
        <f>AE5 - (AE14+AE23+AE24+AE26+AE32+AE35+AE36+AE37+AE39+AE40+AE41+AE42+AE43+AE77)</f>
        <v/>
      </c>
      <c r="AF7" s="149">
        <f>AF5 - (AF14+AF23+AF24+AF26+AF32+AF35+AF36+AF37+AF39+AF40+AF41+AF42+AF43+AF77)</f>
        <v/>
      </c>
      <c r="AG7" s="149">
        <f>AG5 - (AG14+AG23+AG24+AG26+AG32+AG35+AG36+AG37+AG39+AG40+AG41+AG42+AG43+AG77)</f>
        <v/>
      </c>
      <c r="AH7" s="149">
        <f>AH5 - (AH14+AH23+AH24+AH26+AH32+AH35+AH36+AH37+AH39+AH40+AH41+AH42+AH43+AH77)</f>
        <v/>
      </c>
      <c r="AI7" s="149">
        <f>AI5 - (AI14+AI23+AI24+AI26+AI32+AI35+AI36+AI37+AI39+AI40+AI41+AI42+AI43+AI77)</f>
        <v/>
      </c>
      <c r="AJ7" s="149">
        <f>AJ5 - (AJ14+AJ23+AJ24+AJ26+AJ32+AJ35+AJ36+AJ37+AJ39+AJ40+AJ41+AJ42+AJ43+AJ77)</f>
        <v/>
      </c>
      <c r="AK7" s="149">
        <f>AK5 - (AK14+AK23+AK24+AK26+AK32+AK35+AK36+AK37+AK39+AK40+AK41+AK42+AK43+AK77)</f>
        <v/>
      </c>
      <c r="AL7" s="149">
        <f>AL5 - (AL14+AL23+AL24+AL26+AL32+AL35+AL36+AL37+AL39+AL40+AL41+AL42+AL43+AL77)</f>
        <v/>
      </c>
    </row>
    <row r="8" ht="35" customHeight="1" s="173" thickBot="1">
      <c r="A8" s="151" t="inlineStr">
        <is>
          <t>Net Operating Revenue Growth (%)</t>
        </is>
      </c>
      <c r="B8" s="62" t="n"/>
      <c r="C8" s="152">
        <f>IFERROR(IF(((C7-B7)/B7)=-1, "", (C7-B7)/B7), "")</f>
        <v/>
      </c>
      <c r="D8" s="152">
        <f>IFERROR(IF(((D7-C7)/C7)=-1, "", (D7-C7)/C7), "")</f>
        <v/>
      </c>
      <c r="E8" s="152">
        <f>IFERROR(IF(((E7-D7)/D7)=-1, "", (E7-D7)/D7), "")</f>
        <v/>
      </c>
      <c r="F8" s="152">
        <f>IFERROR(IF(((F7-E7)/E7)=-1, "", (F7-E7)/E7), "")</f>
        <v/>
      </c>
      <c r="G8" s="152">
        <f>IFERROR(IF(((G7-F7)/F7)=-1, "", (G7-F7)/F7), "")</f>
        <v/>
      </c>
      <c r="H8" s="152">
        <f>IFERROR(IF(((H7-G7)/G7)=-1, "", (H7-G7)/G7), "")</f>
        <v/>
      </c>
      <c r="I8" s="152">
        <f>IFERROR(IF(((I7-H7)/H7)=-1, "", (I7-H7)/H7), "")</f>
        <v/>
      </c>
      <c r="J8" s="152">
        <f>IFERROR(IF(((J7-I7)/I7)=-1, "", (J7-I7)/I7), "")</f>
        <v/>
      </c>
      <c r="K8" s="152">
        <f>IFERROR(IF(((K7-J7)/J7)=-1, "", (K7-J7)/J7), "")</f>
        <v/>
      </c>
      <c r="L8" s="152">
        <f>IFERROR(IF(((L7-K7)/K7)=-1, "", (L7-K7)/K7), "")</f>
        <v/>
      </c>
      <c r="M8" s="152">
        <f>IFERROR(IF(((M7-L7)/L7)=-1, "", (M7-L7)/L7), "")</f>
        <v/>
      </c>
      <c r="N8" s="152">
        <f>IFERROR(IF(((N7-M7)/M7)=-1, "", (N7-M7)/M7), "")</f>
        <v/>
      </c>
      <c r="O8" s="152">
        <f>IFERROR(IF(((O7-N7)/N7)=-1, "", (O7-N7)/N7), "")</f>
        <v/>
      </c>
      <c r="P8" s="152">
        <f>IFERROR(IF(((P7-O7)/O7)=-1, "", (P7-O7)/O7), "")</f>
        <v/>
      </c>
      <c r="Q8" s="152">
        <f>IFERROR(IF(((Q7-P7)/P7)=-1, "", (Q7-P7)/P7), "")</f>
        <v/>
      </c>
      <c r="R8" s="152">
        <f>IFERROR(IF(((R7-Q7)/Q7)=-1, "", (R7-Q7)/Q7), "")</f>
        <v/>
      </c>
      <c r="S8" s="152">
        <f>IFERROR(IF(((S7-R7)/R7)=-1, "", (S7-R7)/R7), "")</f>
        <v/>
      </c>
      <c r="T8" s="152">
        <f>IFERROR(IF(((T7-S7)/S7)=-1, "", (T7-S7)/S7), "")</f>
        <v/>
      </c>
      <c r="U8" s="152">
        <f>IFERROR(IF(((U7-T7)/T7)=-1, "", (U7-T7)/T7), "")</f>
        <v/>
      </c>
      <c r="V8" s="152">
        <f>IFERROR(IF(((V7-U7)/U7)=-1, "", (V7-U7)/U7), "")</f>
        <v/>
      </c>
      <c r="W8" s="152">
        <f>IFERROR(IF(((W7-V7)/V7)=-1, "", (W7-V7)/V7), "")</f>
        <v/>
      </c>
      <c r="X8" s="152">
        <f>IFERROR(IF(((X7-W7)/W7)=-1, "", (X7-W7)/W7), "")</f>
        <v/>
      </c>
      <c r="Y8" s="152">
        <f>IFERROR(IF(((Y7-X7)/X7)=-1, "", (Y7-X7)/X7), "")</f>
        <v/>
      </c>
      <c r="Z8" s="152">
        <f>IFERROR(IF(((Z7-Y7)/Y7)=-1, "", (Z7-Y7)/Y7), "")</f>
        <v/>
      </c>
      <c r="AA8" s="152">
        <f>IFERROR(IF(((AA7-Z7)/Z7)=-1, "", (AA7-Z7)/Z7), "")</f>
        <v/>
      </c>
      <c r="AB8" s="152">
        <f>IFERROR(IF(((AB7-AA7)/AA7)=-1, "", (AB7-AA7)/AA7), "")</f>
        <v/>
      </c>
      <c r="AC8" s="152">
        <f>IFERROR(IF(((AC7-AB7)/AB7)=-1, "", (AC7-AB7)/AB7), "")</f>
        <v/>
      </c>
      <c r="AD8" s="152">
        <f>IFERROR(IF(((AD7-AC7)/AC7)=-1, "", (AD7-AC7)/AC7), "")</f>
        <v/>
      </c>
      <c r="AE8" s="152">
        <f>IFERROR(IF(((AE7-AD7)/AD7)=-1, "", (AE7-AD7)/AD7), "")</f>
        <v/>
      </c>
      <c r="AF8" s="152">
        <f>IFERROR(IF(((AF7-AE7)/AE7)=-1, "", (AF7-AE7)/AE7), "")</f>
        <v/>
      </c>
      <c r="AG8" s="152">
        <f>IFERROR(IF(((AG7-AF7)/AF7)=-1, "", (AG7-AF7)/AF7), "")</f>
        <v/>
      </c>
      <c r="AH8" s="152">
        <f>IFERROR(IF(((AH7-AG7)/AG7)=-1, "", (AH7-AG7)/AG7), "")</f>
        <v/>
      </c>
      <c r="AI8" s="152">
        <f>IFERROR(IF(((AI7-AH7)/AH7)=-1, "", (AI7-AH7)/AH7), "")</f>
        <v/>
      </c>
      <c r="AJ8" s="152">
        <f>IFERROR(IF(((AJ7-AI7)/AI7)=-1, "", (AJ7-AI7)/AI7), "")</f>
        <v/>
      </c>
      <c r="AK8" s="152">
        <f>IFERROR(IF(((AK7-AJ7)/AJ7)=-1, "", (AK7-AJ7)/AJ7), "")</f>
        <v/>
      </c>
      <c r="AL8" s="152">
        <f>IFERROR(IF(((AL7-AK7)/AK7)=-1, "", (AL7-AK7)/AK7), "")</f>
        <v/>
      </c>
    </row>
    <row r="9" ht="35" customHeight="1" s="173" thickBot="1">
      <c r="A9" s="146" t="inlineStr">
        <is>
          <t>Total Asset Turnover Ratio (TATO) (%)</t>
        </is>
      </c>
      <c r="B9" s="62" t="n"/>
      <c r="C9" s="95">
        <f>IFERROR(C7/HLOOKUP(C3,'BALANCE SHEET'!$C$3:$AH$258, 123, FALSE), "")</f>
        <v/>
      </c>
      <c r="D9" s="95">
        <f>IFERROR(D7/HLOOKUP(D3,'BALANCE SHEET'!$C$3:$AH$258, 123, FALSE), "")</f>
        <v/>
      </c>
      <c r="E9" s="95">
        <f>IFERROR(E7/HLOOKUP(E3,'BALANCE SHEET'!$C$3:$AH$258, 123, FALSE), "")</f>
        <v/>
      </c>
      <c r="F9" s="95">
        <f>IFERROR(F7/HLOOKUP(F3,'BALANCE SHEET'!$C$3:$AH$258, 123, FALSE), "")</f>
        <v/>
      </c>
      <c r="G9" s="95">
        <f>IFERROR(G7/HLOOKUP(G3,'BALANCE SHEET'!$C$3:$AH$258, 123, FALSE), "")</f>
        <v/>
      </c>
      <c r="H9" s="95">
        <f>IFERROR(H7/HLOOKUP(H3,'BALANCE SHEET'!$C$3:$AH$258, 123, FALSE), "")</f>
        <v/>
      </c>
      <c r="I9" s="95">
        <f>IFERROR(I7/HLOOKUP(I3,'BALANCE SHEET'!$C$3:$AH$258, 123, FALSE), "")</f>
        <v/>
      </c>
      <c r="J9" s="95">
        <f>IFERROR(J7/HLOOKUP(J3,'BALANCE SHEET'!$C$3:$AH$258, 123, FALSE), "")</f>
        <v/>
      </c>
      <c r="K9" s="95">
        <f>IFERROR(K7/HLOOKUP(K3,'BALANCE SHEET'!$C$3:$AH$258, 123, FALSE), "")</f>
        <v/>
      </c>
      <c r="L9" s="95">
        <f>IFERROR(L7/HLOOKUP(L3,'BALANCE SHEET'!$C$3:$AH$258, 123, FALSE), "")</f>
        <v/>
      </c>
      <c r="M9" s="95">
        <f>IFERROR(M7/HLOOKUP(M3,'BALANCE SHEET'!$C$3:$AH$258, 123, FALSE), "")</f>
        <v/>
      </c>
      <c r="N9" s="95">
        <f>IFERROR(N7/HLOOKUP(N3,'BALANCE SHEET'!$C$3:$AH$258, 123, FALSE), "")</f>
        <v/>
      </c>
      <c r="O9" s="95">
        <f>IFERROR(O7/HLOOKUP(O3,'BALANCE SHEET'!$C$3:$AH$258, 123, FALSE), "")</f>
        <v/>
      </c>
      <c r="P9" s="95">
        <f>IFERROR(P7/HLOOKUP(P3,'BALANCE SHEET'!$C$3:$AH$258, 123, FALSE), "")</f>
        <v/>
      </c>
      <c r="Q9" s="95">
        <f>IFERROR(Q7/HLOOKUP(Q3,'BALANCE SHEET'!$C$3:$AH$258, 123, FALSE), "")</f>
        <v/>
      </c>
      <c r="R9" s="95">
        <f>IFERROR(R7/HLOOKUP(R3,'BALANCE SHEET'!$C$3:$AH$258, 123, FALSE), "")</f>
        <v/>
      </c>
      <c r="S9" s="95">
        <f>IFERROR(S7/HLOOKUP(S3,'BALANCE SHEET'!$C$3:$AH$258, 123, FALSE), "")</f>
        <v/>
      </c>
      <c r="T9" s="95">
        <f>IFERROR(T7/HLOOKUP(T3,'BALANCE SHEET'!$C$3:$AH$258, 123, FALSE), "")</f>
        <v/>
      </c>
      <c r="U9" s="95">
        <f>IFERROR(U7/HLOOKUP(U3,'BALANCE SHEET'!$C$3:$AH$258, 123, FALSE), "")</f>
        <v/>
      </c>
      <c r="V9" s="95">
        <f>IFERROR(V7/HLOOKUP(V3,'BALANCE SHEET'!$C$3:$AH$258, 123, FALSE), "")</f>
        <v/>
      </c>
      <c r="W9" s="95">
        <f>IFERROR(W7/HLOOKUP(W3,'BALANCE SHEET'!$C$3:$AH$258, 123, FALSE), "")</f>
        <v/>
      </c>
      <c r="X9" s="95">
        <f>IFERROR(X7/HLOOKUP(X3,'BALANCE SHEET'!$C$3:$AH$258, 123, FALSE), "")</f>
        <v/>
      </c>
      <c r="Y9" s="95">
        <f>IFERROR(Y7/HLOOKUP(Y3,'BALANCE SHEET'!$C$3:$AH$258, 123, FALSE), "")</f>
        <v/>
      </c>
      <c r="Z9" s="95">
        <f>IFERROR(Z7/HLOOKUP(Z3,'BALANCE SHEET'!$C$3:$AH$258, 123, FALSE), "")</f>
        <v/>
      </c>
      <c r="AA9" s="95">
        <f>IFERROR(AA7/HLOOKUP(AA3,'BALANCE SHEET'!$C$3:$AH$258, 123, FALSE), "")</f>
        <v/>
      </c>
      <c r="AB9" s="95">
        <f>IFERROR(AB7/HLOOKUP(AB3,'BALANCE SHEET'!$C$3:$AH$258, 123, FALSE), "")</f>
        <v/>
      </c>
      <c r="AC9" s="95">
        <f>IFERROR(AC7/HLOOKUP(AC3,'BALANCE SHEET'!$C$3:$AH$258, 123, FALSE), "")</f>
        <v/>
      </c>
      <c r="AD9" s="95">
        <f>IFERROR(AD7/HLOOKUP(AD3,'BALANCE SHEET'!$C$3:$AH$258, 123, FALSE), "")</f>
        <v/>
      </c>
      <c r="AE9" s="95">
        <f>IFERROR(AE7/HLOOKUP(AE3,'BALANCE SHEET'!$C$3:$AH$258, 123, FALSE), "")</f>
        <v/>
      </c>
      <c r="AF9" s="95">
        <f>IFERROR(AF7/HLOOKUP(AF3,'BALANCE SHEET'!$C$3:$AH$258, 123, FALSE), "")</f>
        <v/>
      </c>
      <c r="AG9" s="95">
        <f>IFERROR(AG7/HLOOKUP(AG3,'BALANCE SHEET'!$C$3:$AH$258, 123, FALSE), "")</f>
        <v/>
      </c>
      <c r="AH9" s="95">
        <f>IFERROR(AH7/HLOOKUP(AH3,'BALANCE SHEET'!$C$3:$AH$258, 123, FALSE), "")</f>
        <v/>
      </c>
      <c r="AI9" s="95">
        <f>IFERROR(AI7/HLOOKUP(AI3,'BALANCE SHEET'!$C$3:$AH$258, 123, FALSE), "")</f>
        <v/>
      </c>
      <c r="AJ9" s="95">
        <f>IFERROR(AJ7/HLOOKUP(AJ3,'BALANCE SHEET'!$C$3:$AH$258, 123, FALSE), "")</f>
        <v/>
      </c>
      <c r="AK9" s="95">
        <f>IFERROR(AK7/HLOOKUP(AK3,'BALANCE SHEET'!$C$3:$AH$258, 123, FALSE), "")</f>
        <v/>
      </c>
      <c r="AL9" s="95">
        <f>IFERROR(AL7/HLOOKUP(AL3,'BALANCE SHEET'!$C$3:$AH$258, 123, FALSE), "")</f>
        <v/>
      </c>
    </row>
    <row r="10" ht="35" customHeight="1" s="173" thickBot="1">
      <c r="A10" s="54" t="inlineStr">
        <is>
          <t>Pendapatan dan beban operasional</t>
        </is>
      </c>
      <c r="B10" s="54" t="n"/>
      <c r="C10" s="53" t="n"/>
      <c r="D10" s="53" t="n"/>
      <c r="E10" s="53" t="n"/>
      <c r="F10" s="53" t="n"/>
      <c r="G10" s="53" t="n"/>
      <c r="H10" s="53" t="n"/>
      <c r="I10" s="53" t="n"/>
      <c r="J10" s="53" t="n"/>
      <c r="K10" s="53" t="n"/>
      <c r="L10" s="53" t="n"/>
      <c r="M10" s="53" t="n"/>
      <c r="N10" s="53" t="n"/>
      <c r="O10" s="53" t="n"/>
      <c r="P10" s="53" t="n"/>
      <c r="Q10" s="53" t="n"/>
      <c r="R10" s="53" t="n"/>
      <c r="S10" s="53" t="n"/>
      <c r="T10" s="53" t="n"/>
      <c r="U10" s="53" t="n"/>
      <c r="V10" s="53" t="n"/>
      <c r="W10" s="53" t="n"/>
      <c r="X10" s="53" t="n"/>
      <c r="Y10" s="53" t="n"/>
      <c r="Z10" s="53" t="n"/>
      <c r="AA10" s="53" t="n"/>
      <c r="AB10" s="53" t="n"/>
      <c r="AC10" s="53" t="n"/>
      <c r="AD10" s="53" t="n"/>
      <c r="AE10" s="53" t="n"/>
      <c r="AF10" s="53" t="n"/>
      <c r="AG10" s="53" t="n"/>
      <c r="AH10" s="53" t="n"/>
      <c r="AI10" s="53" t="n"/>
      <c r="AJ10" s="53" t="n"/>
      <c r="AK10" s="53" t="n"/>
      <c r="AL10" s="53" t="n"/>
    </row>
    <row r="11" ht="18" customHeight="1" s="173" thickBot="1">
      <c r="A11" s="55" t="inlineStr">
        <is>
          <t>Pendapatan bunga</t>
        </is>
      </c>
      <c r="B11" s="55" t="n"/>
      <c r="C11" s="56" t="n">
        <v>1148.653</v>
      </c>
      <c r="D11" s="56" t="n">
        <v>2359.655</v>
      </c>
      <c r="E11" s="56" t="n">
        <v>3661.161</v>
      </c>
      <c r="F11" s="56" t="n">
        <v>1310.618</v>
      </c>
      <c r="G11" s="56" t="n">
        <v>2708.245</v>
      </c>
      <c r="H11" s="56" t="n">
        <v>4146.311</v>
      </c>
      <c r="I11" s="56" t="n">
        <v>1428.306</v>
      </c>
      <c r="J11" s="56" t="n">
        <v>2862.077</v>
      </c>
      <c r="K11" s="56" t="n">
        <v>4349.018</v>
      </c>
      <c r="L11" s="56" t="n">
        <v>1554.723</v>
      </c>
      <c r="M11" s="56" t="n">
        <v>3145.439</v>
      </c>
      <c r="N11" s="56" t="n">
        <v>4781.914</v>
      </c>
      <c r="O11" s="56" t="n">
        <v>1655.383</v>
      </c>
      <c r="P11" s="56" t="n">
        <v>3314.422</v>
      </c>
      <c r="Q11" s="56" t="n">
        <v>5016.061</v>
      </c>
      <c r="R11" s="56" t="n">
        <v>1711.834</v>
      </c>
      <c r="S11" s="56" t="n">
        <v>3416.543</v>
      </c>
      <c r="T11" s="56" t="n">
        <v>5202.777</v>
      </c>
      <c r="U11" s="56" t="n">
        <v>1860.668</v>
      </c>
      <c r="V11" s="56" t="n">
        <v>3733.59</v>
      </c>
      <c r="W11" s="56" t="n">
        <v>5672.014</v>
      </c>
      <c r="X11" s="56" t="n">
        <v>2420.984</v>
      </c>
      <c r="Y11" s="56" t="n">
        <v>4768.348</v>
      </c>
      <c r="Z11" s="56" t="n">
        <v>7280.311</v>
      </c>
      <c r="AA11" s="56" t="n">
        <v>3316.374</v>
      </c>
      <c r="AB11" s="56" t="n"/>
      <c r="AC11" s="56" t="n"/>
      <c r="AD11" s="56" t="n"/>
      <c r="AE11" s="56" t="n"/>
      <c r="AF11" s="56" t="n"/>
      <c r="AG11" s="56" t="n"/>
      <c r="AH11" s="56" t="n"/>
      <c r="AI11" s="56" t="n"/>
      <c r="AJ11" s="56" t="n"/>
      <c r="AK11" s="56" t="n"/>
      <c r="AL11" s="56" t="n"/>
    </row>
    <row r="12" ht="35" customHeight="1" s="173" thickBot="1">
      <c r="A12" s="151" t="inlineStr">
        <is>
          <t>Gross Interest Income Growth (%)</t>
        </is>
      </c>
      <c r="B12" s="62" t="n"/>
      <c r="C12" s="152">
        <f>IFERROR(IF(((C11-B11)/B11)=-1, "", (C11-B11)/B11), "")</f>
        <v/>
      </c>
      <c r="D12" s="152">
        <f>IFERROR(IF(((D11-C11)/C11)=-1, "", (D11-C11)/C11), "")</f>
        <v/>
      </c>
      <c r="E12" s="152">
        <f>IFERROR(IF(((E11-D11)/D11)=-1, "", (E11-D11)/D11), "")</f>
        <v/>
      </c>
      <c r="F12" s="152">
        <f>IFERROR(IF(((F11-E11)/E11)=-1, "", (F11-E11)/E11), "")</f>
        <v/>
      </c>
      <c r="G12" s="152">
        <f>IFERROR(IF(((G11-F11)/F11)=-1, "", (G11-F11)/F11), "")</f>
        <v/>
      </c>
      <c r="H12" s="152">
        <f>IFERROR(IF(((H11-G11)/G11)=-1, "", (H11-G11)/G11), "")</f>
        <v/>
      </c>
      <c r="I12" s="152">
        <f>IFERROR(IF(((I11-H11)/H11)=-1, "", (I11-H11)/H11), "")</f>
        <v/>
      </c>
      <c r="J12" s="152">
        <f>IFERROR(IF(((J11-I11)/I11)=-1, "", (J11-I11)/I11), "")</f>
        <v/>
      </c>
      <c r="K12" s="152">
        <f>IFERROR(IF(((K11-J11)/J11)=-1, "", (K11-J11)/J11), "")</f>
        <v/>
      </c>
      <c r="L12" s="152">
        <f>IFERROR(IF(((L11-K11)/K11)=-1, "", (L11-K11)/K11), "")</f>
        <v/>
      </c>
      <c r="M12" s="152">
        <f>IFERROR(IF(((M11-L11)/L11)=-1, "", (M11-L11)/L11), "")</f>
        <v/>
      </c>
      <c r="N12" s="152">
        <f>IFERROR(IF(((N11-M11)/M11)=-1, "", (N11-M11)/M11), "")</f>
        <v/>
      </c>
      <c r="O12" s="152">
        <f>IFERROR(IF(((O11-N11)/N11)=-1, "", (O11-N11)/N11), "")</f>
        <v/>
      </c>
      <c r="P12" s="152">
        <f>IFERROR(IF(((P11-O11)/O11)=-1, "", (P11-O11)/O11), "")</f>
        <v/>
      </c>
      <c r="Q12" s="152">
        <f>IFERROR(IF(((Q11-P11)/P11)=-1, "", (Q11-P11)/P11), "")</f>
        <v/>
      </c>
      <c r="R12" s="152">
        <f>IFERROR(IF(((R11-Q11)/Q11)=-1, "", (R11-Q11)/Q11), "")</f>
        <v/>
      </c>
      <c r="S12" s="152">
        <f>IFERROR(IF(((S11-R11)/R11)=-1, "", (S11-R11)/R11), "")</f>
        <v/>
      </c>
      <c r="T12" s="152">
        <f>IFERROR(IF(((T11-S11)/S11)=-1, "", (T11-S11)/S11), "")</f>
        <v/>
      </c>
      <c r="U12" s="152">
        <f>IFERROR(IF(((U11-T11)/T11)=-1, "", (U11-T11)/T11), "")</f>
        <v/>
      </c>
      <c r="V12" s="152">
        <f>IFERROR(IF(((V11-U11)/U11)=-1, "", (V11-U11)/U11), "")</f>
        <v/>
      </c>
      <c r="W12" s="152">
        <f>IFERROR(IF(((W11-V11)/V11)=-1, "", (W11-V11)/V11), "")</f>
        <v/>
      </c>
      <c r="X12" s="152">
        <f>IFERROR(IF(((X11-W11)/W11)=-1, "", (X11-W11)/W11), "")</f>
        <v/>
      </c>
      <c r="Y12" s="152">
        <f>IFERROR(IF(((Y11-X11)/X11)=-1, "", (Y11-X11)/X11), "")</f>
        <v/>
      </c>
      <c r="Z12" s="152">
        <f>IFERROR(IF(((Z11-Y11)/Y11)=-1, "", (Z11-Y11)/Y11), "")</f>
        <v/>
      </c>
      <c r="AA12" s="152">
        <f>IFERROR(IF(((AA11-Z11)/Z11)=-1, "", (AA11-Z11)/Z11), "")</f>
        <v/>
      </c>
      <c r="AB12" s="152">
        <f>IFERROR(IF(((AB11-AA11)/AA11)=-1, "", (AB11-AA11)/AA11), "")</f>
        <v/>
      </c>
      <c r="AC12" s="152">
        <f>IFERROR(IF(((AC11-AB11)/AB11)=-1, "", (AC11-AB11)/AB11), "")</f>
        <v/>
      </c>
      <c r="AD12" s="152">
        <f>IFERROR(IF(((AD11-AC11)/AC11)=-1, "", (AD11-AC11)/AC11), "")</f>
        <v/>
      </c>
      <c r="AE12" s="152">
        <f>IFERROR(IF(((AE11-AD11)/AD11)=-1, "", (AE11-AD11)/AD11), "")</f>
        <v/>
      </c>
      <c r="AF12" s="152">
        <f>IFERROR(IF(((AF11-AE11)/AE11)=-1, "", (AF11-AE11)/AE11), "")</f>
        <v/>
      </c>
      <c r="AG12" s="152">
        <f>IFERROR(IF(((AG11-AF11)/AF11)=-1, "", (AG11-AF11)/AF11), "")</f>
        <v/>
      </c>
      <c r="AH12" s="152">
        <f>IFERROR(IF(((AH11-AG11)/AG11)=-1, "", (AH11-AG11)/AG11), "")</f>
        <v/>
      </c>
      <c r="AI12" s="152">
        <f>IFERROR(IF(((AI11-AH11)/AH11)=-1, "", (AI11-AH11)/AH11), "")</f>
        <v/>
      </c>
      <c r="AJ12" s="152">
        <f>IFERROR(IF(((AJ11-AI11)/AI11)=-1, "", (AJ11-AI11)/AI11), "")</f>
        <v/>
      </c>
      <c r="AK12" s="152">
        <f>IFERROR(IF(((AK11-AJ11)/AJ11)=-1, "", (AK11-AJ11)/AJ11), "")</f>
        <v/>
      </c>
      <c r="AL12" s="152">
        <f>IFERROR(IF(((AL11-AK11)/AK11)=-1, "", (AL11-AK11)/AK11), "")</f>
        <v/>
      </c>
    </row>
    <row r="13" ht="35" customHeight="1" s="173" thickBot="1">
      <c r="A13" s="143" t="inlineStr">
        <is>
          <t>Gross Interest Margin (GIM) (%)</t>
        </is>
      </c>
      <c r="B13" s="62" t="n"/>
      <c r="C13" s="95">
        <f>IFERROR(C11/HLOOKUP(C3,'BALANCE SHEET'!$C$3:$AH$258, 125, FALSE), "")</f>
        <v/>
      </c>
      <c r="D13" s="95">
        <f>IFERROR(D11/HLOOKUP(D3,'BALANCE SHEET'!$C$3:$AH$258, 125, FALSE), "")</f>
        <v/>
      </c>
      <c r="E13" s="95">
        <f>IFERROR(E11/HLOOKUP(E3,'BALANCE SHEET'!$C$3:$AH$258, 125, FALSE), "")</f>
        <v/>
      </c>
      <c r="F13" s="95">
        <f>IFERROR(F11/HLOOKUP(F3,'BALANCE SHEET'!$C$3:$AH$258, 125, FALSE), "")</f>
        <v/>
      </c>
      <c r="G13" s="95">
        <f>IFERROR(G11/HLOOKUP(G3,'BALANCE SHEET'!$C$3:$AH$258, 125, FALSE), "")</f>
        <v/>
      </c>
      <c r="H13" s="95">
        <f>IFERROR(H11/HLOOKUP(H3,'BALANCE SHEET'!$C$3:$AH$258, 125, FALSE), "")</f>
        <v/>
      </c>
      <c r="I13" s="95">
        <f>IFERROR(I11/HLOOKUP(I3,'BALANCE SHEET'!$C$3:$AH$258, 125, FALSE), "")</f>
        <v/>
      </c>
      <c r="J13" s="95">
        <f>IFERROR(J11/HLOOKUP(J3,'BALANCE SHEET'!$C$3:$AH$258, 125, FALSE), "")</f>
        <v/>
      </c>
      <c r="K13" s="95">
        <f>IFERROR(K11/HLOOKUP(K3,'BALANCE SHEET'!$C$3:$AH$258, 125, FALSE), "")</f>
        <v/>
      </c>
      <c r="L13" s="95">
        <f>IFERROR(L11/HLOOKUP(L3,'BALANCE SHEET'!$C$3:$AH$258, 125, FALSE), "")</f>
        <v/>
      </c>
      <c r="M13" s="95">
        <f>IFERROR(M11/HLOOKUP(M3,'BALANCE SHEET'!$C$3:$AH$258, 125, FALSE), "")</f>
        <v/>
      </c>
      <c r="N13" s="95">
        <f>IFERROR(N11/HLOOKUP(N3,'BALANCE SHEET'!$C$3:$AH$258, 125, FALSE), "")</f>
        <v/>
      </c>
      <c r="O13" s="95">
        <f>IFERROR(O11/HLOOKUP(O3,'BALANCE SHEET'!$C$3:$AH$258, 125, FALSE), "")</f>
        <v/>
      </c>
      <c r="P13" s="95">
        <f>IFERROR(P11/HLOOKUP(P3,'BALANCE SHEET'!$C$3:$AH$258, 125, FALSE), "")</f>
        <v/>
      </c>
      <c r="Q13" s="95">
        <f>IFERROR(Q11/HLOOKUP(Q3,'BALANCE SHEET'!$C$3:$AH$258, 125, FALSE), "")</f>
        <v/>
      </c>
      <c r="R13" s="95">
        <f>IFERROR(R11/HLOOKUP(R3,'BALANCE SHEET'!$C$3:$AH$258, 125, FALSE), "")</f>
        <v/>
      </c>
      <c r="S13" s="95">
        <f>IFERROR(S11/HLOOKUP(S3,'BALANCE SHEET'!$C$3:$AH$258, 125, FALSE), "")</f>
        <v/>
      </c>
      <c r="T13" s="95">
        <f>IFERROR(T11/HLOOKUP(T3,'BALANCE SHEET'!$C$3:$AH$258, 125, FALSE), "")</f>
        <v/>
      </c>
      <c r="U13" s="95">
        <f>IFERROR(U11/HLOOKUP(U3,'BALANCE SHEET'!$C$3:$AH$258, 125, FALSE), "")</f>
        <v/>
      </c>
      <c r="V13" s="95">
        <f>IFERROR(V11/HLOOKUP(V3,'BALANCE SHEET'!$C$3:$AH$258, 125, FALSE), "")</f>
        <v/>
      </c>
      <c r="W13" s="95">
        <f>IFERROR(W11/HLOOKUP(W3,'BALANCE SHEET'!$C$3:$AH$258, 125, FALSE), "")</f>
        <v/>
      </c>
      <c r="X13" s="95">
        <f>IFERROR(X11/HLOOKUP(X3,'BALANCE SHEET'!$C$3:$AH$258, 125, FALSE), "")</f>
        <v/>
      </c>
      <c r="Y13" s="95">
        <f>IFERROR(Y11/HLOOKUP(Y3,'BALANCE SHEET'!$C$3:$AH$258, 125, FALSE), "")</f>
        <v/>
      </c>
      <c r="Z13" s="95">
        <f>IFERROR(Z11/HLOOKUP(Z3,'BALANCE SHEET'!$C$3:$AH$258, 125, FALSE), "")</f>
        <v/>
      </c>
      <c r="AA13" s="95">
        <f>IFERROR(AA11/HLOOKUP(AA3,'BALANCE SHEET'!$C$3:$AH$258, 125, FALSE), "")</f>
        <v/>
      </c>
      <c r="AB13" s="95">
        <f>IFERROR(AB11/HLOOKUP(AB3,'BALANCE SHEET'!$C$3:$AH$258, 125, FALSE), "")</f>
        <v/>
      </c>
      <c r="AC13" s="95">
        <f>IFERROR(AC11/HLOOKUP(AC3,'BALANCE SHEET'!$C$3:$AH$258, 125, FALSE), "")</f>
        <v/>
      </c>
      <c r="AD13" s="95">
        <f>IFERROR(AD11/HLOOKUP(AD3,'BALANCE SHEET'!$C$3:$AH$258, 125, FALSE), "")</f>
        <v/>
      </c>
      <c r="AE13" s="95">
        <f>IFERROR(AE11/HLOOKUP(AE3,'BALANCE SHEET'!$C$3:$AH$258, 125, FALSE), "")</f>
        <v/>
      </c>
      <c r="AF13" s="95">
        <f>IFERROR(AF11/HLOOKUP(AF3,'BALANCE SHEET'!$C$3:$AH$258, 125, FALSE), "")</f>
        <v/>
      </c>
      <c r="AG13" s="95">
        <f>IFERROR(AG11/HLOOKUP(AG3,'BALANCE SHEET'!$C$3:$AH$258, 125, FALSE), "")</f>
        <v/>
      </c>
      <c r="AH13" s="95">
        <f>IFERROR(AH11/HLOOKUP(AH3,'BALANCE SHEET'!$C$3:$AH$258, 125, FALSE), "")</f>
        <v/>
      </c>
      <c r="AI13" s="95">
        <f>IFERROR(AI11/HLOOKUP(AI3,'BALANCE SHEET'!$C$3:$AH$258, 125, FALSE), "")</f>
        <v/>
      </c>
      <c r="AJ13" s="95">
        <f>IFERROR(AJ11/HLOOKUP(AJ3,'BALANCE SHEET'!$C$3:$AH$258, 125, FALSE), "")</f>
        <v/>
      </c>
      <c r="AK13" s="95">
        <f>IFERROR(AK11/HLOOKUP(AK3,'BALANCE SHEET'!$C$3:$AH$258, 125, FALSE), "")</f>
        <v/>
      </c>
      <c r="AL13" s="95">
        <f>IFERROR(AL11/HLOOKUP(AL3,'BALANCE SHEET'!$C$3:$AH$258, 125, FALSE), "")</f>
        <v/>
      </c>
    </row>
    <row r="14" ht="18" customHeight="1" s="173" thickBot="1">
      <c r="A14" s="55" t="inlineStr">
        <is>
          <t>Beban bunga</t>
        </is>
      </c>
      <c r="B14" s="55" t="n"/>
      <c r="C14" s="57" t="n">
        <v>300.049</v>
      </c>
      <c r="D14" s="57" t="n">
        <v>648.737</v>
      </c>
      <c r="E14" s="57" t="n">
        <v>1016.74</v>
      </c>
      <c r="F14" s="57" t="n">
        <v>364.486</v>
      </c>
      <c r="G14" s="57" t="n">
        <v>798.457</v>
      </c>
      <c r="H14" s="57" t="n">
        <v>1275.681</v>
      </c>
      <c r="I14" s="57" t="n">
        <v>446.178</v>
      </c>
      <c r="J14" s="57" t="n">
        <v>931.422</v>
      </c>
      <c r="K14" s="57" t="n">
        <v>1408.867</v>
      </c>
      <c r="L14" s="57" t="n">
        <v>513.048</v>
      </c>
      <c r="M14" s="57" t="n">
        <v>1030.291</v>
      </c>
      <c r="N14" s="57" t="n">
        <v>1551.443</v>
      </c>
      <c r="O14" s="57" t="n">
        <v>452.838</v>
      </c>
      <c r="P14" s="57" t="n">
        <v>942.277</v>
      </c>
      <c r="Q14" s="57" t="n">
        <v>1383.027</v>
      </c>
      <c r="R14" s="57" t="n">
        <v>563.6609999999999</v>
      </c>
      <c r="S14" s="57" t="n">
        <v>1077.427</v>
      </c>
      <c r="T14" s="57" t="n">
        <v>1664.083</v>
      </c>
      <c r="U14" s="57" t="n">
        <v>602.446</v>
      </c>
      <c r="V14" s="57" t="n">
        <v>1175.285</v>
      </c>
      <c r="W14" s="57" t="n">
        <v>1785.899</v>
      </c>
      <c r="X14" s="57" t="n">
        <v>605.443</v>
      </c>
      <c r="Y14" s="57" t="n">
        <v>1206.776</v>
      </c>
      <c r="Z14" s="57" t="n">
        <v>1861.247</v>
      </c>
      <c r="AA14" s="57" t="n">
        <v>418.829</v>
      </c>
      <c r="AB14" s="57" t="n"/>
      <c r="AC14" s="57" t="n"/>
      <c r="AD14" s="57" t="n"/>
      <c r="AE14" s="57" t="n"/>
      <c r="AF14" s="57" t="n"/>
      <c r="AG14" s="57" t="n"/>
      <c r="AH14" s="57" t="n"/>
      <c r="AI14" s="57" t="n"/>
      <c r="AJ14" s="57" t="n"/>
      <c r="AK14" s="57" t="n"/>
      <c r="AL14" s="57" t="n"/>
    </row>
    <row r="15" ht="18" customHeight="1" s="173" thickBot="1">
      <c r="A15" s="143" t="inlineStr">
        <is>
          <t>Cost of Fund (COF) (%)</t>
        </is>
      </c>
      <c r="B15" s="62" t="n"/>
      <c r="C15" s="62">
        <f>IFERROR(C$14/HLOOKUP(C$3,'BALANCE SHEET'!$C$3:$AH$258, 203, FALSE), "")</f>
        <v/>
      </c>
      <c r="D15" s="62">
        <f>IFERROR(D$14/HLOOKUP(D$3,'BALANCE SHEET'!$C$3:$AH$258, 203, FALSE), "")</f>
        <v/>
      </c>
      <c r="E15" s="62">
        <f>IFERROR(E$14/HLOOKUP(E$3,'BALANCE SHEET'!$C$3:$AH$258, 203, FALSE), "")</f>
        <v/>
      </c>
      <c r="F15" s="62">
        <f>IFERROR(F$14/HLOOKUP(F$3,'BALANCE SHEET'!$C$3:$AH$258, 203, FALSE), "")</f>
        <v/>
      </c>
      <c r="G15" s="62">
        <f>IFERROR(G$14/HLOOKUP(G$3,'BALANCE SHEET'!$C$3:$AH$258, 203, FALSE), "")</f>
        <v/>
      </c>
      <c r="H15" s="62">
        <f>IFERROR(H$14/HLOOKUP(H$3,'BALANCE SHEET'!$C$3:$AH$258, 203, FALSE), "")</f>
        <v/>
      </c>
      <c r="I15" s="62">
        <f>IFERROR(I$14/HLOOKUP(I$3,'BALANCE SHEET'!$C$3:$AH$258, 203, FALSE), "")</f>
        <v/>
      </c>
      <c r="J15" s="62">
        <f>IFERROR(J$14/HLOOKUP(J$3,'BALANCE SHEET'!$C$3:$AH$258, 203, FALSE), "")</f>
        <v/>
      </c>
      <c r="K15" s="62">
        <f>IFERROR(K$14/HLOOKUP(K$3,'BALANCE SHEET'!$C$3:$AH$258, 203, FALSE), "")</f>
        <v/>
      </c>
      <c r="L15" s="62">
        <f>IFERROR(L$14/HLOOKUP(L$3,'BALANCE SHEET'!$C$3:$AH$258, 203, FALSE), "")</f>
        <v/>
      </c>
      <c r="M15" s="62">
        <f>IFERROR(M$14/HLOOKUP(M$3,'BALANCE SHEET'!$C$3:$AH$258, 203, FALSE), "")</f>
        <v/>
      </c>
      <c r="N15" s="62">
        <f>IFERROR(N$14/HLOOKUP(N$3,'BALANCE SHEET'!$C$3:$AH$258, 203, FALSE), "")</f>
        <v/>
      </c>
      <c r="O15" s="62">
        <f>IFERROR(O$14/HLOOKUP(O$3,'BALANCE SHEET'!$C$3:$AH$258, 203, FALSE), "")</f>
        <v/>
      </c>
      <c r="P15" s="62">
        <f>IFERROR(P$14/HLOOKUP(P$3,'BALANCE SHEET'!$C$3:$AH$258, 203, FALSE), "")</f>
        <v/>
      </c>
      <c r="Q15" s="62">
        <f>IFERROR(Q$14/HLOOKUP(Q$3,'BALANCE SHEET'!$C$3:$AH$258, 203, FALSE), "")</f>
        <v/>
      </c>
      <c r="R15" s="62">
        <f>IFERROR(R$14/HLOOKUP(R$3,'BALANCE SHEET'!$C$3:$AH$258, 203, FALSE), "")</f>
        <v/>
      </c>
      <c r="S15" s="62">
        <f>IFERROR(S$14/HLOOKUP(S$3,'BALANCE SHEET'!$C$3:$AH$258, 203, FALSE), "")</f>
        <v/>
      </c>
      <c r="T15" s="62">
        <f>IFERROR(T$14/HLOOKUP(T$3,'BALANCE SHEET'!$C$3:$AH$258, 203, FALSE), "")</f>
        <v/>
      </c>
      <c r="U15" s="62">
        <f>IFERROR(U$14/HLOOKUP(U$3,'BALANCE SHEET'!$C$3:$AH$258, 203, FALSE), "")</f>
        <v/>
      </c>
      <c r="V15" s="62">
        <f>IFERROR(V$14/HLOOKUP(V$3,'BALANCE SHEET'!$C$3:$AH$258, 203, FALSE), "")</f>
        <v/>
      </c>
      <c r="W15" s="62">
        <f>IFERROR(W$14/HLOOKUP(W$3,'BALANCE SHEET'!$C$3:$AH$258, 203, FALSE), "")</f>
        <v/>
      </c>
      <c r="X15" s="62">
        <f>IFERROR(X$14/HLOOKUP(X$3,'BALANCE SHEET'!$C$3:$AH$258, 203, FALSE), "")</f>
        <v/>
      </c>
      <c r="Y15" s="62">
        <f>IFERROR(Y$14/HLOOKUP(Y$3,'BALANCE SHEET'!$C$3:$AH$258, 203, FALSE), "")</f>
        <v/>
      </c>
      <c r="Z15" s="62">
        <f>IFERROR(Z$14/HLOOKUP(Z$3,'BALANCE SHEET'!$C$3:$AH$258, 203, FALSE), "")</f>
        <v/>
      </c>
      <c r="AA15" s="62">
        <f>IFERROR(AA$14/HLOOKUP(AA$3,'BALANCE SHEET'!$C$3:$AH$258, 203, FALSE), "")</f>
        <v/>
      </c>
      <c r="AB15" s="62">
        <f>IFERROR(AB$14/HLOOKUP(AB$3,'BALANCE SHEET'!$C$3:$AH$258, 203, FALSE), "")</f>
        <v/>
      </c>
      <c r="AC15" s="62">
        <f>IFERROR(AC$14/HLOOKUP(AC$3,'BALANCE SHEET'!$C$3:$AH$258, 203, FALSE), "")</f>
        <v/>
      </c>
      <c r="AD15" s="62">
        <f>IFERROR(AD$14/HLOOKUP(AD$3,'BALANCE SHEET'!$C$3:$AH$258, 203, FALSE), "")</f>
        <v/>
      </c>
      <c r="AE15" s="62">
        <f>IFERROR(AE$14/HLOOKUP(AE$3,'BALANCE SHEET'!$C$3:$AH$258, 203, FALSE), "")</f>
        <v/>
      </c>
      <c r="AF15" s="62">
        <f>IFERROR(AF$14/HLOOKUP(AF$3,'BALANCE SHEET'!$C$3:$AH$258, 203, FALSE), "")</f>
        <v/>
      </c>
      <c r="AG15" s="62">
        <f>IFERROR(AG$14/HLOOKUP(AG$3,'BALANCE SHEET'!$C$3:$AH$258, 203, FALSE), "")</f>
        <v/>
      </c>
      <c r="AH15" s="62">
        <f>IFERROR(AH$14/HLOOKUP(AH$3,'BALANCE SHEET'!$C$3:$AH$258, 203, FALSE), "")</f>
        <v/>
      </c>
      <c r="AI15" s="62">
        <f>IFERROR(AI$14/HLOOKUP(AI$3,'BALANCE SHEET'!$C$3:$AH$258, 203, FALSE), "")</f>
        <v/>
      </c>
      <c r="AJ15" s="62">
        <f>IFERROR(AJ$14/HLOOKUP(AJ$3,'BALANCE SHEET'!$C$3:$AH$258, 203, FALSE), "")</f>
        <v/>
      </c>
      <c r="AK15" s="62">
        <f>IFERROR(AK$14/HLOOKUP(AK$3,'BALANCE SHEET'!$C$3:$AH$258, 203, FALSE), "")</f>
        <v/>
      </c>
      <c r="AL15" s="62">
        <f>IFERROR(AL$14/HLOOKUP(AL$3,'BALANCE SHEET'!$C$3:$AH$258, 203, FALSE), "")</f>
        <v/>
      </c>
    </row>
    <row r="16" ht="18" customHeight="1" s="173" thickBot="1">
      <c r="A16" s="58" t="inlineStr">
        <is>
          <t>Pendapatan bunga bersih</t>
        </is>
      </c>
      <c r="B16" s="62" t="n"/>
      <c r="C16" s="149">
        <f>C11-C14</f>
        <v/>
      </c>
      <c r="D16" s="149">
        <f>D11-D14</f>
        <v/>
      </c>
      <c r="E16" s="149">
        <f>E11-E14</f>
        <v/>
      </c>
      <c r="F16" s="149">
        <f>F11-F14</f>
        <v/>
      </c>
      <c r="G16" s="149">
        <f>G11-G14</f>
        <v/>
      </c>
      <c r="H16" s="149">
        <f>H11-H14</f>
        <v/>
      </c>
      <c r="I16" s="149">
        <f>I11-I14</f>
        <v/>
      </c>
      <c r="J16" s="149">
        <f>J11-J14</f>
        <v/>
      </c>
      <c r="K16" s="149">
        <f>K11-K14</f>
        <v/>
      </c>
      <c r="L16" s="149">
        <f>L11-L14</f>
        <v/>
      </c>
      <c r="M16" s="149">
        <f>M11-M14</f>
        <v/>
      </c>
      <c r="N16" s="149">
        <f>N11-N14</f>
        <v/>
      </c>
      <c r="O16" s="149">
        <f>O11-O14</f>
        <v/>
      </c>
      <c r="P16" s="149">
        <f>P11-P14</f>
        <v/>
      </c>
      <c r="Q16" s="149">
        <f>Q11-Q14</f>
        <v/>
      </c>
      <c r="R16" s="149">
        <f>R11-R14</f>
        <v/>
      </c>
      <c r="S16" s="149">
        <f>S11-S14</f>
        <v/>
      </c>
      <c r="T16" s="149">
        <f>T11-T14</f>
        <v/>
      </c>
      <c r="U16" s="149">
        <f>U11-U14</f>
        <v/>
      </c>
      <c r="V16" s="149">
        <f>V11-V14</f>
        <v/>
      </c>
      <c r="W16" s="149">
        <f>W11-W14</f>
        <v/>
      </c>
      <c r="X16" s="149">
        <f>X11-X14</f>
        <v/>
      </c>
      <c r="Y16" s="149">
        <f>Y11-Y14</f>
        <v/>
      </c>
      <c r="Z16" s="149">
        <f>Z11-Z14</f>
        <v/>
      </c>
      <c r="AA16" s="149">
        <f>AA11-AA14</f>
        <v/>
      </c>
      <c r="AB16" s="149">
        <f>AB11-AB14</f>
        <v/>
      </c>
      <c r="AC16" s="149">
        <f>AC11-AC14</f>
        <v/>
      </c>
      <c r="AD16" s="149">
        <f>AD11-AD14</f>
        <v/>
      </c>
      <c r="AE16" s="149">
        <f>AE11-AE14</f>
        <v/>
      </c>
      <c r="AF16" s="149">
        <f>AF11-AF14</f>
        <v/>
      </c>
      <c r="AG16" s="149">
        <f>AG11-AG14</f>
        <v/>
      </c>
      <c r="AH16" s="149">
        <f>AH11-AH14</f>
        <v/>
      </c>
      <c r="AI16" s="149">
        <f>AI11-AI14</f>
        <v/>
      </c>
      <c r="AJ16" s="149">
        <f>AJ11-AJ14</f>
        <v/>
      </c>
      <c r="AK16" s="149">
        <f>AK11-AK14</f>
        <v/>
      </c>
      <c r="AL16" s="149">
        <f>AL11-AL14</f>
        <v/>
      </c>
    </row>
    <row r="17" ht="35" customHeight="1" s="173" thickBot="1">
      <c r="A17" s="151" t="inlineStr">
        <is>
          <t>Net Interest Income Growth (%)</t>
        </is>
      </c>
      <c r="B17" s="62" t="n"/>
      <c r="C17" s="152">
        <f>IFERROR(IF(((C16-B16)/B16)=-1, "", (C16-B16)/B16), "")</f>
        <v/>
      </c>
      <c r="D17" s="152">
        <f>IFERROR(IF(((D16-C16)/C16)=-1, "", (D16-C16)/C16), "")</f>
        <v/>
      </c>
      <c r="E17" s="152">
        <f>IFERROR(IF(((E16-D16)/D16)=-1, "", (E16-D16)/D16), "")</f>
        <v/>
      </c>
      <c r="F17" s="152">
        <f>IFERROR(IF(((F16-E16)/E16)=-1, "", (F16-E16)/E16), "")</f>
        <v/>
      </c>
      <c r="G17" s="152">
        <f>IFERROR(IF(((G16-F16)/F16)=-1, "", (G16-F16)/F16), "")</f>
        <v/>
      </c>
      <c r="H17" s="152">
        <f>IFERROR(IF(((H16-G16)/G16)=-1, "", (H16-G16)/G16), "")</f>
        <v/>
      </c>
      <c r="I17" s="152">
        <f>IFERROR(IF(((I16-H16)/H16)=-1, "", (I16-H16)/H16), "")</f>
        <v/>
      </c>
      <c r="J17" s="152">
        <f>IFERROR(IF(((J16-I16)/I16)=-1, "", (J16-I16)/I16), "")</f>
        <v/>
      </c>
      <c r="K17" s="152">
        <f>IFERROR(IF(((K16-J16)/J16)=-1, "", (K16-J16)/J16), "")</f>
        <v/>
      </c>
      <c r="L17" s="152">
        <f>IFERROR(IF(((L16-K16)/K16)=-1, "", (L16-K16)/K16), "")</f>
        <v/>
      </c>
      <c r="M17" s="152">
        <f>IFERROR(IF(((M16-L16)/L16)=-1, "", (M16-L16)/L16), "")</f>
        <v/>
      </c>
      <c r="N17" s="152">
        <f>IFERROR(IF(((N16-M16)/M16)=-1, "", (N16-M16)/M16), "")</f>
        <v/>
      </c>
      <c r="O17" s="152">
        <f>IFERROR(IF(((O16-N16)/N16)=-1, "", (O16-N16)/N16), "")</f>
        <v/>
      </c>
      <c r="P17" s="152">
        <f>IFERROR(IF(((P16-O16)/O16)=-1, "", (P16-O16)/O16), "")</f>
        <v/>
      </c>
      <c r="Q17" s="152">
        <f>IFERROR(IF(((Q16-P16)/P16)=-1, "", (Q16-P16)/P16), "")</f>
        <v/>
      </c>
      <c r="R17" s="152">
        <f>IFERROR(IF(((R16-Q16)/Q16)=-1, "", (R16-Q16)/Q16), "")</f>
        <v/>
      </c>
      <c r="S17" s="152">
        <f>IFERROR(IF(((S16-R16)/R16)=-1, "", (S16-R16)/R16), "")</f>
        <v/>
      </c>
      <c r="T17" s="152">
        <f>IFERROR(IF(((T16-S16)/S16)=-1, "", (T16-S16)/S16), "")</f>
        <v/>
      </c>
      <c r="U17" s="152">
        <f>IFERROR(IF(((U16-T16)/T16)=-1, "", (U16-T16)/T16), "")</f>
        <v/>
      </c>
      <c r="V17" s="152">
        <f>IFERROR(IF(((V16-U16)/U16)=-1, "", (V16-U16)/U16), "")</f>
        <v/>
      </c>
      <c r="W17" s="152">
        <f>IFERROR(IF(((W16-V16)/V16)=-1, "", (W16-V16)/V16), "")</f>
        <v/>
      </c>
      <c r="X17" s="152">
        <f>IFERROR(IF(((X16-W16)/W16)=-1, "", (X16-W16)/W16), "")</f>
        <v/>
      </c>
      <c r="Y17" s="152">
        <f>IFERROR(IF(((Y16-X16)/X16)=-1, "", (Y16-X16)/X16), "")</f>
        <v/>
      </c>
      <c r="Z17" s="152">
        <f>IFERROR(IF(((Z16-Y16)/Y16)=-1, "", (Z16-Y16)/Y16), "")</f>
        <v/>
      </c>
      <c r="AA17" s="152">
        <f>IFERROR(IF(((AA16-Z16)/Z16)=-1, "", (AA16-Z16)/Z16), "")</f>
        <v/>
      </c>
      <c r="AB17" s="152">
        <f>IFERROR(IF(((AB16-AA16)/AA16)=-1, "", (AB16-AA16)/AA16), "")</f>
        <v/>
      </c>
      <c r="AC17" s="152">
        <f>IFERROR(IF(((AC16-AB16)/AB16)=-1, "", (AC16-AB16)/AB16), "")</f>
        <v/>
      </c>
      <c r="AD17" s="152">
        <f>IFERROR(IF(((AD16-AC16)/AC16)=-1, "", (AD16-AC16)/AC16), "")</f>
        <v/>
      </c>
      <c r="AE17" s="152">
        <f>IFERROR(IF(((AE16-AD16)/AD16)=-1, "", (AE16-AD16)/AD16), "")</f>
        <v/>
      </c>
      <c r="AF17" s="152">
        <f>IFERROR(IF(((AF16-AE16)/AE16)=-1, "", (AF16-AE16)/AE16), "")</f>
        <v/>
      </c>
      <c r="AG17" s="152">
        <f>IFERROR(IF(((AG16-AF16)/AF16)=-1, "", (AG16-AF16)/AF16), "")</f>
        <v/>
      </c>
      <c r="AH17" s="152">
        <f>IFERROR(IF(((AH16-AG16)/AG16)=-1, "", (AH16-AG16)/AG16), "")</f>
        <v/>
      </c>
      <c r="AI17" s="152">
        <f>IFERROR(IF(((AI16-AH16)/AH16)=-1, "", (AI16-AH16)/AH16), "")</f>
        <v/>
      </c>
      <c r="AJ17" s="152">
        <f>IFERROR(IF(((AJ16-AI16)/AI16)=-1, "", (AJ16-AI16)/AI16), "")</f>
        <v/>
      </c>
      <c r="AK17" s="152">
        <f>IFERROR(IF(((AK16-AJ16)/AJ16)=-1, "", (AK16-AJ16)/AJ16), "")</f>
        <v/>
      </c>
      <c r="AL17" s="152">
        <f>IFERROR(IF(((AL16-AK16)/AK16)=-1, "", (AL16-AK16)/AK16), "")</f>
        <v/>
      </c>
    </row>
    <row r="18" ht="18" customHeight="1" s="173" thickBot="1">
      <c r="A18" s="143" t="inlineStr">
        <is>
          <t>Net Interest Margin (NIM) (%)</t>
        </is>
      </c>
      <c r="B18" s="62" t="n"/>
      <c r="C18" s="95">
        <f>IFERROR(C16/HLOOKUP(C3,'BALANCE SHEET'!$C$3:$AH$258, 125, FALSE), "")</f>
        <v/>
      </c>
      <c r="D18" s="95">
        <f>IFERROR(D16/HLOOKUP(D3,'BALANCE SHEET'!$C$3:$AH$258, 125, FALSE), "")</f>
        <v/>
      </c>
      <c r="E18" s="95">
        <f>IFERROR(E16/HLOOKUP(E3,'BALANCE SHEET'!$C$3:$AH$258, 125, FALSE), "")</f>
        <v/>
      </c>
      <c r="F18" s="95">
        <f>IFERROR(F16/HLOOKUP(F3,'BALANCE SHEET'!$C$3:$AH$258, 125, FALSE), "")</f>
        <v/>
      </c>
      <c r="G18" s="95">
        <f>IFERROR(G16/HLOOKUP(G3,'BALANCE SHEET'!$C$3:$AH$258, 125, FALSE), "")</f>
        <v/>
      </c>
      <c r="H18" s="95">
        <f>IFERROR(H16/HLOOKUP(H3,'BALANCE SHEET'!$C$3:$AH$258, 125, FALSE), "")</f>
        <v/>
      </c>
      <c r="I18" s="95">
        <f>IFERROR(I16/HLOOKUP(I3,'BALANCE SHEET'!$C$3:$AH$258, 125, FALSE), "")</f>
        <v/>
      </c>
      <c r="J18" s="95">
        <f>IFERROR(J16/HLOOKUP(J3,'BALANCE SHEET'!$C$3:$AH$258, 125, FALSE), "")</f>
        <v/>
      </c>
      <c r="K18" s="95">
        <f>IFERROR(K16/HLOOKUP(K3,'BALANCE SHEET'!$C$3:$AH$258, 125, FALSE), "")</f>
        <v/>
      </c>
      <c r="L18" s="95">
        <f>IFERROR(L16/HLOOKUP(L3,'BALANCE SHEET'!$C$3:$AH$258, 125, FALSE), "")</f>
        <v/>
      </c>
      <c r="M18" s="95">
        <f>IFERROR(M16/HLOOKUP(M3,'BALANCE SHEET'!$C$3:$AH$258, 125, FALSE), "")</f>
        <v/>
      </c>
      <c r="N18" s="95">
        <f>IFERROR(N16/HLOOKUP(N3,'BALANCE SHEET'!$C$3:$AH$258, 125, FALSE), "")</f>
        <v/>
      </c>
      <c r="O18" s="95">
        <f>IFERROR(O16/HLOOKUP(O3,'BALANCE SHEET'!$C$3:$AH$258, 125, FALSE), "")</f>
        <v/>
      </c>
      <c r="P18" s="95">
        <f>IFERROR(P16/HLOOKUP(P3,'BALANCE SHEET'!$C$3:$AH$258, 125, FALSE), "")</f>
        <v/>
      </c>
      <c r="Q18" s="95">
        <f>IFERROR(Q16/HLOOKUP(Q3,'BALANCE SHEET'!$C$3:$AH$258, 125, FALSE), "")</f>
        <v/>
      </c>
      <c r="R18" s="95">
        <f>IFERROR(R16/HLOOKUP(R3,'BALANCE SHEET'!$C$3:$AH$258, 125, FALSE), "")</f>
        <v/>
      </c>
      <c r="S18" s="95">
        <f>IFERROR(S16/HLOOKUP(S3,'BALANCE SHEET'!$C$3:$AH$258, 125, FALSE), "")</f>
        <v/>
      </c>
      <c r="T18" s="95">
        <f>IFERROR(T16/HLOOKUP(T3,'BALANCE SHEET'!$C$3:$AH$258, 125, FALSE), "")</f>
        <v/>
      </c>
      <c r="U18" s="95">
        <f>IFERROR(U16/HLOOKUP(U3,'BALANCE SHEET'!$C$3:$AH$258, 125, FALSE), "")</f>
        <v/>
      </c>
      <c r="V18" s="95">
        <f>IFERROR(V16/HLOOKUP(V3,'BALANCE SHEET'!$C$3:$AH$258, 125, FALSE), "")</f>
        <v/>
      </c>
      <c r="W18" s="95">
        <f>IFERROR(W16/HLOOKUP(W3,'BALANCE SHEET'!$C$3:$AH$258, 125, FALSE), "")</f>
        <v/>
      </c>
      <c r="X18" s="95">
        <f>IFERROR(X16/HLOOKUP(X3,'BALANCE SHEET'!$C$3:$AH$258, 125, FALSE), "")</f>
        <v/>
      </c>
      <c r="Y18" s="95">
        <f>IFERROR(Y16/HLOOKUP(Y3,'BALANCE SHEET'!$C$3:$AH$258, 125, FALSE), "")</f>
        <v/>
      </c>
      <c r="Z18" s="95">
        <f>IFERROR(Z16/HLOOKUP(Z3,'BALANCE SHEET'!$C$3:$AH$258, 125, FALSE), "")</f>
        <v/>
      </c>
      <c r="AA18" s="95">
        <f>IFERROR(AA16/HLOOKUP(AA3,'BALANCE SHEET'!$C$3:$AH$258, 125, FALSE), "")</f>
        <v/>
      </c>
      <c r="AB18" s="95">
        <f>IFERROR(AB16/HLOOKUP(AB3,'BALANCE SHEET'!$C$3:$AH$258, 125, FALSE), "")</f>
        <v/>
      </c>
      <c r="AC18" s="95">
        <f>IFERROR(AC16/HLOOKUP(AC3,'BALANCE SHEET'!$C$3:$AH$258, 125, FALSE), "")</f>
        <v/>
      </c>
      <c r="AD18" s="95">
        <f>IFERROR(AD16/HLOOKUP(AD3,'BALANCE SHEET'!$C$3:$AH$258, 125, FALSE), "")</f>
        <v/>
      </c>
      <c r="AE18" s="95">
        <f>IFERROR(AE16/HLOOKUP(AE3,'BALANCE SHEET'!$C$3:$AH$258, 125, FALSE), "")</f>
        <v/>
      </c>
      <c r="AF18" s="95">
        <f>IFERROR(AF16/HLOOKUP(AF3,'BALANCE SHEET'!$C$3:$AH$258, 125, FALSE), "")</f>
        <v/>
      </c>
      <c r="AG18" s="95">
        <f>IFERROR(AG16/HLOOKUP(AG3,'BALANCE SHEET'!$C$3:$AH$258, 125, FALSE), "")</f>
        <v/>
      </c>
      <c r="AH18" s="95">
        <f>IFERROR(AH16/HLOOKUP(AH3,'BALANCE SHEET'!$C$3:$AH$258, 125, FALSE), "")</f>
        <v/>
      </c>
      <c r="AI18" s="95">
        <f>IFERROR(AI16/HLOOKUP(AI3,'BALANCE SHEET'!$C$3:$AH$258, 125, FALSE), "")</f>
        <v/>
      </c>
      <c r="AJ18" s="95">
        <f>IFERROR(AJ16/HLOOKUP(AJ3,'BALANCE SHEET'!$C$3:$AH$258, 125, FALSE), "")</f>
        <v/>
      </c>
      <c r="AK18" s="95">
        <f>IFERROR(AK16/HLOOKUP(AK3,'BALANCE SHEET'!$C$3:$AH$258, 125, FALSE), "")</f>
        <v/>
      </c>
      <c r="AL18" s="95">
        <f>IFERROR(AL16/HLOOKUP(AL3,'BALANCE SHEET'!$C$3:$AH$258, 125, FALSE), "")</f>
        <v/>
      </c>
    </row>
    <row r="19" ht="35" customHeight="1" s="173" thickBot="1">
      <c r="A19" s="55" t="inlineStr">
        <is>
          <t>Pendapatan pengelolaan dana oleh bank sebagai mudharib</t>
        </is>
      </c>
      <c r="B19" s="55" t="n"/>
      <c r="C19" s="56" t="n">
        <v>43.702</v>
      </c>
      <c r="D19" s="56" t="n">
        <v>109.628</v>
      </c>
      <c r="E19" s="56" t="n">
        <v>136.62</v>
      </c>
      <c r="F19" s="56" t="n">
        <v>50.682</v>
      </c>
      <c r="G19" s="56" t="n">
        <v>103.585</v>
      </c>
      <c r="H19" s="56" t="n">
        <v>160.348</v>
      </c>
      <c r="I19" s="56" t="n">
        <v>52.753</v>
      </c>
      <c r="J19" s="56" t="n">
        <v>104.771</v>
      </c>
      <c r="K19" s="56" t="n">
        <v>149.776</v>
      </c>
      <c r="L19" s="56" t="n">
        <v>47.829</v>
      </c>
      <c r="M19" s="56" t="n">
        <v>94.369</v>
      </c>
      <c r="N19" s="56" t="n">
        <v>142.683</v>
      </c>
      <c r="O19" s="56" t="n">
        <v>47.203</v>
      </c>
      <c r="P19" s="56" t="n">
        <v>94.889</v>
      </c>
      <c r="Q19" s="56" t="n">
        <v>142.434</v>
      </c>
      <c r="R19" s="56" t="n">
        <v>53.8</v>
      </c>
      <c r="S19" s="56" t="n">
        <v>101.95</v>
      </c>
      <c r="T19" s="56" t="n">
        <v>160.552</v>
      </c>
      <c r="U19" s="56" t="n">
        <v>67.604</v>
      </c>
      <c r="V19" s="56" t="n">
        <v>138.079</v>
      </c>
      <c r="W19" s="56" t="n">
        <v>201.956</v>
      </c>
      <c r="X19" s="56" t="n">
        <v>84.38500000000001</v>
      </c>
      <c r="Y19" s="56" t="n">
        <v>168.962</v>
      </c>
      <c r="Z19" s="56" t="n">
        <v>251.264</v>
      </c>
      <c r="AA19" s="56" t="n">
        <v>80.70399999999999</v>
      </c>
      <c r="AB19" s="56" t="n"/>
      <c r="AC19" s="56" t="n"/>
      <c r="AD19" s="56" t="n"/>
      <c r="AE19" s="56" t="n"/>
      <c r="AF19" s="56" t="n"/>
      <c r="AG19" s="56" t="n"/>
      <c r="AH19" s="56" t="n"/>
      <c r="AI19" s="56" t="n"/>
      <c r="AJ19" s="56" t="n"/>
      <c r="AK19" s="56" t="n"/>
      <c r="AL19" s="56" t="n"/>
    </row>
    <row r="20" ht="35" customHeight="1" s="173" thickBot="1">
      <c r="A20" s="55" t="inlineStr">
        <is>
          <t>Hak pihak ketiga atas bagi hasil dana syirkah temporer</t>
        </is>
      </c>
      <c r="B20" s="55" t="n"/>
      <c r="C20" s="56" t="n">
        <v>-21.873</v>
      </c>
      <c r="D20" s="56" t="n">
        <v>-45.297</v>
      </c>
      <c r="E20" s="56" t="n">
        <v>-61.949</v>
      </c>
      <c r="F20" s="56" t="n">
        <v>-20.655</v>
      </c>
      <c r="G20" s="56" t="n">
        <v>-41.787</v>
      </c>
      <c r="H20" s="56" t="n">
        <v>-59.803</v>
      </c>
      <c r="I20" s="56" t="n">
        <v>-18.686</v>
      </c>
      <c r="J20" s="56" t="n">
        <v>-35.309</v>
      </c>
      <c r="K20" s="56" t="n">
        <v>-49.689</v>
      </c>
      <c r="L20" s="56" t="n">
        <v>-18.794</v>
      </c>
      <c r="M20" s="56" t="n">
        <v>-35.139</v>
      </c>
      <c r="N20" s="56" t="n">
        <v>-50.378</v>
      </c>
      <c r="O20" s="56" t="n">
        <v>-13.864</v>
      </c>
      <c r="P20" s="56" t="n">
        <v>-28.5</v>
      </c>
      <c r="Q20" s="56" t="n">
        <v>-41.402</v>
      </c>
      <c r="R20" s="56" t="n">
        <v>-14.232</v>
      </c>
      <c r="S20" s="56" t="n">
        <v>-25.55</v>
      </c>
      <c r="T20" s="56" t="n">
        <v>-40.867</v>
      </c>
      <c r="U20" s="56" t="n">
        <v>-20.501</v>
      </c>
      <c r="V20" s="56" t="n">
        <v>-41.013</v>
      </c>
      <c r="W20" s="56" t="n">
        <v>-50.648</v>
      </c>
      <c r="X20" s="56" t="n">
        <v>-142.576</v>
      </c>
      <c r="Y20" s="56" t="n">
        <v>-296.265</v>
      </c>
      <c r="Z20" s="56" t="n">
        <v>-462.456</v>
      </c>
      <c r="AA20" s="56" t="n">
        <v>-557.737</v>
      </c>
      <c r="AB20" s="56" t="n"/>
      <c r="AC20" s="56" t="n"/>
      <c r="AD20" s="56" t="n"/>
      <c r="AE20" s="56" t="n"/>
      <c r="AF20" s="56" t="n"/>
      <c r="AG20" s="56" t="n"/>
      <c r="AH20" s="56" t="n"/>
      <c r="AI20" s="56" t="n"/>
      <c r="AJ20" s="56" t="n"/>
      <c r="AK20" s="56" t="n"/>
      <c r="AL20" s="56" t="n"/>
    </row>
    <row r="21" ht="18" customHeight="1" s="173" thickBot="1">
      <c r="A21" s="58" t="inlineStr">
        <is>
          <t>Pendapatan asuransi</t>
        </is>
      </c>
      <c r="B21" s="58" t="n"/>
      <c r="C21" s="53" t="n"/>
      <c r="D21" s="53" t="n"/>
      <c r="E21" s="53" t="n"/>
      <c r="F21" s="53" t="n"/>
      <c r="G21" s="53" t="n"/>
      <c r="H21" s="53" t="n"/>
      <c r="I21" s="53" t="n"/>
      <c r="J21" s="53" t="n"/>
      <c r="K21" s="53" t="n"/>
      <c r="L21" s="53" t="n"/>
      <c r="M21" s="53" t="n"/>
      <c r="N21" s="53" t="n"/>
      <c r="O21" s="53" t="n"/>
      <c r="P21" s="53" t="n"/>
      <c r="Q21" s="53" t="n"/>
      <c r="R21" s="53" t="n"/>
      <c r="S21" s="53" t="n"/>
      <c r="T21" s="53" t="n"/>
      <c r="U21" s="53" t="n"/>
      <c r="V21" s="53" t="n"/>
      <c r="W21" s="53" t="n"/>
      <c r="X21" s="53" t="n"/>
      <c r="Y21" s="53" t="n"/>
      <c r="Z21" s="53" t="n"/>
      <c r="AA21" s="53" t="n"/>
      <c r="AB21" s="53" t="n"/>
      <c r="AC21" s="53" t="n"/>
      <c r="AD21" s="53" t="n"/>
      <c r="AE21" s="53" t="n"/>
      <c r="AF21" s="53" t="n"/>
      <c r="AG21" s="53" t="n"/>
      <c r="AH21" s="53" t="n"/>
      <c r="AI21" s="53" t="n"/>
      <c r="AJ21" s="53" t="n"/>
      <c r="AK21" s="53" t="n"/>
      <c r="AL21" s="53" t="n"/>
    </row>
    <row r="22" hidden="1" ht="18" customHeight="1" s="173" thickBot="1">
      <c r="A22" s="59" t="inlineStr">
        <is>
          <t>Pendapatan dari premi asuransi</t>
        </is>
      </c>
      <c r="B22" s="59" t="n"/>
      <c r="C22" s="56" t="inlineStr"/>
      <c r="D22" s="56" t="inlineStr"/>
      <c r="E22" s="56" t="inlineStr"/>
      <c r="F22" s="56" t="inlineStr"/>
      <c r="G22" s="56" t="inlineStr"/>
      <c r="H22" s="56" t="inlineStr"/>
      <c r="I22" s="56" t="inlineStr"/>
      <c r="J22" s="56" t="inlineStr"/>
      <c r="K22" s="56" t="inlineStr"/>
      <c r="L22" s="56" t="inlineStr"/>
      <c r="M22" s="56" t="inlineStr"/>
      <c r="N22" s="56" t="inlineStr"/>
      <c r="O22" s="56" t="inlineStr"/>
      <c r="P22" s="56" t="inlineStr"/>
      <c r="Q22" s="56" t="inlineStr"/>
      <c r="R22" s="56" t="inlineStr"/>
      <c r="S22" s="56" t="inlineStr"/>
      <c r="T22" s="56" t="inlineStr"/>
      <c r="U22" s="56" t="inlineStr"/>
      <c r="V22" s="56" t="inlineStr"/>
      <c r="W22" s="56" t="inlineStr"/>
      <c r="X22" s="56" t="inlineStr"/>
      <c r="Y22" s="56" t="inlineStr"/>
      <c r="Z22" s="56" t="inlineStr"/>
      <c r="AA22" s="56" t="inlineStr"/>
      <c r="AB22" s="56" t="n"/>
      <c r="AC22" s="56" t="n"/>
      <c r="AD22" s="56" t="n"/>
      <c r="AE22" s="56" t="n"/>
      <c r="AF22" s="56" t="n"/>
      <c r="AG22" s="56" t="n"/>
      <c r="AH22" s="56" t="n"/>
      <c r="AI22" s="56" t="n"/>
      <c r="AJ22" s="56" t="n"/>
      <c r="AK22" s="56" t="n"/>
      <c r="AL22" s="56" t="n"/>
    </row>
    <row r="23" hidden="1" ht="18" customHeight="1" s="173" thickBot="1">
      <c r="A23" s="59" t="inlineStr">
        <is>
          <t>Premi reasuransi</t>
        </is>
      </c>
      <c r="B23" s="59" t="n"/>
      <c r="C23" s="57" t="inlineStr"/>
      <c r="D23" s="57" t="inlineStr"/>
      <c r="E23" s="57" t="inlineStr"/>
      <c r="F23" s="57" t="inlineStr"/>
      <c r="G23" s="57" t="inlineStr"/>
      <c r="H23" s="57" t="inlineStr"/>
      <c r="I23" s="57" t="inlineStr"/>
      <c r="J23" s="57" t="inlineStr"/>
      <c r="K23" s="57" t="inlineStr"/>
      <c r="L23" s="57" t="inlineStr"/>
      <c r="M23" s="57" t="inlineStr"/>
      <c r="N23" s="57" t="inlineStr"/>
      <c r="O23" s="57" t="inlineStr"/>
      <c r="P23" s="57" t="inlineStr"/>
      <c r="Q23" s="57" t="inlineStr"/>
      <c r="R23" s="57" t="inlineStr"/>
      <c r="S23" s="57" t="inlineStr"/>
      <c r="T23" s="57" t="inlineStr"/>
      <c r="U23" s="57" t="inlineStr"/>
      <c r="V23" s="57" t="inlineStr"/>
      <c r="W23" s="57" t="inlineStr"/>
      <c r="X23" s="57" t="inlineStr"/>
      <c r="Y23" s="57" t="inlineStr"/>
      <c r="Z23" s="57" t="inlineStr"/>
      <c r="AA23" s="57" t="inlineStr"/>
      <c r="AB23" s="57" t="n"/>
      <c r="AC23" s="57" t="n"/>
      <c r="AD23" s="57" t="n"/>
      <c r="AE23" s="57" t="n"/>
      <c r="AF23" s="57" t="n"/>
      <c r="AG23" s="57" t="n"/>
      <c r="AH23" s="57" t="n"/>
      <c r="AI23" s="57" t="n"/>
      <c r="AJ23" s="57" t="n"/>
      <c r="AK23" s="57" t="n"/>
      <c r="AL23" s="57" t="n"/>
    </row>
    <row r="24" hidden="1" ht="18" customHeight="1" s="173" thickBot="1">
      <c r="A24" s="59" t="inlineStr">
        <is>
          <t>Premi retrosesi</t>
        </is>
      </c>
      <c r="B24" s="59" t="n"/>
      <c r="C24" s="57" t="inlineStr"/>
      <c r="D24" s="57" t="inlineStr"/>
      <c r="E24" s="57" t="inlineStr"/>
      <c r="F24" s="57" t="inlineStr"/>
      <c r="G24" s="57" t="inlineStr"/>
      <c r="H24" s="57" t="inlineStr"/>
      <c r="I24" s="57" t="inlineStr"/>
      <c r="J24" s="57" t="inlineStr"/>
      <c r="K24" s="57" t="inlineStr"/>
      <c r="L24" s="57" t="inlineStr"/>
      <c r="M24" s="57" t="inlineStr"/>
      <c r="N24" s="57" t="inlineStr"/>
      <c r="O24" s="57" t="inlineStr"/>
      <c r="P24" s="57" t="inlineStr"/>
      <c r="Q24" s="57" t="inlineStr"/>
      <c r="R24" s="57" t="inlineStr"/>
      <c r="S24" s="57" t="inlineStr"/>
      <c r="T24" s="57" t="inlineStr"/>
      <c r="U24" s="57" t="inlineStr"/>
      <c r="V24" s="57" t="inlineStr"/>
      <c r="W24" s="57" t="inlineStr"/>
      <c r="X24" s="57" t="inlineStr"/>
      <c r="Y24" s="57" t="inlineStr"/>
      <c r="Z24" s="57" t="inlineStr"/>
      <c r="AA24" s="57" t="inlineStr"/>
      <c r="AB24" s="57" t="n"/>
      <c r="AC24" s="57" t="n"/>
      <c r="AD24" s="57" t="n"/>
      <c r="AE24" s="57" t="n"/>
      <c r="AF24" s="57" t="n"/>
      <c r="AG24" s="57" t="n"/>
      <c r="AH24" s="57" t="n"/>
      <c r="AI24" s="57" t="n"/>
      <c r="AJ24" s="57" t="n"/>
      <c r="AK24" s="57" t="n"/>
      <c r="AL24" s="57" t="n"/>
    </row>
    <row r="25" hidden="1" ht="52" customHeight="1" s="173" thickBot="1">
      <c r="A25" s="59" t="inlineStr">
        <is>
          <t>Penurunan (kenaikan) premi yang belum merupakan pendapatan</t>
        </is>
      </c>
      <c r="B25" s="59" t="n"/>
      <c r="C25" s="56" t="inlineStr"/>
      <c r="D25" s="56" t="inlineStr"/>
      <c r="E25" s="56" t="inlineStr"/>
      <c r="F25" s="56" t="inlineStr"/>
      <c r="G25" s="56" t="inlineStr"/>
      <c r="H25" s="56" t="inlineStr"/>
      <c r="I25" s="56" t="inlineStr"/>
      <c r="J25" s="56" t="inlineStr"/>
      <c r="K25" s="56" t="inlineStr"/>
      <c r="L25" s="56" t="inlineStr"/>
      <c r="M25" s="56" t="inlineStr"/>
      <c r="N25" s="56" t="inlineStr"/>
      <c r="O25" s="56" t="inlineStr"/>
      <c r="P25" s="56" t="inlineStr"/>
      <c r="Q25" s="56" t="inlineStr"/>
      <c r="R25" s="56" t="inlineStr"/>
      <c r="S25" s="56" t="inlineStr"/>
      <c r="T25" s="56" t="inlineStr"/>
      <c r="U25" s="56" t="inlineStr"/>
      <c r="V25" s="56" t="inlineStr"/>
      <c r="W25" s="56" t="inlineStr"/>
      <c r="X25" s="56" t="inlineStr"/>
      <c r="Y25" s="56" t="inlineStr"/>
      <c r="Z25" s="56" t="inlineStr"/>
      <c r="AA25" s="56" t="inlineStr"/>
      <c r="AB25" s="56" t="n"/>
      <c r="AC25" s="56" t="n"/>
      <c r="AD25" s="56" t="n"/>
      <c r="AE25" s="56" t="n"/>
      <c r="AF25" s="56" t="n"/>
      <c r="AG25" s="56" t="n"/>
      <c r="AH25" s="56" t="n"/>
      <c r="AI25" s="56" t="n"/>
      <c r="AJ25" s="56" t="n"/>
      <c r="AK25" s="56" t="n"/>
      <c r="AL25" s="56" t="n"/>
    </row>
    <row r="26" hidden="1" ht="52" customHeight="1" s="173" thickBot="1">
      <c r="A26" s="59" t="inlineStr">
        <is>
          <t>Penurunan (kenaikan) pendapatan premi disesikan kepada reasuradur</t>
        </is>
      </c>
      <c r="B26" s="59" t="n"/>
      <c r="C26" s="57" t="inlineStr"/>
      <c r="D26" s="57" t="inlineStr"/>
      <c r="E26" s="57" t="inlineStr"/>
      <c r="F26" s="57" t="inlineStr"/>
      <c r="G26" s="57" t="inlineStr"/>
      <c r="H26" s="57" t="inlineStr"/>
      <c r="I26" s="57" t="inlineStr"/>
      <c r="J26" s="57" t="inlineStr"/>
      <c r="K26" s="57" t="inlineStr"/>
      <c r="L26" s="57" t="inlineStr"/>
      <c r="M26" s="57" t="inlineStr"/>
      <c r="N26" s="57" t="inlineStr"/>
      <c r="O26" s="57" t="inlineStr"/>
      <c r="P26" s="57" t="inlineStr"/>
      <c r="Q26" s="57" t="inlineStr"/>
      <c r="R26" s="57" t="inlineStr"/>
      <c r="S26" s="57" t="inlineStr"/>
      <c r="T26" s="57" t="inlineStr"/>
      <c r="U26" s="57" t="inlineStr"/>
      <c r="V26" s="57" t="inlineStr"/>
      <c r="W26" s="57" t="inlineStr"/>
      <c r="X26" s="57" t="inlineStr"/>
      <c r="Y26" s="57" t="inlineStr"/>
      <c r="Z26" s="57" t="inlineStr"/>
      <c r="AA26" s="57" t="inlineStr"/>
      <c r="AB26" s="57" t="n"/>
      <c r="AC26" s="57" t="n"/>
      <c r="AD26" s="57" t="n"/>
      <c r="AE26" s="57" t="n"/>
      <c r="AF26" s="57" t="n"/>
      <c r="AG26" s="57" t="n"/>
      <c r="AH26" s="57" t="n"/>
      <c r="AI26" s="57" t="n"/>
      <c r="AJ26" s="57" t="n"/>
      <c r="AK26" s="57" t="n"/>
      <c r="AL26" s="57" t="n"/>
    </row>
    <row r="27" hidden="1" ht="18" customHeight="1" s="173" thickBot="1">
      <c r="A27" s="59" t="inlineStr">
        <is>
          <t>Pendapatan komisi asuransi</t>
        </is>
      </c>
      <c r="B27" s="59" t="n"/>
      <c r="C27" s="56" t="inlineStr"/>
      <c r="D27" s="56" t="inlineStr"/>
      <c r="E27" s="56" t="inlineStr"/>
      <c r="F27" s="56" t="inlineStr"/>
      <c r="G27" s="56" t="inlineStr"/>
      <c r="H27" s="56" t="inlineStr"/>
      <c r="I27" s="56" t="inlineStr"/>
      <c r="J27" s="56" t="inlineStr"/>
      <c r="K27" s="56" t="inlineStr"/>
      <c r="L27" s="56" t="inlineStr"/>
      <c r="M27" s="56" t="inlineStr"/>
      <c r="N27" s="56" t="inlineStr"/>
      <c r="O27" s="56" t="inlineStr"/>
      <c r="P27" s="56" t="inlineStr"/>
      <c r="Q27" s="56" t="inlineStr"/>
      <c r="R27" s="56" t="inlineStr"/>
      <c r="S27" s="56" t="inlineStr"/>
      <c r="T27" s="56" t="inlineStr"/>
      <c r="U27" s="56" t="inlineStr"/>
      <c r="V27" s="56" t="inlineStr"/>
      <c r="W27" s="56" t="inlineStr"/>
      <c r="X27" s="56" t="inlineStr"/>
      <c r="Y27" s="56" t="inlineStr"/>
      <c r="Z27" s="56" t="inlineStr"/>
      <c r="AA27" s="56" t="inlineStr"/>
      <c r="AB27" s="56" t="n"/>
      <c r="AC27" s="56" t="n"/>
      <c r="AD27" s="56" t="n"/>
      <c r="AE27" s="56" t="n"/>
      <c r="AF27" s="56" t="n"/>
      <c r="AG27" s="56" t="n"/>
      <c r="AH27" s="56" t="n"/>
      <c r="AI27" s="56" t="n"/>
      <c r="AJ27" s="56" t="n"/>
      <c r="AK27" s="56" t="n"/>
      <c r="AL27" s="56" t="n"/>
    </row>
    <row r="28" hidden="1" ht="18" customHeight="1" s="173" thickBot="1">
      <c r="A28" s="59" t="inlineStr">
        <is>
          <t>Pendapatan bersih investasi</t>
        </is>
      </c>
      <c r="B28" s="59" t="n"/>
      <c r="C28" s="56" t="inlineStr"/>
      <c r="D28" s="56" t="inlineStr"/>
      <c r="E28" s="56" t="inlineStr"/>
      <c r="F28" s="56" t="inlineStr"/>
      <c r="G28" s="56" t="inlineStr"/>
      <c r="H28" s="56" t="inlineStr"/>
      <c r="I28" s="56" t="inlineStr"/>
      <c r="J28" s="56" t="inlineStr"/>
      <c r="K28" s="56" t="inlineStr"/>
      <c r="L28" s="56" t="inlineStr"/>
      <c r="M28" s="56" t="inlineStr"/>
      <c r="N28" s="56" t="inlineStr"/>
      <c r="O28" s="56" t="inlineStr"/>
      <c r="P28" s="56" t="inlineStr"/>
      <c r="Q28" s="56" t="inlineStr"/>
      <c r="R28" s="56" t="inlineStr"/>
      <c r="S28" s="56" t="inlineStr"/>
      <c r="T28" s="56" t="inlineStr"/>
      <c r="U28" s="56" t="inlineStr"/>
      <c r="V28" s="56" t="inlineStr"/>
      <c r="W28" s="56" t="inlineStr"/>
      <c r="X28" s="56" t="inlineStr"/>
      <c r="Y28" s="56" t="inlineStr"/>
      <c r="Z28" s="56" t="inlineStr"/>
      <c r="AA28" s="56" t="inlineStr"/>
      <c r="AB28" s="56" t="n"/>
      <c r="AC28" s="56" t="n"/>
      <c r="AD28" s="56" t="n"/>
      <c r="AE28" s="56" t="n"/>
      <c r="AF28" s="56" t="n"/>
      <c r="AG28" s="56" t="n"/>
      <c r="AH28" s="56" t="n"/>
      <c r="AI28" s="56" t="n"/>
      <c r="AJ28" s="56" t="n"/>
      <c r="AK28" s="56" t="n"/>
      <c r="AL28" s="56" t="n"/>
    </row>
    <row r="29" hidden="1" ht="18" customHeight="1" s="173" thickBot="1">
      <c r="A29" s="59" t="inlineStr">
        <is>
          <t>Penerimaan ujrah</t>
        </is>
      </c>
      <c r="B29" s="59" t="n"/>
      <c r="C29" s="56" t="inlineStr"/>
      <c r="D29" s="56" t="inlineStr"/>
      <c r="E29" s="56" t="inlineStr"/>
      <c r="F29" s="56" t="inlineStr"/>
      <c r="G29" s="56" t="inlineStr"/>
      <c r="H29" s="56" t="inlineStr"/>
      <c r="I29" s="56" t="inlineStr"/>
      <c r="J29" s="56" t="inlineStr"/>
      <c r="K29" s="56" t="inlineStr"/>
      <c r="L29" s="56" t="inlineStr"/>
      <c r="M29" s="56" t="inlineStr"/>
      <c r="N29" s="56" t="inlineStr"/>
      <c r="O29" s="56" t="inlineStr"/>
      <c r="P29" s="56" t="inlineStr"/>
      <c r="Q29" s="56" t="inlineStr"/>
      <c r="R29" s="56" t="inlineStr"/>
      <c r="S29" s="56" t="inlineStr"/>
      <c r="T29" s="56" t="inlineStr"/>
      <c r="U29" s="56" t="inlineStr"/>
      <c r="V29" s="56" t="inlineStr"/>
      <c r="W29" s="56" t="inlineStr"/>
      <c r="X29" s="56" t="inlineStr"/>
      <c r="Y29" s="56" t="inlineStr"/>
      <c r="Z29" s="56" t="inlineStr"/>
      <c r="AA29" s="56" t="inlineStr"/>
      <c r="AB29" s="56" t="n"/>
      <c r="AC29" s="56" t="n"/>
      <c r="AD29" s="56" t="n"/>
      <c r="AE29" s="56" t="n"/>
      <c r="AF29" s="56" t="n"/>
      <c r="AG29" s="56" t="n"/>
      <c r="AH29" s="56" t="n"/>
      <c r="AI29" s="56" t="n"/>
      <c r="AJ29" s="56" t="n"/>
      <c r="AK29" s="56" t="n"/>
      <c r="AL29" s="56" t="n"/>
    </row>
    <row r="30" hidden="1" ht="18" customHeight="1" s="173" thickBot="1">
      <c r="A30" s="59" t="inlineStr">
        <is>
          <t>Pendapatan asuransi lainnya</t>
        </is>
      </c>
      <c r="B30" s="59" t="n"/>
      <c r="C30" s="56" t="inlineStr"/>
      <c r="D30" s="56" t="inlineStr"/>
      <c r="E30" s="56" t="inlineStr"/>
      <c r="F30" s="56" t="inlineStr"/>
      <c r="G30" s="56" t="inlineStr"/>
      <c r="H30" s="56" t="inlineStr"/>
      <c r="I30" s="56" t="inlineStr"/>
      <c r="J30" s="56" t="inlineStr"/>
      <c r="K30" s="56" t="inlineStr"/>
      <c r="L30" s="56" t="inlineStr"/>
      <c r="M30" s="56" t="inlineStr"/>
      <c r="N30" s="56" t="inlineStr"/>
      <c r="O30" s="56" t="inlineStr"/>
      <c r="P30" s="56" t="inlineStr"/>
      <c r="Q30" s="56" t="inlineStr"/>
      <c r="R30" s="56" t="inlineStr"/>
      <c r="S30" s="56" t="inlineStr"/>
      <c r="T30" s="56" t="inlineStr"/>
      <c r="U30" s="56" t="inlineStr"/>
      <c r="V30" s="56" t="inlineStr"/>
      <c r="W30" s="56" t="inlineStr"/>
      <c r="X30" s="56" t="inlineStr"/>
      <c r="Y30" s="56" t="inlineStr"/>
      <c r="Z30" s="56" t="inlineStr"/>
      <c r="AA30" s="56" t="inlineStr"/>
      <c r="AB30" s="56" t="n"/>
      <c r="AC30" s="56" t="n"/>
      <c r="AD30" s="56" t="n"/>
      <c r="AE30" s="56" t="n"/>
      <c r="AF30" s="56" t="n"/>
      <c r="AG30" s="56" t="n"/>
      <c r="AH30" s="56" t="n"/>
      <c r="AI30" s="56" t="n"/>
      <c r="AJ30" s="56" t="n"/>
      <c r="AK30" s="56" t="n"/>
      <c r="AL30" s="56" t="n"/>
    </row>
    <row r="31" ht="18" customHeight="1" s="173" thickBot="1">
      <c r="A31" s="58" t="inlineStr">
        <is>
          <t>Beban asuransi</t>
        </is>
      </c>
      <c r="B31" s="58" t="n"/>
      <c r="C31" s="53" t="n"/>
      <c r="D31" s="53" t="n"/>
      <c r="E31" s="53" t="n"/>
      <c r="F31" s="53" t="n"/>
      <c r="G31" s="53" t="n"/>
      <c r="H31" s="53" t="n"/>
      <c r="I31" s="53" t="n"/>
      <c r="J31" s="53" t="n"/>
      <c r="K31" s="53" t="n"/>
      <c r="L31" s="53" t="n"/>
      <c r="M31" s="53" t="n"/>
      <c r="N31" s="53" t="n"/>
      <c r="O31" s="53" t="n"/>
      <c r="P31" s="53" t="n"/>
      <c r="Q31" s="53" t="n"/>
      <c r="R31" s="53" t="n"/>
      <c r="S31" s="53" t="n"/>
      <c r="T31" s="53" t="n"/>
      <c r="U31" s="53" t="n"/>
      <c r="V31" s="53" t="n"/>
      <c r="W31" s="53" t="n"/>
      <c r="X31" s="53" t="n"/>
      <c r="Y31" s="53" t="n"/>
      <c r="Z31" s="53" t="n"/>
      <c r="AA31" s="53" t="n"/>
      <c r="AB31" s="53" t="n"/>
      <c r="AC31" s="53" t="n"/>
      <c r="AD31" s="53" t="n"/>
      <c r="AE31" s="53" t="n"/>
      <c r="AF31" s="53" t="n"/>
      <c r="AG31" s="53" t="n"/>
      <c r="AH31" s="53" t="n"/>
      <c r="AI31" s="53" t="n"/>
      <c r="AJ31" s="53" t="n"/>
      <c r="AK31" s="53" t="n"/>
      <c r="AL31" s="53" t="n"/>
    </row>
    <row r="32" hidden="1" ht="18" customHeight="1" s="173" thickBot="1">
      <c r="A32" s="59" t="inlineStr">
        <is>
          <t>Beban klaim</t>
        </is>
      </c>
      <c r="B32" s="59" t="n"/>
      <c r="C32" s="57" t="inlineStr"/>
      <c r="D32" s="57" t="inlineStr"/>
      <c r="E32" s="57" t="inlineStr"/>
      <c r="F32" s="57" t="inlineStr"/>
      <c r="G32" s="57" t="inlineStr"/>
      <c r="H32" s="57" t="inlineStr"/>
      <c r="I32" s="57" t="inlineStr"/>
      <c r="J32" s="57" t="inlineStr"/>
      <c r="K32" s="57" t="inlineStr"/>
      <c r="L32" s="57" t="inlineStr"/>
      <c r="M32" s="57" t="inlineStr"/>
      <c r="N32" s="57" t="inlineStr"/>
      <c r="O32" s="57" t="inlineStr"/>
      <c r="P32" s="57" t="inlineStr"/>
      <c r="Q32" s="57" t="inlineStr"/>
      <c r="R32" s="57" t="inlineStr"/>
      <c r="S32" s="57" t="inlineStr"/>
      <c r="T32" s="57" t="inlineStr"/>
      <c r="U32" s="57" t="inlineStr"/>
      <c r="V32" s="57" t="inlineStr"/>
      <c r="W32" s="57" t="inlineStr"/>
      <c r="X32" s="57" t="inlineStr"/>
      <c r="Y32" s="57" t="inlineStr"/>
      <c r="Z32" s="57" t="inlineStr"/>
      <c r="AA32" s="57" t="inlineStr"/>
      <c r="AB32" s="57" t="n"/>
      <c r="AC32" s="57" t="n"/>
      <c r="AD32" s="57" t="n"/>
      <c r="AE32" s="57" t="n"/>
      <c r="AF32" s="57" t="n"/>
      <c r="AG32" s="57" t="n"/>
      <c r="AH32" s="57" t="n"/>
      <c r="AI32" s="57" t="n"/>
      <c r="AJ32" s="57" t="n"/>
      <c r="AK32" s="57" t="n"/>
      <c r="AL32" s="57" t="n"/>
    </row>
    <row r="33" hidden="1" ht="18" customHeight="1" s="173" thickBot="1">
      <c r="A33" s="59" t="inlineStr">
        <is>
          <t>Klaim reasuransi</t>
        </is>
      </c>
      <c r="B33" s="59" t="n"/>
      <c r="C33" s="56" t="inlineStr"/>
      <c r="D33" s="56" t="inlineStr"/>
      <c r="E33" s="56" t="inlineStr"/>
      <c r="F33" s="56" t="inlineStr"/>
      <c r="G33" s="56" t="inlineStr"/>
      <c r="H33" s="56" t="inlineStr"/>
      <c r="I33" s="56" t="inlineStr"/>
      <c r="J33" s="56" t="inlineStr"/>
      <c r="K33" s="56" t="inlineStr"/>
      <c r="L33" s="56" t="inlineStr"/>
      <c r="M33" s="56" t="inlineStr"/>
      <c r="N33" s="56" t="inlineStr"/>
      <c r="O33" s="56" t="inlineStr"/>
      <c r="P33" s="56" t="inlineStr"/>
      <c r="Q33" s="56" t="inlineStr"/>
      <c r="R33" s="56" t="inlineStr"/>
      <c r="S33" s="56" t="inlineStr"/>
      <c r="T33" s="56" t="inlineStr"/>
      <c r="U33" s="56" t="inlineStr"/>
      <c r="V33" s="56" t="inlineStr"/>
      <c r="W33" s="56" t="inlineStr"/>
      <c r="X33" s="56" t="inlineStr"/>
      <c r="Y33" s="56" t="inlineStr"/>
      <c r="Z33" s="56" t="inlineStr"/>
      <c r="AA33" s="56" t="inlineStr"/>
      <c r="AB33" s="56" t="n"/>
      <c r="AC33" s="56" t="n"/>
      <c r="AD33" s="56" t="n"/>
      <c r="AE33" s="56" t="n"/>
      <c r="AF33" s="56" t="n"/>
      <c r="AG33" s="56" t="n"/>
      <c r="AH33" s="56" t="n"/>
      <c r="AI33" s="56" t="n"/>
      <c r="AJ33" s="56" t="n"/>
      <c r="AK33" s="56" t="n"/>
      <c r="AL33" s="56" t="n"/>
    </row>
    <row r="34" hidden="1" ht="18" customHeight="1" s="173" thickBot="1">
      <c r="A34" s="59" t="inlineStr">
        <is>
          <t>Klaim retrosesi</t>
        </is>
      </c>
      <c r="B34" s="59" t="n"/>
      <c r="C34" s="56" t="inlineStr"/>
      <c r="D34" s="56" t="inlineStr"/>
      <c r="E34" s="56" t="inlineStr"/>
      <c r="F34" s="56" t="inlineStr"/>
      <c r="G34" s="56" t="inlineStr"/>
      <c r="H34" s="56" t="inlineStr"/>
      <c r="I34" s="56" t="inlineStr"/>
      <c r="J34" s="56" t="inlineStr"/>
      <c r="K34" s="56" t="inlineStr"/>
      <c r="L34" s="56" t="inlineStr"/>
      <c r="M34" s="56" t="inlineStr"/>
      <c r="N34" s="56" t="inlineStr"/>
      <c r="O34" s="56" t="inlineStr"/>
      <c r="P34" s="56" t="inlineStr"/>
      <c r="Q34" s="56" t="inlineStr"/>
      <c r="R34" s="56" t="inlineStr"/>
      <c r="S34" s="56" t="inlineStr"/>
      <c r="T34" s="56" t="inlineStr"/>
      <c r="U34" s="56" t="inlineStr"/>
      <c r="V34" s="56" t="inlineStr"/>
      <c r="W34" s="56" t="inlineStr"/>
      <c r="X34" s="56" t="inlineStr"/>
      <c r="Y34" s="56" t="inlineStr"/>
      <c r="Z34" s="56" t="inlineStr"/>
      <c r="AA34" s="56" t="inlineStr"/>
      <c r="AB34" s="56" t="n"/>
      <c r="AC34" s="56" t="n"/>
      <c r="AD34" s="56" t="n"/>
      <c r="AE34" s="56" t="n"/>
      <c r="AF34" s="56" t="n"/>
      <c r="AG34" s="56" t="n"/>
      <c r="AH34" s="56" t="n"/>
      <c r="AI34" s="56" t="n"/>
      <c r="AJ34" s="56" t="n"/>
      <c r="AK34" s="56" t="n"/>
      <c r="AL34" s="56" t="n"/>
    </row>
    <row r="35" hidden="1" ht="35" customHeight="1" s="173" thickBot="1">
      <c r="A35" s="59" t="inlineStr">
        <is>
          <t>Kenaikan (penurunan) estimasi liabilitas klaim</t>
        </is>
      </c>
      <c r="B35" s="59" t="n"/>
      <c r="C35" s="57" t="inlineStr"/>
      <c r="D35" s="57" t="inlineStr"/>
      <c r="E35" s="57" t="inlineStr"/>
      <c r="F35" s="57" t="inlineStr"/>
      <c r="G35" s="57" t="inlineStr"/>
      <c r="H35" s="57" t="inlineStr"/>
      <c r="I35" s="57" t="inlineStr"/>
      <c r="J35" s="57" t="inlineStr"/>
      <c r="K35" s="57" t="inlineStr"/>
      <c r="L35" s="57" t="inlineStr"/>
      <c r="M35" s="57" t="inlineStr"/>
      <c r="N35" s="57" t="inlineStr"/>
      <c r="O35" s="57" t="inlineStr"/>
      <c r="P35" s="57" t="inlineStr"/>
      <c r="Q35" s="57" t="inlineStr"/>
      <c r="R35" s="57" t="inlineStr"/>
      <c r="S35" s="57" t="inlineStr"/>
      <c r="T35" s="57" t="inlineStr"/>
      <c r="U35" s="57" t="inlineStr"/>
      <c r="V35" s="57" t="inlineStr"/>
      <c r="W35" s="57" t="inlineStr"/>
      <c r="X35" s="57" t="inlineStr"/>
      <c r="Y35" s="57" t="inlineStr"/>
      <c r="Z35" s="57" t="inlineStr"/>
      <c r="AA35" s="57" t="inlineStr"/>
      <c r="AB35" s="57" t="n"/>
      <c r="AC35" s="57" t="n"/>
      <c r="AD35" s="57" t="n"/>
      <c r="AE35" s="57" t="n"/>
      <c r="AF35" s="57" t="n"/>
      <c r="AG35" s="57" t="n"/>
      <c r="AH35" s="57" t="n"/>
      <c r="AI35" s="57" t="n"/>
      <c r="AJ35" s="57" t="n"/>
      <c r="AK35" s="57" t="n"/>
      <c r="AL35" s="57" t="n"/>
    </row>
    <row r="36" hidden="1" ht="35" customHeight="1" s="173" thickBot="1">
      <c r="A36" s="59" t="inlineStr">
        <is>
          <t>Kenaikan (penurunan) liabilitas manfaat polis masa depan</t>
        </is>
      </c>
      <c r="B36" s="59" t="n"/>
      <c r="C36" s="57" t="inlineStr"/>
      <c r="D36" s="57" t="inlineStr"/>
      <c r="E36" s="57" t="inlineStr"/>
      <c r="F36" s="57" t="inlineStr"/>
      <c r="G36" s="57" t="inlineStr"/>
      <c r="H36" s="57" t="inlineStr"/>
      <c r="I36" s="57" t="inlineStr"/>
      <c r="J36" s="57" t="inlineStr"/>
      <c r="K36" s="57" t="inlineStr"/>
      <c r="L36" s="57" t="inlineStr"/>
      <c r="M36" s="57" t="inlineStr"/>
      <c r="N36" s="57" t="inlineStr"/>
      <c r="O36" s="57" t="inlineStr"/>
      <c r="P36" s="57" t="inlineStr"/>
      <c r="Q36" s="57" t="inlineStr"/>
      <c r="R36" s="57" t="inlineStr"/>
      <c r="S36" s="57" t="inlineStr"/>
      <c r="T36" s="57" t="inlineStr"/>
      <c r="U36" s="57" t="inlineStr"/>
      <c r="V36" s="57" t="inlineStr"/>
      <c r="W36" s="57" t="inlineStr"/>
      <c r="X36" s="57" t="inlineStr"/>
      <c r="Y36" s="57" t="inlineStr"/>
      <c r="Z36" s="57" t="inlineStr"/>
      <c r="AA36" s="57" t="inlineStr"/>
      <c r="AB36" s="57" t="n"/>
      <c r="AC36" s="57" t="n"/>
      <c r="AD36" s="57" t="n"/>
      <c r="AE36" s="57" t="n"/>
      <c r="AF36" s="57" t="n"/>
      <c r="AG36" s="57" t="n"/>
      <c r="AH36" s="57" t="n"/>
      <c r="AI36" s="57" t="n"/>
      <c r="AJ36" s="57" t="n"/>
      <c r="AK36" s="57" t="n"/>
      <c r="AL36" s="57" t="n"/>
    </row>
    <row r="37" hidden="1" ht="52" customHeight="1" s="173" thickBot="1">
      <c r="A37" s="59" t="inlineStr">
        <is>
          <t>Kenaikan (penurunan) provisi yang timbul dari tes kecukupan liabilitas</t>
        </is>
      </c>
      <c r="B37" s="59" t="n"/>
      <c r="C37" s="57" t="inlineStr"/>
      <c r="D37" s="57" t="inlineStr"/>
      <c r="E37" s="57" t="inlineStr"/>
      <c r="F37" s="57" t="inlineStr"/>
      <c r="G37" s="57" t="inlineStr"/>
      <c r="H37" s="57" t="inlineStr"/>
      <c r="I37" s="57" t="inlineStr"/>
      <c r="J37" s="57" t="inlineStr"/>
      <c r="K37" s="57" t="inlineStr"/>
      <c r="L37" s="57" t="inlineStr"/>
      <c r="M37" s="57" t="inlineStr"/>
      <c r="N37" s="57" t="inlineStr"/>
      <c r="O37" s="57" t="inlineStr"/>
      <c r="P37" s="57" t="inlineStr"/>
      <c r="Q37" s="57" t="inlineStr"/>
      <c r="R37" s="57" t="inlineStr"/>
      <c r="S37" s="57" t="inlineStr"/>
      <c r="T37" s="57" t="inlineStr"/>
      <c r="U37" s="57" t="inlineStr"/>
      <c r="V37" s="57" t="inlineStr"/>
      <c r="W37" s="57" t="inlineStr"/>
      <c r="X37" s="57" t="inlineStr"/>
      <c r="Y37" s="57" t="inlineStr"/>
      <c r="Z37" s="57" t="inlineStr"/>
      <c r="AA37" s="57" t="inlineStr"/>
      <c r="AB37" s="57" t="n"/>
      <c r="AC37" s="57" t="n"/>
      <c r="AD37" s="57" t="n"/>
      <c r="AE37" s="57" t="n"/>
      <c r="AF37" s="57" t="n"/>
      <c r="AG37" s="57" t="n"/>
      <c r="AH37" s="57" t="n"/>
      <c r="AI37" s="57" t="n"/>
      <c r="AJ37" s="57" t="n"/>
      <c r="AK37" s="57" t="n"/>
      <c r="AL37" s="57" t="n"/>
    </row>
    <row r="38" hidden="1" ht="52" customHeight="1" s="173" thickBot="1">
      <c r="A38" s="59" t="inlineStr">
        <is>
          <t>Kenaikan (penurunan) liabilitas asuransi yang disesikan kepada reasuradur</t>
        </is>
      </c>
      <c r="B38" s="59" t="n"/>
      <c r="C38" s="56" t="inlineStr"/>
      <c r="D38" s="56" t="inlineStr"/>
      <c r="E38" s="56" t="inlineStr"/>
      <c r="F38" s="56" t="inlineStr"/>
      <c r="G38" s="56" t="inlineStr"/>
      <c r="H38" s="56" t="inlineStr"/>
      <c r="I38" s="56" t="inlineStr"/>
      <c r="J38" s="56" t="inlineStr"/>
      <c r="K38" s="56" t="inlineStr"/>
      <c r="L38" s="56" t="inlineStr"/>
      <c r="M38" s="56" t="inlineStr"/>
      <c r="N38" s="56" t="inlineStr"/>
      <c r="O38" s="56" t="inlineStr"/>
      <c r="P38" s="56" t="inlineStr"/>
      <c r="Q38" s="56" t="inlineStr"/>
      <c r="R38" s="56" t="inlineStr"/>
      <c r="S38" s="56" t="inlineStr"/>
      <c r="T38" s="56" t="inlineStr"/>
      <c r="U38" s="56" t="inlineStr"/>
      <c r="V38" s="56" t="inlineStr"/>
      <c r="W38" s="56" t="inlineStr"/>
      <c r="X38" s="56" t="inlineStr"/>
      <c r="Y38" s="56" t="inlineStr"/>
      <c r="Z38" s="56" t="inlineStr"/>
      <c r="AA38" s="56" t="inlineStr"/>
      <c r="AB38" s="56" t="n"/>
      <c r="AC38" s="56" t="n"/>
      <c r="AD38" s="56" t="n"/>
      <c r="AE38" s="56" t="n"/>
      <c r="AF38" s="56" t="n"/>
      <c r="AG38" s="56" t="n"/>
      <c r="AH38" s="56" t="n"/>
      <c r="AI38" s="56" t="n"/>
      <c r="AJ38" s="56" t="n"/>
      <c r="AK38" s="56" t="n"/>
      <c r="AL38" s="56" t="n"/>
    </row>
    <row r="39" hidden="1" ht="52" customHeight="1" s="173" thickBot="1">
      <c r="A39" s="59" t="inlineStr">
        <is>
          <t>Kenaikan (penurunan) liabilitas pemegang polis pada kontrak unit-linked</t>
        </is>
      </c>
      <c r="B39" s="59" t="n"/>
      <c r="C39" s="57" t="inlineStr"/>
      <c r="D39" s="57" t="inlineStr"/>
      <c r="E39" s="57" t="inlineStr"/>
      <c r="F39" s="57" t="inlineStr"/>
      <c r="G39" s="57" t="inlineStr"/>
      <c r="H39" s="57" t="inlineStr"/>
      <c r="I39" s="57" t="inlineStr"/>
      <c r="J39" s="57" t="inlineStr"/>
      <c r="K39" s="57" t="inlineStr"/>
      <c r="L39" s="57" t="inlineStr"/>
      <c r="M39" s="57" t="inlineStr"/>
      <c r="N39" s="57" t="inlineStr"/>
      <c r="O39" s="57" t="inlineStr"/>
      <c r="P39" s="57" t="inlineStr"/>
      <c r="Q39" s="57" t="inlineStr"/>
      <c r="R39" s="57" t="inlineStr"/>
      <c r="S39" s="57" t="inlineStr"/>
      <c r="T39" s="57" t="inlineStr"/>
      <c r="U39" s="57" t="inlineStr"/>
      <c r="V39" s="57" t="inlineStr"/>
      <c r="W39" s="57" t="inlineStr"/>
      <c r="X39" s="57" t="inlineStr"/>
      <c r="Y39" s="57" t="inlineStr"/>
      <c r="Z39" s="57" t="inlineStr"/>
      <c r="AA39" s="57" t="inlineStr"/>
      <c r="AB39" s="57" t="n"/>
      <c r="AC39" s="57" t="n"/>
      <c r="AD39" s="57" t="n"/>
      <c r="AE39" s="57" t="n"/>
      <c r="AF39" s="57" t="n"/>
      <c r="AG39" s="57" t="n"/>
      <c r="AH39" s="57" t="n"/>
      <c r="AI39" s="57" t="n"/>
      <c r="AJ39" s="57" t="n"/>
      <c r="AK39" s="57" t="n"/>
      <c r="AL39" s="57" t="n"/>
    </row>
    <row r="40" hidden="1" ht="18" customHeight="1" s="173" thickBot="1">
      <c r="A40" s="59" t="inlineStr">
        <is>
          <t>Beban komisi asuransi</t>
        </is>
      </c>
      <c r="B40" s="59" t="n"/>
      <c r="C40" s="57" t="inlineStr"/>
      <c r="D40" s="57" t="inlineStr"/>
      <c r="E40" s="57" t="inlineStr"/>
      <c r="F40" s="57" t="inlineStr"/>
      <c r="G40" s="57" t="inlineStr"/>
      <c r="H40" s="57" t="inlineStr"/>
      <c r="I40" s="57" t="inlineStr"/>
      <c r="J40" s="57" t="inlineStr"/>
      <c r="K40" s="57" t="inlineStr"/>
      <c r="L40" s="57" t="inlineStr"/>
      <c r="M40" s="57" t="inlineStr"/>
      <c r="N40" s="57" t="inlineStr"/>
      <c r="O40" s="57" t="inlineStr"/>
      <c r="P40" s="57" t="inlineStr"/>
      <c r="Q40" s="57" t="inlineStr"/>
      <c r="R40" s="57" t="inlineStr"/>
      <c r="S40" s="57" t="inlineStr"/>
      <c r="T40" s="57" t="inlineStr"/>
      <c r="U40" s="57" t="inlineStr"/>
      <c r="V40" s="57" t="inlineStr"/>
      <c r="W40" s="57" t="inlineStr"/>
      <c r="X40" s="57" t="inlineStr"/>
      <c r="Y40" s="57" t="inlineStr"/>
      <c r="Z40" s="57" t="inlineStr"/>
      <c r="AA40" s="57" t="inlineStr"/>
      <c r="AB40" s="57" t="n"/>
      <c r="AC40" s="57" t="n"/>
      <c r="AD40" s="57" t="n"/>
      <c r="AE40" s="57" t="n"/>
      <c r="AF40" s="57" t="n"/>
      <c r="AG40" s="57" t="n"/>
      <c r="AH40" s="57" t="n"/>
      <c r="AI40" s="57" t="n"/>
      <c r="AJ40" s="57" t="n"/>
      <c r="AK40" s="57" t="n"/>
      <c r="AL40" s="57" t="n"/>
    </row>
    <row r="41" hidden="1" ht="18" customHeight="1" s="173" thickBot="1">
      <c r="A41" s="59" t="inlineStr">
        <is>
          <t>Ujrah dibayar</t>
        </is>
      </c>
      <c r="B41" s="59" t="n"/>
      <c r="C41" s="57" t="inlineStr"/>
      <c r="D41" s="57" t="inlineStr"/>
      <c r="E41" s="57" t="inlineStr"/>
      <c r="F41" s="57" t="inlineStr"/>
      <c r="G41" s="57" t="inlineStr"/>
      <c r="H41" s="57" t="inlineStr"/>
      <c r="I41" s="57" t="inlineStr"/>
      <c r="J41" s="57" t="inlineStr"/>
      <c r="K41" s="57" t="inlineStr"/>
      <c r="L41" s="57" t="inlineStr"/>
      <c r="M41" s="57" t="inlineStr"/>
      <c r="N41" s="57" t="inlineStr"/>
      <c r="O41" s="57" t="inlineStr"/>
      <c r="P41" s="57" t="inlineStr"/>
      <c r="Q41" s="57" t="inlineStr"/>
      <c r="R41" s="57" t="inlineStr"/>
      <c r="S41" s="57" t="inlineStr"/>
      <c r="T41" s="57" t="inlineStr"/>
      <c r="U41" s="57" t="inlineStr"/>
      <c r="V41" s="57" t="inlineStr"/>
      <c r="W41" s="57" t="inlineStr"/>
      <c r="X41" s="57" t="inlineStr"/>
      <c r="Y41" s="57" t="inlineStr"/>
      <c r="Z41" s="57" t="inlineStr"/>
      <c r="AA41" s="57" t="inlineStr"/>
      <c r="AB41" s="57" t="n"/>
      <c r="AC41" s="57" t="n"/>
      <c r="AD41" s="57" t="n"/>
      <c r="AE41" s="57" t="n"/>
      <c r="AF41" s="57" t="n"/>
      <c r="AG41" s="57" t="n"/>
      <c r="AH41" s="57" t="n"/>
      <c r="AI41" s="57" t="n"/>
      <c r="AJ41" s="57" t="n"/>
      <c r="AK41" s="57" t="n"/>
      <c r="AL41" s="57" t="n"/>
    </row>
    <row r="42" hidden="1" ht="35" customHeight="1" s="173" thickBot="1">
      <c r="A42" s="59" t="inlineStr">
        <is>
          <t>Beban akuisisi dari kontrak asuransi</t>
        </is>
      </c>
      <c r="B42" s="59" t="n"/>
      <c r="C42" s="57" t="inlineStr"/>
      <c r="D42" s="57" t="inlineStr"/>
      <c r="E42" s="57" t="inlineStr"/>
      <c r="F42" s="57" t="inlineStr"/>
      <c r="G42" s="57" t="inlineStr"/>
      <c r="H42" s="57" t="inlineStr"/>
      <c r="I42" s="57" t="inlineStr"/>
      <c r="J42" s="57" t="inlineStr"/>
      <c r="K42" s="57" t="inlineStr"/>
      <c r="L42" s="57" t="inlineStr"/>
      <c r="M42" s="57" t="inlineStr"/>
      <c r="N42" s="57" t="inlineStr"/>
      <c r="O42" s="57" t="inlineStr"/>
      <c r="P42" s="57" t="inlineStr"/>
      <c r="Q42" s="57" t="inlineStr"/>
      <c r="R42" s="57" t="inlineStr"/>
      <c r="S42" s="57" t="inlineStr"/>
      <c r="T42" s="57" t="inlineStr"/>
      <c r="U42" s="57" t="inlineStr"/>
      <c r="V42" s="57" t="inlineStr"/>
      <c r="W42" s="57" t="inlineStr"/>
      <c r="X42" s="57" t="inlineStr"/>
      <c r="Y42" s="57" t="inlineStr"/>
      <c r="Z42" s="57" t="inlineStr"/>
      <c r="AA42" s="57" t="inlineStr"/>
      <c r="AB42" s="57" t="n"/>
      <c r="AC42" s="57" t="n"/>
      <c r="AD42" s="57" t="n"/>
      <c r="AE42" s="57" t="n"/>
      <c r="AF42" s="57" t="n"/>
      <c r="AG42" s="57" t="n"/>
      <c r="AH42" s="57" t="n"/>
      <c r="AI42" s="57" t="n"/>
      <c r="AJ42" s="57" t="n"/>
      <c r="AK42" s="57" t="n"/>
      <c r="AL42" s="57" t="n"/>
    </row>
    <row r="43" hidden="1" ht="18" customHeight="1" s="173" thickBot="1">
      <c r="A43" s="59" t="inlineStr">
        <is>
          <t>Beban asuransi lainnya</t>
        </is>
      </c>
      <c r="B43" s="59" t="n"/>
      <c r="C43" s="57" t="inlineStr"/>
      <c r="D43" s="57" t="inlineStr"/>
      <c r="E43" s="57" t="inlineStr"/>
      <c r="F43" s="57" t="inlineStr"/>
      <c r="G43" s="57" t="inlineStr"/>
      <c r="H43" s="57" t="inlineStr"/>
      <c r="I43" s="57" t="inlineStr"/>
      <c r="J43" s="57" t="inlineStr"/>
      <c r="K43" s="57" t="inlineStr"/>
      <c r="L43" s="57" t="inlineStr"/>
      <c r="M43" s="57" t="inlineStr"/>
      <c r="N43" s="57" t="inlineStr"/>
      <c r="O43" s="57" t="inlineStr"/>
      <c r="P43" s="57" t="inlineStr"/>
      <c r="Q43" s="57" t="inlineStr"/>
      <c r="R43" s="57" t="inlineStr"/>
      <c r="S43" s="57" t="inlineStr"/>
      <c r="T43" s="57" t="inlineStr"/>
      <c r="U43" s="57" t="inlineStr"/>
      <c r="V43" s="57" t="inlineStr"/>
      <c r="W43" s="57" t="inlineStr"/>
      <c r="X43" s="57" t="inlineStr"/>
      <c r="Y43" s="57" t="inlineStr"/>
      <c r="Z43" s="57" t="inlineStr"/>
      <c r="AA43" s="57" t="inlineStr"/>
      <c r="AB43" s="57" t="n"/>
      <c r="AC43" s="57" t="n"/>
      <c r="AD43" s="57" t="n"/>
      <c r="AE43" s="57" t="n"/>
      <c r="AF43" s="57" t="n"/>
      <c r="AG43" s="57" t="n"/>
      <c r="AH43" s="57" t="n"/>
      <c r="AI43" s="57" t="n"/>
      <c r="AJ43" s="57" t="n"/>
      <c r="AK43" s="57" t="n"/>
      <c r="AL43" s="57" t="n"/>
    </row>
    <row r="44" ht="35" customHeight="1" s="173" thickBot="1">
      <c r="A44" s="54" t="inlineStr">
        <is>
          <t>Net Operating Revenue before Provisions</t>
        </is>
      </c>
      <c r="B44" s="62" t="n"/>
      <c r="C44" s="149">
        <f>C5 - (C14+C23+C24+C26+C32+C35+C36+C37+C39+C40+C41+C42+C43)</f>
        <v/>
      </c>
      <c r="D44" s="149">
        <f>D5-D14-D32</f>
        <v/>
      </c>
      <c r="E44" s="149">
        <f>E5-E14-E32</f>
        <v/>
      </c>
      <c r="F44" s="149">
        <f>F5-F14-F32</f>
        <v/>
      </c>
      <c r="G44" s="149">
        <f>G5-G14-G32</f>
        <v/>
      </c>
      <c r="H44" s="149">
        <f>H5-H14-H32</f>
        <v/>
      </c>
      <c r="I44" s="149">
        <f>I5-I14-I32</f>
        <v/>
      </c>
      <c r="J44" s="149">
        <f>J5-J14-J32</f>
        <v/>
      </c>
      <c r="K44" s="149">
        <f>K5-K14-K32</f>
        <v/>
      </c>
      <c r="L44" s="149">
        <f>L5-L14-L32</f>
        <v/>
      </c>
      <c r="M44" s="149">
        <f>M5-M14-M32</f>
        <v/>
      </c>
      <c r="N44" s="149">
        <f>N5-N14-N32</f>
        <v/>
      </c>
      <c r="O44" s="149">
        <f>O5-O14-O32</f>
        <v/>
      </c>
      <c r="P44" s="149">
        <f>P5-P14-P32</f>
        <v/>
      </c>
      <c r="Q44" s="149">
        <f>Q5-Q14-Q32</f>
        <v/>
      </c>
      <c r="R44" s="149">
        <f>R5-R14-R32</f>
        <v/>
      </c>
      <c r="S44" s="149">
        <f>S5-S14-S32</f>
        <v/>
      </c>
      <c r="T44" s="149">
        <f>T5-T14-T32</f>
        <v/>
      </c>
      <c r="U44" s="149">
        <f>U5-U14-U32</f>
        <v/>
      </c>
      <c r="V44" s="149">
        <f>V5-V14-V32</f>
        <v/>
      </c>
      <c r="W44" s="149">
        <f>W5-W14-W32</f>
        <v/>
      </c>
      <c r="X44" s="149">
        <f>X5-X14-X32</f>
        <v/>
      </c>
      <c r="Y44" s="149">
        <f>Y5-Y14-Y32</f>
        <v/>
      </c>
      <c r="Z44" s="149">
        <f>Z5-Z14-Z32</f>
        <v/>
      </c>
      <c r="AA44" s="149">
        <f>AA5-AA14-AA32</f>
        <v/>
      </c>
      <c r="AB44" s="149">
        <f>AB5-AB14-AB32</f>
        <v/>
      </c>
      <c r="AC44" s="149">
        <f>AC5-AC14-AC32</f>
        <v/>
      </c>
      <c r="AD44" s="149">
        <f>AD5-AD14-AD32</f>
        <v/>
      </c>
      <c r="AE44" s="149">
        <f>AE5-AE14-AE32</f>
        <v/>
      </c>
      <c r="AF44" s="149">
        <f>AF5-AF14-AF32</f>
        <v/>
      </c>
      <c r="AG44" s="149">
        <f>AG5-AG14-AG32</f>
        <v/>
      </c>
      <c r="AH44" s="149">
        <f>AH5-AH14-AH32</f>
        <v/>
      </c>
      <c r="AI44" s="149">
        <f>AI5-AI14-AI32</f>
        <v/>
      </c>
      <c r="AJ44" s="149">
        <f>AJ5-AJ14-AJ32</f>
        <v/>
      </c>
      <c r="AK44" s="149">
        <f>AK5-AK14-AK32</f>
        <v/>
      </c>
      <c r="AL44" s="149">
        <f>AL5-AL14-AL32</f>
        <v/>
      </c>
    </row>
    <row r="45" ht="18" customHeight="1" s="173" thickBot="1">
      <c r="A45" s="145" t="inlineStr">
        <is>
          <t>GPM (%)</t>
        </is>
      </c>
      <c r="B45" s="54" t="n"/>
      <c r="C45" s="95">
        <f>IFERROR(C44/C5, "")</f>
        <v/>
      </c>
      <c r="D45" s="95">
        <f>IFERROR(D44/D5, "")</f>
        <v/>
      </c>
      <c r="E45" s="95">
        <f>IFERROR(E44/E5, "")</f>
        <v/>
      </c>
      <c r="F45" s="95">
        <f>IFERROR(F44/F5, "")</f>
        <v/>
      </c>
      <c r="G45" s="95">
        <f>IFERROR(G44/G5, "")</f>
        <v/>
      </c>
      <c r="H45" s="95">
        <f>IFERROR(H44/H5, "")</f>
        <v/>
      </c>
      <c r="I45" s="95">
        <f>IFERROR(I44/I5, "")</f>
        <v/>
      </c>
      <c r="J45" s="95">
        <f>IFERROR(J44/J5, "")</f>
        <v/>
      </c>
      <c r="K45" s="95">
        <f>IFERROR(K44/K5, "")</f>
        <v/>
      </c>
      <c r="L45" s="95">
        <f>IFERROR(L44/L5, "")</f>
        <v/>
      </c>
      <c r="M45" s="95">
        <f>IFERROR(M44/M5, "")</f>
        <v/>
      </c>
      <c r="N45" s="95">
        <f>IFERROR(N44/N5, "")</f>
        <v/>
      </c>
      <c r="O45" s="95">
        <f>IFERROR(O44/O5, "")</f>
        <v/>
      </c>
      <c r="P45" s="95">
        <f>IFERROR(P44/P5, "")</f>
        <v/>
      </c>
      <c r="Q45" s="95">
        <f>IFERROR(Q44/Q5, "")</f>
        <v/>
      </c>
      <c r="R45" s="95">
        <f>IFERROR(R44/R5, "")</f>
        <v/>
      </c>
      <c r="S45" s="95">
        <f>IFERROR(S44/S5, "")</f>
        <v/>
      </c>
      <c r="T45" s="95">
        <f>IFERROR(T44/T5, "")</f>
        <v/>
      </c>
      <c r="U45" s="95">
        <f>IFERROR(U44/U5, "")</f>
        <v/>
      </c>
      <c r="V45" s="95">
        <f>IFERROR(V44/V5, "")</f>
        <v/>
      </c>
      <c r="W45" s="95">
        <f>IFERROR(W44/W5, "")</f>
        <v/>
      </c>
      <c r="X45" s="95">
        <f>IFERROR(X44/X5, "")</f>
        <v/>
      </c>
      <c r="Y45" s="95">
        <f>IFERROR(Y44/Y5, "")</f>
        <v/>
      </c>
      <c r="Z45" s="95">
        <f>IFERROR(Z44/Z5, "")</f>
        <v/>
      </c>
      <c r="AA45" s="95">
        <f>IFERROR(AA44/AA5, "")</f>
        <v/>
      </c>
      <c r="AB45" s="95">
        <f>IFERROR(AB44/AB5, "")</f>
        <v/>
      </c>
      <c r="AC45" s="95">
        <f>IFERROR(AC44/AC5, "")</f>
        <v/>
      </c>
      <c r="AD45" s="95">
        <f>IFERROR(AD44/AD5, "")</f>
        <v/>
      </c>
      <c r="AE45" s="95">
        <f>IFERROR(AE44/AE5, "")</f>
        <v/>
      </c>
      <c r="AF45" s="95">
        <f>IFERROR(AF44/AF5, "")</f>
        <v/>
      </c>
      <c r="AG45" s="95">
        <f>IFERROR(AG44/AG5, "")</f>
        <v/>
      </c>
      <c r="AH45" s="95">
        <f>IFERROR(AH44/AH5, "")</f>
        <v/>
      </c>
      <c r="AI45" s="95">
        <f>IFERROR(AI44/AI5, "")</f>
        <v/>
      </c>
      <c r="AJ45" s="95">
        <f>IFERROR(AJ44/AJ5, "")</f>
        <v/>
      </c>
      <c r="AK45" s="95">
        <f>IFERROR(AK44/AK5, "")</f>
        <v/>
      </c>
      <c r="AL45" s="95">
        <f>IFERROR(AL44/AL5, "")</f>
        <v/>
      </c>
    </row>
    <row r="46" ht="18" customHeight="1" s="173" thickBot="1">
      <c r="A46" s="58" t="inlineStr">
        <is>
          <t>Pendapatan dari pembiayaan</t>
        </is>
      </c>
      <c r="B46" s="58" t="n"/>
      <c r="C46" s="53" t="n"/>
      <c r="D46" s="53" t="n"/>
      <c r="E46" s="53" t="n"/>
      <c r="F46" s="53" t="n"/>
      <c r="G46" s="53" t="n"/>
      <c r="H46" s="53" t="n"/>
      <c r="I46" s="53" t="n"/>
      <c r="J46" s="53" t="n"/>
      <c r="K46" s="53" t="n"/>
      <c r="L46" s="53" t="n"/>
      <c r="M46" s="53" t="n"/>
      <c r="N46" s="53" t="n"/>
      <c r="O46" s="53" t="n"/>
      <c r="P46" s="53" t="n"/>
      <c r="Q46" s="53" t="n"/>
      <c r="R46" s="53" t="n"/>
      <c r="S46" s="53" t="n"/>
      <c r="T46" s="53" t="n"/>
      <c r="U46" s="53" t="n"/>
      <c r="V46" s="53" t="n"/>
      <c r="W46" s="53" t="n"/>
      <c r="X46" s="53" t="n"/>
      <c r="Y46" s="53" t="n"/>
      <c r="Z46" s="53" t="n"/>
      <c r="AA46" s="53" t="n"/>
      <c r="AB46" s="53" t="n"/>
      <c r="AC46" s="53" t="n"/>
      <c r="AD46" s="53" t="n"/>
      <c r="AE46" s="53" t="n"/>
      <c r="AF46" s="53" t="n"/>
      <c r="AG46" s="53" t="n"/>
      <c r="AH46" s="53" t="n"/>
      <c r="AI46" s="53" t="n"/>
      <c r="AJ46" s="53" t="n"/>
      <c r="AK46" s="53" t="n"/>
      <c r="AL46" s="53" t="n"/>
    </row>
    <row r="47" hidden="1" ht="35" customHeight="1" s="173" thickBot="1">
      <c r="A47" s="59" t="inlineStr">
        <is>
          <t>Pendapatan dari pembiayaan konsumen</t>
        </is>
      </c>
      <c r="B47" s="59" t="n"/>
      <c r="C47" s="56" t="inlineStr"/>
      <c r="D47" s="56" t="inlineStr"/>
      <c r="E47" s="56" t="inlineStr"/>
      <c r="F47" s="56" t="inlineStr"/>
      <c r="G47" s="56" t="inlineStr"/>
      <c r="H47" s="56" t="inlineStr"/>
      <c r="I47" s="56" t="inlineStr"/>
      <c r="J47" s="56" t="inlineStr"/>
      <c r="K47" s="56" t="inlineStr"/>
      <c r="L47" s="56" t="inlineStr"/>
      <c r="M47" s="56" t="inlineStr"/>
      <c r="N47" s="56" t="inlineStr"/>
      <c r="O47" s="56" t="inlineStr"/>
      <c r="P47" s="56" t="inlineStr"/>
      <c r="Q47" s="56" t="inlineStr"/>
      <c r="R47" s="56" t="inlineStr"/>
      <c r="S47" s="56" t="inlineStr"/>
      <c r="T47" s="56" t="inlineStr"/>
      <c r="U47" s="56" t="inlineStr"/>
      <c r="V47" s="56" t="inlineStr"/>
      <c r="W47" s="56" t="inlineStr"/>
      <c r="X47" s="56" t="inlineStr"/>
      <c r="Y47" s="56" t="inlineStr"/>
      <c r="Z47" s="56" t="inlineStr"/>
      <c r="AA47" s="56" t="inlineStr"/>
      <c r="AB47" s="56" t="n"/>
      <c r="AC47" s="56" t="n"/>
      <c r="AD47" s="56" t="n"/>
      <c r="AE47" s="56" t="n"/>
      <c r="AF47" s="56" t="n"/>
      <c r="AG47" s="56" t="n"/>
      <c r="AH47" s="56" t="n"/>
      <c r="AI47" s="56" t="n"/>
      <c r="AJ47" s="56" t="n"/>
      <c r="AK47" s="56" t="n"/>
      <c r="AL47" s="56" t="n"/>
    </row>
    <row r="48" hidden="1" ht="35" customHeight="1" s="173" thickBot="1">
      <c r="A48" s="59" t="inlineStr">
        <is>
          <t>Pendapatan dari sewa pembiayaan</t>
        </is>
      </c>
      <c r="B48" s="59" t="n"/>
      <c r="C48" s="56" t="inlineStr"/>
      <c r="D48" s="56" t="inlineStr"/>
      <c r="E48" s="56" t="inlineStr"/>
      <c r="F48" s="56" t="inlineStr"/>
      <c r="G48" s="56" t="inlineStr"/>
      <c r="H48" s="56" t="inlineStr"/>
      <c r="I48" s="56" t="inlineStr"/>
      <c r="J48" s="56" t="inlineStr"/>
      <c r="K48" s="56" t="inlineStr"/>
      <c r="L48" s="56" t="inlineStr"/>
      <c r="M48" s="56" t="inlineStr"/>
      <c r="N48" s="56" t="inlineStr"/>
      <c r="O48" s="56" t="inlineStr"/>
      <c r="P48" s="56" t="inlineStr"/>
      <c r="Q48" s="56" t="inlineStr"/>
      <c r="R48" s="56" t="inlineStr"/>
      <c r="S48" s="56" t="inlineStr"/>
      <c r="T48" s="56" t="inlineStr"/>
      <c r="U48" s="56" t="inlineStr"/>
      <c r="V48" s="56" t="inlineStr"/>
      <c r="W48" s="56" t="inlineStr"/>
      <c r="X48" s="56" t="inlineStr"/>
      <c r="Y48" s="56" t="inlineStr"/>
      <c r="Z48" s="56" t="inlineStr"/>
      <c r="AA48" s="56" t="inlineStr"/>
      <c r="AB48" s="56" t="n"/>
      <c r="AC48" s="56" t="n"/>
      <c r="AD48" s="56" t="n"/>
      <c r="AE48" s="56" t="n"/>
      <c r="AF48" s="56" t="n"/>
      <c r="AG48" s="56" t="n"/>
      <c r="AH48" s="56" t="n"/>
      <c r="AI48" s="56" t="n"/>
      <c r="AJ48" s="56" t="n"/>
      <c r="AK48" s="56" t="n"/>
      <c r="AL48" s="56" t="n"/>
    </row>
    <row r="49" hidden="1" ht="18" customHeight="1" s="173" thickBot="1">
      <c r="A49" s="59" t="inlineStr">
        <is>
          <t>Pendapatan dari sewa operasi</t>
        </is>
      </c>
      <c r="B49" s="59" t="n"/>
      <c r="C49" s="56" t="inlineStr"/>
      <c r="D49" s="56" t="inlineStr"/>
      <c r="E49" s="56" t="inlineStr"/>
      <c r="F49" s="56" t="inlineStr"/>
      <c r="G49" s="56" t="inlineStr"/>
      <c r="H49" s="56" t="inlineStr"/>
      <c r="I49" s="56" t="inlineStr"/>
      <c r="J49" s="56" t="inlineStr"/>
      <c r="K49" s="56" t="inlineStr"/>
      <c r="L49" s="56" t="inlineStr"/>
      <c r="M49" s="56" t="inlineStr"/>
      <c r="N49" s="56" t="inlineStr"/>
      <c r="O49" s="56" t="inlineStr"/>
      <c r="P49" s="56" t="inlineStr"/>
      <c r="Q49" s="56" t="inlineStr"/>
      <c r="R49" s="56" t="inlineStr"/>
      <c r="S49" s="56" t="inlineStr"/>
      <c r="T49" s="56" t="inlineStr"/>
      <c r="U49" s="56" t="inlineStr"/>
      <c r="V49" s="56" t="inlineStr"/>
      <c r="W49" s="56" t="inlineStr"/>
      <c r="X49" s="56" t="inlineStr"/>
      <c r="Y49" s="56" t="inlineStr"/>
      <c r="Z49" s="56" t="inlineStr"/>
      <c r="AA49" s="56" t="inlineStr"/>
      <c r="AB49" s="56" t="n"/>
      <c r="AC49" s="56" t="n"/>
      <c r="AD49" s="56" t="n"/>
      <c r="AE49" s="56" t="n"/>
      <c r="AF49" s="56" t="n"/>
      <c r="AG49" s="56" t="n"/>
      <c r="AH49" s="56" t="n"/>
      <c r="AI49" s="56" t="n"/>
      <c r="AJ49" s="56" t="n"/>
      <c r="AK49" s="56" t="n"/>
      <c r="AL49" s="56" t="n"/>
    </row>
    <row r="50" hidden="1" ht="18" customHeight="1" s="173" thickBot="1">
      <c r="A50" s="59" t="inlineStr">
        <is>
          <t>Pendapatan dari anjak piutang</t>
        </is>
      </c>
      <c r="B50" s="59" t="n"/>
      <c r="C50" s="56" t="inlineStr"/>
      <c r="D50" s="56" t="inlineStr"/>
      <c r="E50" s="56" t="inlineStr"/>
      <c r="F50" s="56" t="inlineStr"/>
      <c r="G50" s="56" t="inlineStr"/>
      <c r="H50" s="56" t="inlineStr"/>
      <c r="I50" s="56" t="inlineStr"/>
      <c r="J50" s="56" t="inlineStr"/>
      <c r="K50" s="56" t="inlineStr"/>
      <c r="L50" s="56" t="inlineStr"/>
      <c r="M50" s="56" t="inlineStr"/>
      <c r="N50" s="56" t="inlineStr"/>
      <c r="O50" s="56" t="inlineStr"/>
      <c r="P50" s="56" t="inlineStr"/>
      <c r="Q50" s="56" t="inlineStr"/>
      <c r="R50" s="56" t="inlineStr"/>
      <c r="S50" s="56" t="inlineStr"/>
      <c r="T50" s="56" t="inlineStr"/>
      <c r="U50" s="56" t="inlineStr"/>
      <c r="V50" s="56" t="inlineStr"/>
      <c r="W50" s="56" t="inlineStr"/>
      <c r="X50" s="56" t="inlineStr"/>
      <c r="Y50" s="56" t="inlineStr"/>
      <c r="Z50" s="56" t="inlineStr"/>
      <c r="AA50" s="56" t="inlineStr"/>
      <c r="AB50" s="56" t="n"/>
      <c r="AC50" s="56" t="n"/>
      <c r="AD50" s="56" t="n"/>
      <c r="AE50" s="56" t="n"/>
      <c r="AF50" s="56" t="n"/>
      <c r="AG50" s="56" t="n"/>
      <c r="AH50" s="56" t="n"/>
      <c r="AI50" s="56" t="n"/>
      <c r="AJ50" s="56" t="n"/>
      <c r="AK50" s="56" t="n"/>
      <c r="AL50" s="56" t="n"/>
    </row>
    <row r="51" ht="18" customHeight="1" s="173" thickBot="1">
      <c r="A51" s="58" t="inlineStr">
        <is>
          <t>Pendapatan sekuritas</t>
        </is>
      </c>
      <c r="B51" s="58" t="n"/>
      <c r="C51" s="53" t="n"/>
      <c r="D51" s="53" t="n"/>
      <c r="E51" s="53" t="n"/>
      <c r="F51" s="53" t="n"/>
      <c r="G51" s="53" t="n"/>
      <c r="H51" s="53" t="n"/>
      <c r="I51" s="53" t="n"/>
      <c r="J51" s="53" t="n"/>
      <c r="K51" s="53" t="n"/>
      <c r="L51" s="53" t="n"/>
      <c r="M51" s="53" t="n"/>
      <c r="N51" s="53" t="n"/>
      <c r="O51" s="53" t="n"/>
      <c r="P51" s="53" t="n"/>
      <c r="Q51" s="53" t="n"/>
      <c r="R51" s="53" t="n"/>
      <c r="S51" s="53" t="n"/>
      <c r="T51" s="53" t="n"/>
      <c r="U51" s="53" t="n"/>
      <c r="V51" s="53" t="n"/>
      <c r="W51" s="53" t="n"/>
      <c r="X51" s="53" t="n"/>
      <c r="Y51" s="53" t="n"/>
      <c r="Z51" s="53" t="n"/>
      <c r="AA51" s="53" t="n"/>
      <c r="AB51" s="53" t="n"/>
      <c r="AC51" s="53" t="n"/>
      <c r="AD51" s="53" t="n"/>
      <c r="AE51" s="53" t="n"/>
      <c r="AF51" s="53" t="n"/>
      <c r="AG51" s="53" t="n"/>
      <c r="AH51" s="53" t="n"/>
      <c r="AI51" s="53" t="n"/>
      <c r="AJ51" s="53" t="n"/>
      <c r="AK51" s="53" t="n"/>
      <c r="AL51" s="53" t="n"/>
    </row>
    <row r="52" hidden="1" ht="35" customHeight="1" s="173" thickBot="1">
      <c r="A52" s="59" t="inlineStr">
        <is>
          <t>Pendapatan kegiatan penjamin emisi dan penjualan efek</t>
        </is>
      </c>
      <c r="B52" s="59" t="n"/>
      <c r="C52" s="56" t="inlineStr"/>
      <c r="D52" s="56" t="inlineStr"/>
      <c r="E52" s="56" t="inlineStr"/>
      <c r="F52" s="56" t="inlineStr"/>
      <c r="G52" s="56" t="inlineStr"/>
      <c r="H52" s="56" t="inlineStr"/>
      <c r="I52" s="56" t="inlineStr"/>
      <c r="J52" s="56" t="inlineStr"/>
      <c r="K52" s="56" t="inlineStr"/>
      <c r="L52" s="56" t="inlineStr"/>
      <c r="M52" s="56" t="inlineStr"/>
      <c r="N52" s="56" t="inlineStr"/>
      <c r="O52" s="56" t="inlineStr"/>
      <c r="P52" s="56" t="inlineStr"/>
      <c r="Q52" s="56" t="inlineStr"/>
      <c r="R52" s="56" t="inlineStr"/>
      <c r="S52" s="56" t="inlineStr"/>
      <c r="T52" s="56" t="inlineStr"/>
      <c r="U52" s="56" t="inlineStr"/>
      <c r="V52" s="56" t="inlineStr"/>
      <c r="W52" s="56" t="inlineStr"/>
      <c r="X52" s="56" t="inlineStr"/>
      <c r="Y52" s="56" t="inlineStr"/>
      <c r="Z52" s="56" t="inlineStr"/>
      <c r="AA52" s="56" t="inlineStr"/>
      <c r="AB52" s="56" t="n"/>
      <c r="AC52" s="56" t="n"/>
      <c r="AD52" s="56" t="n"/>
      <c r="AE52" s="56" t="n"/>
      <c r="AF52" s="56" t="n"/>
      <c r="AG52" s="56" t="n"/>
      <c r="AH52" s="56" t="n"/>
      <c r="AI52" s="56" t="n"/>
      <c r="AJ52" s="56" t="n"/>
      <c r="AK52" s="56" t="n"/>
      <c r="AL52" s="56" t="n"/>
    </row>
    <row r="53" hidden="1" ht="35" customHeight="1" s="173" thickBot="1">
      <c r="A53" s="59" t="inlineStr">
        <is>
          <t>Pendapatan pembiayaan transaksi nasabah</t>
        </is>
      </c>
      <c r="B53" s="59" t="n"/>
      <c r="C53" s="56" t="inlineStr"/>
      <c r="D53" s="56" t="inlineStr"/>
      <c r="E53" s="56" t="inlineStr"/>
      <c r="F53" s="56" t="inlineStr"/>
      <c r="G53" s="56" t="inlineStr"/>
      <c r="H53" s="56" t="inlineStr"/>
      <c r="I53" s="56" t="inlineStr"/>
      <c r="J53" s="56" t="inlineStr"/>
      <c r="K53" s="56" t="inlineStr"/>
      <c r="L53" s="56" t="inlineStr"/>
      <c r="M53" s="56" t="inlineStr"/>
      <c r="N53" s="56" t="inlineStr"/>
      <c r="O53" s="56" t="inlineStr"/>
      <c r="P53" s="56" t="inlineStr"/>
      <c r="Q53" s="56" t="inlineStr"/>
      <c r="R53" s="56" t="inlineStr"/>
      <c r="S53" s="56" t="inlineStr"/>
      <c r="T53" s="56" t="inlineStr"/>
      <c r="U53" s="56" t="inlineStr"/>
      <c r="V53" s="56" t="inlineStr"/>
      <c r="W53" s="56" t="inlineStr"/>
      <c r="X53" s="56" t="inlineStr"/>
      <c r="Y53" s="56" t="inlineStr"/>
      <c r="Z53" s="56" t="inlineStr"/>
      <c r="AA53" s="56" t="inlineStr"/>
      <c r="AB53" s="56" t="n"/>
      <c r="AC53" s="56" t="n"/>
      <c r="AD53" s="56" t="n"/>
      <c r="AE53" s="56" t="n"/>
      <c r="AF53" s="56" t="n"/>
      <c r="AG53" s="56" t="n"/>
      <c r="AH53" s="56" t="n"/>
      <c r="AI53" s="56" t="n"/>
      <c r="AJ53" s="56" t="n"/>
      <c r="AK53" s="56" t="n"/>
      <c r="AL53" s="56" t="n"/>
    </row>
    <row r="54" hidden="1" ht="35" customHeight="1" s="173" thickBot="1">
      <c r="A54" s="59" t="inlineStr">
        <is>
          <t>Pendapatan jasa biro administrasi efek</t>
        </is>
      </c>
      <c r="B54" s="59" t="n"/>
      <c r="C54" s="56" t="inlineStr"/>
      <c r="D54" s="56" t="inlineStr"/>
      <c r="E54" s="56" t="inlineStr"/>
      <c r="F54" s="56" t="inlineStr"/>
      <c r="G54" s="56" t="inlineStr"/>
      <c r="H54" s="56" t="inlineStr"/>
      <c r="I54" s="56" t="inlineStr"/>
      <c r="J54" s="56" t="inlineStr"/>
      <c r="K54" s="56" t="inlineStr"/>
      <c r="L54" s="56" t="inlineStr"/>
      <c r="M54" s="56" t="inlineStr"/>
      <c r="N54" s="56" t="inlineStr"/>
      <c r="O54" s="56" t="inlineStr"/>
      <c r="P54" s="56" t="inlineStr"/>
      <c r="Q54" s="56" t="inlineStr"/>
      <c r="R54" s="56" t="inlineStr"/>
      <c r="S54" s="56" t="inlineStr"/>
      <c r="T54" s="56" t="inlineStr"/>
      <c r="U54" s="56" t="inlineStr"/>
      <c r="V54" s="56" t="inlineStr"/>
      <c r="W54" s="56" t="inlineStr"/>
      <c r="X54" s="56" t="inlineStr"/>
      <c r="Y54" s="56" t="inlineStr"/>
      <c r="Z54" s="56" t="inlineStr"/>
      <c r="AA54" s="56" t="inlineStr"/>
      <c r="AB54" s="56" t="n"/>
      <c r="AC54" s="56" t="n"/>
      <c r="AD54" s="56" t="n"/>
      <c r="AE54" s="56" t="n"/>
      <c r="AF54" s="56" t="n"/>
      <c r="AG54" s="56" t="n"/>
      <c r="AH54" s="56" t="n"/>
      <c r="AI54" s="56" t="n"/>
      <c r="AJ54" s="56" t="n"/>
      <c r="AK54" s="56" t="n"/>
      <c r="AL54" s="56" t="n"/>
    </row>
    <row r="55" hidden="1" ht="35" customHeight="1" s="173" thickBot="1">
      <c r="A55" s="59" t="inlineStr">
        <is>
          <t>Pendapatan kegiatan jasa manajer investasi</t>
        </is>
      </c>
      <c r="B55" s="59" t="n"/>
      <c r="C55" s="56" t="inlineStr"/>
      <c r="D55" s="56" t="inlineStr"/>
      <c r="E55" s="56" t="inlineStr"/>
      <c r="F55" s="56" t="inlineStr"/>
      <c r="G55" s="56" t="inlineStr"/>
      <c r="H55" s="56" t="inlineStr"/>
      <c r="I55" s="56" t="inlineStr"/>
      <c r="J55" s="56" t="inlineStr"/>
      <c r="K55" s="56" t="inlineStr"/>
      <c r="L55" s="56" t="inlineStr"/>
      <c r="M55" s="56" t="inlineStr"/>
      <c r="N55" s="56" t="inlineStr"/>
      <c r="O55" s="56" t="inlineStr"/>
      <c r="P55" s="56" t="inlineStr"/>
      <c r="Q55" s="56" t="inlineStr"/>
      <c r="R55" s="56" t="inlineStr"/>
      <c r="S55" s="56" t="inlineStr"/>
      <c r="T55" s="56" t="inlineStr"/>
      <c r="U55" s="56" t="inlineStr"/>
      <c r="V55" s="56" t="inlineStr"/>
      <c r="W55" s="56" t="inlineStr"/>
      <c r="X55" s="56" t="inlineStr"/>
      <c r="Y55" s="56" t="inlineStr"/>
      <c r="Z55" s="56" t="inlineStr"/>
      <c r="AA55" s="56" t="inlineStr"/>
      <c r="AB55" s="56" t="n"/>
      <c r="AC55" s="56" t="n"/>
      <c r="AD55" s="56" t="n"/>
      <c r="AE55" s="56" t="n"/>
      <c r="AF55" s="56" t="n"/>
      <c r="AG55" s="56" t="n"/>
      <c r="AH55" s="56" t="n"/>
      <c r="AI55" s="56" t="n"/>
      <c r="AJ55" s="56" t="n"/>
      <c r="AK55" s="56" t="n"/>
      <c r="AL55" s="56" t="n"/>
    </row>
    <row r="56" hidden="1" ht="35" customHeight="1" s="173" thickBot="1">
      <c r="A56" s="59" t="inlineStr">
        <is>
          <t>Pendapatan kegiatan jasa penasehat keuangan</t>
        </is>
      </c>
      <c r="B56" s="59" t="n"/>
      <c r="C56" s="56" t="inlineStr"/>
      <c r="D56" s="56" t="inlineStr"/>
      <c r="E56" s="56" t="inlineStr"/>
      <c r="F56" s="56" t="inlineStr"/>
      <c r="G56" s="56" t="inlineStr"/>
      <c r="H56" s="56" t="inlineStr"/>
      <c r="I56" s="56" t="inlineStr"/>
      <c r="J56" s="56" t="inlineStr"/>
      <c r="K56" s="56" t="inlineStr"/>
      <c r="L56" s="56" t="inlineStr"/>
      <c r="M56" s="56" t="inlineStr"/>
      <c r="N56" s="56" t="inlineStr"/>
      <c r="O56" s="56" t="inlineStr"/>
      <c r="P56" s="56" t="inlineStr"/>
      <c r="Q56" s="56" t="inlineStr"/>
      <c r="R56" s="56" t="inlineStr"/>
      <c r="S56" s="56" t="inlineStr"/>
      <c r="T56" s="56" t="inlineStr"/>
      <c r="U56" s="56" t="inlineStr"/>
      <c r="V56" s="56" t="inlineStr"/>
      <c r="W56" s="56" t="inlineStr"/>
      <c r="X56" s="56" t="inlineStr"/>
      <c r="Y56" s="56" t="inlineStr"/>
      <c r="Z56" s="56" t="inlineStr"/>
      <c r="AA56" s="56" t="inlineStr"/>
      <c r="AB56" s="56" t="n"/>
      <c r="AC56" s="56" t="n"/>
      <c r="AD56" s="56" t="n"/>
      <c r="AE56" s="56" t="n"/>
      <c r="AF56" s="56" t="n"/>
      <c r="AG56" s="56" t="n"/>
      <c r="AH56" s="56" t="n"/>
      <c r="AI56" s="56" t="n"/>
      <c r="AJ56" s="56" t="n"/>
      <c r="AK56" s="56" t="n"/>
      <c r="AL56" s="56" t="n"/>
    </row>
    <row r="57" hidden="1" ht="52" customHeight="1" s="173" thickBot="1">
      <c r="A57" s="59" t="inlineStr">
        <is>
          <t>Keuntungan (kerugian) dari transaksi perdagangan efek yang telah direalisasi</t>
        </is>
      </c>
      <c r="B57" s="59" t="n"/>
      <c r="C57" s="56" t="inlineStr"/>
      <c r="D57" s="56" t="inlineStr"/>
      <c r="E57" s="56" t="inlineStr"/>
      <c r="F57" s="56" t="inlineStr"/>
      <c r="G57" s="56" t="inlineStr"/>
      <c r="H57" s="56" t="inlineStr"/>
      <c r="I57" s="56" t="inlineStr"/>
      <c r="J57" s="56" t="inlineStr"/>
      <c r="K57" s="56" t="inlineStr"/>
      <c r="L57" s="56" t="inlineStr"/>
      <c r="M57" s="56" t="inlineStr"/>
      <c r="N57" s="56" t="inlineStr"/>
      <c r="O57" s="56" t="inlineStr"/>
      <c r="P57" s="56" t="inlineStr"/>
      <c r="Q57" s="56" t="inlineStr"/>
      <c r="R57" s="56" t="inlineStr"/>
      <c r="S57" s="56" t="inlineStr"/>
      <c r="T57" s="56" t="inlineStr"/>
      <c r="U57" s="56" t="inlineStr"/>
      <c r="V57" s="56" t="inlineStr"/>
      <c r="W57" s="56" t="inlineStr"/>
      <c r="X57" s="56" t="inlineStr"/>
      <c r="Y57" s="56" t="inlineStr"/>
      <c r="Z57" s="56" t="inlineStr"/>
      <c r="AA57" s="56" t="inlineStr"/>
      <c r="AB57" s="56" t="n"/>
      <c r="AC57" s="56" t="n"/>
      <c r="AD57" s="56" t="n"/>
      <c r="AE57" s="56" t="n"/>
      <c r="AF57" s="56" t="n"/>
      <c r="AG57" s="56" t="n"/>
      <c r="AH57" s="56" t="n"/>
      <c r="AI57" s="56" t="n"/>
      <c r="AJ57" s="56" t="n"/>
      <c r="AK57" s="56" t="n"/>
      <c r="AL57" s="56" t="n"/>
    </row>
    <row r="58" hidden="1" ht="35" customHeight="1" s="173" thickBot="1">
      <c r="A58" s="59" t="inlineStr">
        <is>
          <t>Keuntungan (kerugian) perubahan nilai wajar efek</t>
        </is>
      </c>
      <c r="B58" s="59" t="n"/>
      <c r="C58" s="56" t="inlineStr"/>
      <c r="D58" s="56" t="inlineStr"/>
      <c r="E58" s="56" t="inlineStr"/>
      <c r="F58" s="56" t="inlineStr"/>
      <c r="G58" s="56" t="inlineStr"/>
      <c r="H58" s="56" t="inlineStr"/>
      <c r="I58" s="56" t="inlineStr"/>
      <c r="J58" s="56" t="inlineStr"/>
      <c r="K58" s="56" t="inlineStr"/>
      <c r="L58" s="56" t="inlineStr"/>
      <c r="M58" s="56" t="inlineStr"/>
      <c r="N58" s="56" t="inlineStr"/>
      <c r="O58" s="56" t="inlineStr"/>
      <c r="P58" s="56" t="inlineStr"/>
      <c r="Q58" s="56" t="inlineStr"/>
      <c r="R58" s="56" t="inlineStr"/>
      <c r="S58" s="56" t="inlineStr"/>
      <c r="T58" s="56" t="inlineStr"/>
      <c r="U58" s="56" t="inlineStr"/>
      <c r="V58" s="56" t="inlineStr"/>
      <c r="W58" s="56" t="inlineStr"/>
      <c r="X58" s="56" t="inlineStr"/>
      <c r="Y58" s="56" t="inlineStr"/>
      <c r="Z58" s="56" t="inlineStr"/>
      <c r="AA58" s="56" t="inlineStr"/>
      <c r="AB58" s="56" t="n"/>
      <c r="AC58" s="56" t="n"/>
      <c r="AD58" s="56" t="n"/>
      <c r="AE58" s="56" t="n"/>
      <c r="AF58" s="56" t="n"/>
      <c r="AG58" s="56" t="n"/>
      <c r="AH58" s="56" t="n"/>
      <c r="AI58" s="56" t="n"/>
      <c r="AJ58" s="56" t="n"/>
      <c r="AK58" s="56" t="n"/>
      <c r="AL58" s="56" t="n"/>
    </row>
    <row r="59" ht="18" customHeight="1" s="173" thickBot="1">
      <c r="A59" s="58" t="inlineStr">
        <is>
          <t>Pendapatan operasional lainnya</t>
        </is>
      </c>
      <c r="B59" s="58" t="n"/>
      <c r="C59" s="53" t="n"/>
      <c r="D59" s="53" t="n"/>
      <c r="E59" s="53" t="n"/>
      <c r="F59" s="53" t="n"/>
      <c r="G59" s="53" t="n"/>
      <c r="H59" s="53" t="n"/>
      <c r="I59" s="53" t="n"/>
      <c r="J59" s="53" t="n"/>
      <c r="K59" s="53" t="n"/>
      <c r="L59" s="53" t="n"/>
      <c r="M59" s="53" t="n"/>
      <c r="N59" s="53" t="n"/>
      <c r="O59" s="53" t="n"/>
      <c r="P59" s="53" t="n"/>
      <c r="Q59" s="53" t="n"/>
      <c r="R59" s="53" t="n"/>
      <c r="S59" s="53" t="n"/>
      <c r="T59" s="53" t="n"/>
      <c r="U59" s="53" t="n"/>
      <c r="V59" s="53" t="n"/>
      <c r="W59" s="53" t="n"/>
      <c r="X59" s="53" t="n"/>
      <c r="Y59" s="53" t="n"/>
      <c r="Z59" s="53" t="n"/>
      <c r="AA59" s="53" t="n"/>
      <c r="AB59" s="53" t="n"/>
      <c r="AC59" s="53" t="n"/>
      <c r="AD59" s="53" t="n"/>
      <c r="AE59" s="53" t="n"/>
      <c r="AF59" s="53" t="n"/>
      <c r="AG59" s="53" t="n"/>
      <c r="AH59" s="53" t="n"/>
      <c r="AI59" s="53" t="n"/>
      <c r="AJ59" s="53" t="n"/>
      <c r="AK59" s="53" t="n"/>
      <c r="AL59" s="53" t="n"/>
    </row>
    <row r="60" hidden="1" ht="18" customHeight="1" s="173" thickBot="1">
      <c r="A60" s="59" t="inlineStr">
        <is>
          <t>Pendapatan investasi</t>
        </is>
      </c>
      <c r="B60" s="59" t="n"/>
      <c r="C60" s="56" t="inlineStr"/>
      <c r="D60" s="56" t="inlineStr"/>
      <c r="E60" s="56" t="inlineStr"/>
      <c r="F60" s="56" t="inlineStr"/>
      <c r="G60" s="56" t="inlineStr"/>
      <c r="H60" s="56" t="inlineStr"/>
      <c r="I60" s="56" t="inlineStr"/>
      <c r="J60" s="56" t="inlineStr"/>
      <c r="K60" s="56" t="inlineStr"/>
      <c r="L60" s="56" t="inlineStr"/>
      <c r="M60" s="56" t="inlineStr"/>
      <c r="N60" s="56" t="inlineStr"/>
      <c r="O60" s="56" t="inlineStr"/>
      <c r="P60" s="56" t="inlineStr"/>
      <c r="Q60" s="56" t="inlineStr"/>
      <c r="R60" s="56" t="inlineStr"/>
      <c r="S60" s="56" t="inlineStr"/>
      <c r="T60" s="56" t="inlineStr"/>
      <c r="U60" s="56" t="inlineStr"/>
      <c r="V60" s="56" t="inlineStr"/>
      <c r="W60" s="56" t="inlineStr"/>
      <c r="X60" s="56" t="inlineStr"/>
      <c r="Y60" s="56" t="inlineStr"/>
      <c r="Z60" s="56" t="inlineStr"/>
      <c r="AA60" s="56" t="inlineStr"/>
      <c r="AB60" s="56" t="n"/>
      <c r="AC60" s="56" t="n"/>
      <c r="AD60" s="56" t="n"/>
      <c r="AE60" s="56" t="n"/>
      <c r="AF60" s="56" t="n"/>
      <c r="AG60" s="56" t="n"/>
      <c r="AH60" s="56" t="n"/>
      <c r="AI60" s="56" t="n"/>
      <c r="AJ60" s="56" t="n"/>
      <c r="AK60" s="56" t="n"/>
      <c r="AL60" s="56" t="n"/>
    </row>
    <row r="61" ht="52" customHeight="1" s="173" thickBot="1">
      <c r="A61" s="59" t="inlineStr">
        <is>
          <t>Pendapatan provisi dan komisi dari transaksi lainnya selain kredit</t>
        </is>
      </c>
      <c r="B61" s="59" t="n"/>
      <c r="C61" s="56" t="n">
        <v>1.169</v>
      </c>
      <c r="D61" s="56" t="n">
        <v>2.554</v>
      </c>
      <c r="E61" s="56" t="n">
        <v>4.271</v>
      </c>
      <c r="F61" s="56" t="n">
        <v>1.136</v>
      </c>
      <c r="G61" s="56" t="n">
        <v>2.435</v>
      </c>
      <c r="H61" s="56" t="n">
        <v>4.595</v>
      </c>
      <c r="I61" s="56" t="n">
        <v>1.169</v>
      </c>
      <c r="J61" s="56" t="n">
        <v>2.495</v>
      </c>
      <c r="K61" s="56" t="n">
        <v>3.751</v>
      </c>
      <c r="L61" s="56" t="n">
        <v>0.889</v>
      </c>
      <c r="M61" s="56" t="n">
        <v>1.956</v>
      </c>
      <c r="N61" s="56" t="n">
        <v>3.133</v>
      </c>
      <c r="O61" s="56" t="n">
        <v>0.768</v>
      </c>
      <c r="P61" s="56" t="n">
        <v>1.988</v>
      </c>
      <c r="Q61" s="56" t="n">
        <v>4.208</v>
      </c>
      <c r="R61" s="56" t="n">
        <v>3.613</v>
      </c>
      <c r="S61" s="56" t="n">
        <v>8.412000000000001</v>
      </c>
      <c r="T61" s="56" t="n">
        <v>12.607</v>
      </c>
      <c r="U61" s="56" t="n">
        <v>5.258</v>
      </c>
      <c r="V61" s="56" t="n">
        <v>11.674</v>
      </c>
      <c r="W61" s="56" t="n">
        <v>18.717</v>
      </c>
      <c r="X61" s="56" t="n">
        <v>19.544</v>
      </c>
      <c r="Y61" s="56" t="n">
        <v>42.165</v>
      </c>
      <c r="Z61" s="56" t="n">
        <v>65.10299999999999</v>
      </c>
      <c r="AA61" s="56" t="n">
        <v>26.651</v>
      </c>
      <c r="AB61" s="56" t="n"/>
      <c r="AC61" s="56" t="n"/>
      <c r="AD61" s="56" t="n"/>
      <c r="AE61" s="56" t="n"/>
      <c r="AF61" s="56" t="n"/>
      <c r="AG61" s="56" t="n"/>
      <c r="AH61" s="56" t="n"/>
      <c r="AI61" s="56" t="n"/>
      <c r="AJ61" s="56" t="n"/>
      <c r="AK61" s="56" t="n"/>
      <c r="AL61" s="56" t="n"/>
    </row>
    <row r="62" hidden="1" ht="35" customHeight="1" s="173" thickBot="1">
      <c r="A62" s="59" t="inlineStr">
        <is>
          <t>Pendapatan transaksi perdagangan</t>
        </is>
      </c>
      <c r="B62" s="59" t="n"/>
      <c r="C62" s="56" t="inlineStr"/>
      <c r="D62" s="56" t="inlineStr"/>
      <c r="E62" s="56" t="inlineStr"/>
      <c r="F62" s="56" t="inlineStr"/>
      <c r="G62" s="56" t="inlineStr"/>
      <c r="H62" s="56" t="inlineStr"/>
      <c r="I62" s="56" t="inlineStr"/>
      <c r="J62" s="56" t="inlineStr"/>
      <c r="K62" s="56" t="inlineStr"/>
      <c r="L62" s="56" t="inlineStr"/>
      <c r="M62" s="56" t="inlineStr"/>
      <c r="N62" s="56" t="inlineStr"/>
      <c r="O62" s="56" t="inlineStr"/>
      <c r="P62" s="56" t="inlineStr"/>
      <c r="Q62" s="56" t="inlineStr"/>
      <c r="R62" s="56" t="inlineStr"/>
      <c r="S62" s="56" t="inlineStr"/>
      <c r="T62" s="56" t="inlineStr"/>
      <c r="U62" s="56" t="inlineStr"/>
      <c r="V62" s="56" t="inlineStr"/>
      <c r="W62" s="56" t="inlineStr"/>
      <c r="X62" s="56" t="inlineStr"/>
      <c r="Y62" s="56" t="inlineStr"/>
      <c r="Z62" s="56" t="inlineStr"/>
      <c r="AA62" s="56" t="inlineStr"/>
      <c r="AB62" s="56" t="n"/>
      <c r="AC62" s="56" t="n"/>
      <c r="AD62" s="56" t="n"/>
      <c r="AE62" s="56" t="n"/>
      <c r="AF62" s="56" t="n"/>
      <c r="AG62" s="56" t="n"/>
      <c r="AH62" s="56" t="n"/>
      <c r="AI62" s="56" t="n"/>
      <c r="AJ62" s="56" t="n"/>
      <c r="AK62" s="56" t="n"/>
      <c r="AL62" s="56" t="n"/>
    </row>
    <row r="63" hidden="1" ht="18" customHeight="1" s="173" thickBot="1">
      <c r="A63" s="59" t="inlineStr">
        <is>
          <t>Pendapatan dividen</t>
        </is>
      </c>
      <c r="B63" s="59" t="n"/>
      <c r="C63" s="56" t="inlineStr"/>
      <c r="D63" s="56" t="inlineStr"/>
      <c r="E63" s="56" t="inlineStr"/>
      <c r="F63" s="56" t="inlineStr"/>
      <c r="G63" s="56" t="inlineStr"/>
      <c r="H63" s="56" t="inlineStr"/>
      <c r="I63" s="56" t="inlineStr"/>
      <c r="J63" s="56" t="inlineStr"/>
      <c r="K63" s="56" t="inlineStr"/>
      <c r="L63" s="56" t="inlineStr"/>
      <c r="M63" s="56" t="inlineStr"/>
      <c r="N63" s="56" t="inlineStr"/>
      <c r="O63" s="56" t="inlineStr"/>
      <c r="P63" s="56" t="inlineStr"/>
      <c r="Q63" s="56" t="inlineStr"/>
      <c r="R63" s="56" t="inlineStr"/>
      <c r="S63" s="56" t="inlineStr"/>
      <c r="T63" s="56" t="inlineStr"/>
      <c r="U63" s="56" t="inlineStr"/>
      <c r="V63" s="56" t="inlineStr"/>
      <c r="W63" s="56" t="inlineStr"/>
      <c r="X63" s="56" t="inlineStr"/>
      <c r="Y63" s="56" t="inlineStr"/>
      <c r="Z63" s="56" t="inlineStr"/>
      <c r="AA63" s="56" t="inlineStr"/>
      <c r="AB63" s="56" t="n"/>
      <c r="AC63" s="56" t="n"/>
      <c r="AD63" s="56" t="n"/>
      <c r="AE63" s="56" t="n"/>
      <c r="AF63" s="56" t="n"/>
      <c r="AG63" s="56" t="n"/>
      <c r="AH63" s="56" t="n"/>
      <c r="AI63" s="56" t="n"/>
      <c r="AJ63" s="56" t="n"/>
      <c r="AK63" s="56" t="n"/>
      <c r="AL63" s="56" t="n"/>
    </row>
    <row r="64" hidden="1" ht="52" customHeight="1" s="173" thickBot="1">
      <c r="A64" s="59" t="inlineStr">
        <is>
          <t>Keuntungan (kerugian) yang telah direalisasi atas instrumen derivatif</t>
        </is>
      </c>
      <c r="B64" s="59" t="n"/>
      <c r="C64" s="56" t="inlineStr"/>
      <c r="D64" s="56" t="inlineStr"/>
      <c r="E64" s="56" t="inlineStr"/>
      <c r="F64" s="56" t="inlineStr"/>
      <c r="G64" s="56" t="inlineStr"/>
      <c r="H64" s="56" t="inlineStr"/>
      <c r="I64" s="56" t="inlineStr"/>
      <c r="J64" s="56" t="inlineStr"/>
      <c r="K64" s="56" t="inlineStr"/>
      <c r="L64" s="56" t="inlineStr"/>
      <c r="M64" s="56" t="inlineStr"/>
      <c r="N64" s="56" t="inlineStr"/>
      <c r="O64" s="56" t="inlineStr"/>
      <c r="P64" s="56" t="inlineStr"/>
      <c r="Q64" s="56" t="inlineStr"/>
      <c r="R64" s="56" t="inlineStr"/>
      <c r="S64" s="56" t="inlineStr"/>
      <c r="T64" s="56" t="inlineStr"/>
      <c r="U64" s="56" t="inlineStr"/>
      <c r="V64" s="56" t="inlineStr"/>
      <c r="W64" s="56" t="inlineStr"/>
      <c r="X64" s="56" t="inlineStr"/>
      <c r="Y64" s="56" t="inlineStr"/>
      <c r="Z64" s="56" t="inlineStr"/>
      <c r="AA64" s="56" t="inlineStr"/>
      <c r="AB64" s="56" t="n"/>
      <c r="AC64" s="56" t="n"/>
      <c r="AD64" s="56" t="n"/>
      <c r="AE64" s="56" t="n"/>
      <c r="AF64" s="56" t="n"/>
      <c r="AG64" s="56" t="n"/>
      <c r="AH64" s="56" t="n"/>
      <c r="AI64" s="56" t="n"/>
      <c r="AJ64" s="56" t="n"/>
      <c r="AK64" s="56" t="n"/>
      <c r="AL64" s="56" t="n"/>
    </row>
    <row r="65" ht="35" customHeight="1" s="173" thickBot="1">
      <c r="A65" s="59" t="inlineStr">
        <is>
          <t>Penerimaan kembali aset yang telah dihapusbukukan</t>
        </is>
      </c>
      <c r="B65" s="59" t="n"/>
      <c r="C65" s="56" t="n">
        <v>22.274</v>
      </c>
      <c r="D65" s="56" t="n">
        <v>34.234</v>
      </c>
      <c r="E65" s="56" t="n">
        <v>58.42</v>
      </c>
      <c r="F65" s="56" t="n">
        <v>18.353</v>
      </c>
      <c r="G65" s="56" t="n">
        <v>34.571</v>
      </c>
      <c r="H65" s="56" t="n">
        <v>57.05</v>
      </c>
      <c r="I65" s="56" t="n">
        <v>21.332</v>
      </c>
      <c r="J65" s="56" t="n">
        <v>29.698</v>
      </c>
      <c r="K65" s="56" t="n">
        <v>41.467</v>
      </c>
      <c r="L65" s="56" t="n">
        <v>12.341</v>
      </c>
      <c r="M65" s="56" t="n">
        <v>26.002</v>
      </c>
      <c r="N65" s="56" t="n">
        <v>36.787</v>
      </c>
      <c r="O65" s="56" t="n">
        <v>2.744</v>
      </c>
      <c r="P65" s="56" t="n">
        <v>2.744</v>
      </c>
      <c r="Q65" s="56" t="n">
        <v>39.219</v>
      </c>
      <c r="R65" s="56" t="n">
        <v>31.846</v>
      </c>
      <c r="S65" s="56" t="n">
        <v>54.869</v>
      </c>
      <c r="T65" s="56" t="n">
        <v>92.01000000000001</v>
      </c>
      <c r="U65" s="56" t="n">
        <v>45.192</v>
      </c>
      <c r="V65" s="56" t="n">
        <v>73.634</v>
      </c>
      <c r="W65" s="56" t="n">
        <v>120.368</v>
      </c>
      <c r="X65" s="56" t="n">
        <v>36.643</v>
      </c>
      <c r="Y65" s="56" t="n">
        <v>67.554</v>
      </c>
      <c r="Z65" s="56" t="n">
        <v>130.893</v>
      </c>
      <c r="AA65" s="56" t="n">
        <v>72.339</v>
      </c>
      <c r="AB65" s="56" t="n"/>
      <c r="AC65" s="56" t="n"/>
      <c r="AD65" s="56" t="n"/>
      <c r="AE65" s="56" t="n"/>
      <c r="AF65" s="56" t="n"/>
      <c r="AG65" s="56" t="n"/>
      <c r="AH65" s="56" t="n"/>
      <c r="AI65" s="56" t="n"/>
      <c r="AJ65" s="56" t="n"/>
      <c r="AK65" s="56" t="n"/>
      <c r="AL65" s="56" t="n"/>
    </row>
    <row r="66" hidden="1" ht="35" customHeight="1" s="173" thickBot="1">
      <c r="A66" s="59" t="inlineStr">
        <is>
          <t>Keuntungan (kerugian) selisih kurs mata uang asing</t>
        </is>
      </c>
      <c r="B66" s="59" t="n"/>
      <c r="C66" s="56" t="inlineStr"/>
      <c r="D66" s="56" t="inlineStr"/>
      <c r="E66" s="56" t="inlineStr"/>
      <c r="F66" s="56" t="inlineStr"/>
      <c r="G66" s="56" t="inlineStr"/>
      <c r="H66" s="56" t="inlineStr"/>
      <c r="I66" s="56" t="inlineStr"/>
      <c r="J66" s="56" t="inlineStr"/>
      <c r="K66" s="56" t="inlineStr"/>
      <c r="L66" s="56" t="inlineStr"/>
      <c r="M66" s="56" t="inlineStr"/>
      <c r="N66" s="56" t="inlineStr"/>
      <c r="O66" s="56" t="inlineStr"/>
      <c r="P66" s="56" t="inlineStr"/>
      <c r="Q66" s="56" t="inlineStr"/>
      <c r="R66" s="56" t="inlineStr"/>
      <c r="S66" s="56" t="inlineStr"/>
      <c r="T66" s="56" t="inlineStr"/>
      <c r="U66" s="56" t="inlineStr"/>
      <c r="V66" s="56" t="inlineStr"/>
      <c r="W66" s="56" t="inlineStr"/>
      <c r="X66" s="56" t="inlineStr"/>
      <c r="Y66" s="56" t="inlineStr"/>
      <c r="Z66" s="56" t="inlineStr"/>
      <c r="AA66" s="56" t="inlineStr"/>
      <c r="AB66" s="56" t="n"/>
      <c r="AC66" s="56" t="n"/>
      <c r="AD66" s="56" t="n"/>
      <c r="AE66" s="56" t="n"/>
      <c r="AF66" s="56" t="n"/>
      <c r="AG66" s="56" t="n"/>
      <c r="AH66" s="56" t="n"/>
      <c r="AI66" s="56" t="n"/>
      <c r="AJ66" s="56" t="n"/>
      <c r="AK66" s="56" t="n"/>
      <c r="AL66" s="56" t="n"/>
    </row>
    <row r="67" hidden="1" ht="35" customHeight="1" s="173" thickBot="1">
      <c r="A67" s="59" t="inlineStr">
        <is>
          <t>Keuntungan (kerugian) pelepasan aset tetap</t>
        </is>
      </c>
      <c r="B67" s="59" t="n"/>
      <c r="C67" s="56" t="inlineStr"/>
      <c r="D67" s="56" t="inlineStr"/>
      <c r="E67" s="56" t="inlineStr"/>
      <c r="F67" s="56" t="inlineStr"/>
      <c r="G67" s="56" t="inlineStr"/>
      <c r="H67" s="56" t="inlineStr"/>
      <c r="I67" s="56" t="inlineStr"/>
      <c r="J67" s="56" t="inlineStr"/>
      <c r="K67" s="56" t="inlineStr"/>
      <c r="L67" s="56" t="inlineStr"/>
      <c r="M67" s="56" t="inlineStr"/>
      <c r="N67" s="56" t="inlineStr"/>
      <c r="O67" s="56" t="inlineStr"/>
      <c r="P67" s="56" t="inlineStr"/>
      <c r="Q67" s="56" t="inlineStr"/>
      <c r="R67" s="56" t="inlineStr"/>
      <c r="S67" s="56" t="inlineStr"/>
      <c r="T67" s="56" t="inlineStr"/>
      <c r="U67" s="56" t="inlineStr"/>
      <c r="V67" s="56" t="inlineStr"/>
      <c r="W67" s="56" t="inlineStr"/>
      <c r="X67" s="56" t="inlineStr"/>
      <c r="Y67" s="56" t="inlineStr"/>
      <c r="Z67" s="56" t="inlineStr"/>
      <c r="AA67" s="56" t="inlineStr"/>
      <c r="AB67" s="56" t="n"/>
      <c r="AC67" s="56" t="n"/>
      <c r="AD67" s="56" t="n"/>
      <c r="AE67" s="56" t="n"/>
      <c r="AF67" s="56" t="n"/>
      <c r="AG67" s="56" t="n"/>
      <c r="AH67" s="56" t="n"/>
      <c r="AI67" s="56" t="n"/>
      <c r="AJ67" s="56" t="n"/>
      <c r="AK67" s="56" t="n"/>
      <c r="AL67" s="56" t="n"/>
    </row>
    <row r="68" hidden="1" ht="52" customHeight="1" s="173" thickBot="1">
      <c r="A68" s="59" t="inlineStr">
        <is>
          <t>Keuntungan (kerugian) pelepasan agunan yang diambil alih</t>
        </is>
      </c>
      <c r="B68" s="59" t="n"/>
      <c r="C68" s="56" t="inlineStr"/>
      <c r="D68" s="56" t="inlineStr"/>
      <c r="E68" s="56" t="inlineStr"/>
      <c r="F68" s="56" t="inlineStr"/>
      <c r="G68" s="56" t="inlineStr"/>
      <c r="H68" s="56" t="inlineStr"/>
      <c r="I68" s="56" t="inlineStr"/>
      <c r="J68" s="56" t="inlineStr"/>
      <c r="K68" s="56" t="inlineStr"/>
      <c r="L68" s="56" t="inlineStr"/>
      <c r="M68" s="56" t="inlineStr"/>
      <c r="N68" s="56" t="inlineStr"/>
      <c r="O68" s="56" t="inlineStr"/>
      <c r="P68" s="56" t="inlineStr"/>
      <c r="Q68" s="56" t="inlineStr"/>
      <c r="R68" s="56" t="inlineStr"/>
      <c r="S68" s="56" t="inlineStr"/>
      <c r="T68" s="56" t="inlineStr"/>
      <c r="U68" s="56" t="inlineStr"/>
      <c r="V68" s="56" t="inlineStr"/>
      <c r="W68" s="56" t="inlineStr"/>
      <c r="X68" s="56" t="inlineStr"/>
      <c r="Y68" s="56" t="inlineStr"/>
      <c r="Z68" s="56" t="inlineStr"/>
      <c r="AA68" s="56" t="inlineStr"/>
      <c r="AB68" s="56" t="n"/>
      <c r="AC68" s="56" t="n"/>
      <c r="AD68" s="56" t="n"/>
      <c r="AE68" s="56" t="n"/>
      <c r="AF68" s="56" t="n"/>
      <c r="AG68" s="56" t="n"/>
      <c r="AH68" s="56" t="n"/>
      <c r="AI68" s="56" t="n"/>
      <c r="AJ68" s="56" t="n"/>
      <c r="AK68" s="56" t="n"/>
      <c r="AL68" s="56" t="n"/>
    </row>
    <row r="69" ht="35" customHeight="1" s="173" thickBot="1">
      <c r="A69" s="59" t="inlineStr">
        <is>
          <t>Pendapatan operasional lainnya</t>
        </is>
      </c>
      <c r="B69" s="59" t="n"/>
      <c r="C69" s="56" t="n">
        <v>72.15900000000001</v>
      </c>
      <c r="D69" s="56" t="n">
        <v>153.835</v>
      </c>
      <c r="E69" s="56" t="n">
        <v>237.863</v>
      </c>
      <c r="F69" s="56" t="n">
        <v>91.05</v>
      </c>
      <c r="G69" s="56" t="n">
        <v>185.829</v>
      </c>
      <c r="H69" s="56" t="n">
        <v>287.611</v>
      </c>
      <c r="I69" s="56" t="n">
        <v>90.13200000000001</v>
      </c>
      <c r="J69" s="56" t="n">
        <v>176.942</v>
      </c>
      <c r="K69" s="56" t="n">
        <v>265.046</v>
      </c>
      <c r="L69" s="56" t="n">
        <v>84.956</v>
      </c>
      <c r="M69" s="56" t="n">
        <v>177.768</v>
      </c>
      <c r="N69" s="56" t="n">
        <v>266.783</v>
      </c>
      <c r="O69" s="56" t="n">
        <v>183.271</v>
      </c>
      <c r="P69" s="56" t="n">
        <v>863.571</v>
      </c>
      <c r="Q69" s="56" t="n">
        <v>1022.637</v>
      </c>
      <c r="R69" s="56" t="n">
        <v>118.409</v>
      </c>
      <c r="S69" s="56" t="n">
        <v>245.698</v>
      </c>
      <c r="T69" s="56" t="n">
        <v>362.055</v>
      </c>
      <c r="U69" s="56" t="n">
        <v>142.336</v>
      </c>
      <c r="V69" s="56" t="n">
        <v>287.654</v>
      </c>
      <c r="W69" s="56" t="n">
        <v>444.62</v>
      </c>
      <c r="X69" s="56" t="n">
        <v>173.116</v>
      </c>
      <c r="Y69" s="56" t="n">
        <v>503.688</v>
      </c>
      <c r="Z69" s="56" t="n">
        <v>582.2329999999999</v>
      </c>
      <c r="AA69" s="56" t="n">
        <v>258.232</v>
      </c>
      <c r="AB69" s="56" t="n"/>
      <c r="AC69" s="56" t="n"/>
      <c r="AD69" s="56" t="n"/>
      <c r="AE69" s="56" t="n"/>
      <c r="AF69" s="56" t="n"/>
      <c r="AG69" s="56" t="n"/>
      <c r="AH69" s="56" t="n"/>
      <c r="AI69" s="56" t="n"/>
      <c r="AJ69" s="56" t="n"/>
      <c r="AK69" s="56" t="n"/>
      <c r="AL69" s="56" t="n"/>
    </row>
    <row r="70" ht="35" customHeight="1" s="173" thickBot="1">
      <c r="A70" s="58" t="inlineStr">
        <is>
          <t>Pemulihan penyisihan kerugian penurunan nilai</t>
        </is>
      </c>
      <c r="B70" s="58" t="n"/>
      <c r="C70" s="53" t="n"/>
      <c r="D70" s="53" t="n"/>
      <c r="E70" s="53" t="n"/>
      <c r="F70" s="53" t="n"/>
      <c r="G70" s="53" t="n"/>
      <c r="H70" s="53" t="n"/>
      <c r="I70" s="53" t="n"/>
      <c r="J70" s="53" t="n"/>
      <c r="K70" s="53" t="n"/>
      <c r="L70" s="53" t="n"/>
      <c r="M70" s="53" t="n"/>
      <c r="N70" s="53" t="n"/>
      <c r="O70" s="53" t="n"/>
      <c r="P70" s="53" t="n"/>
      <c r="Q70" s="53" t="n"/>
      <c r="R70" s="53" t="n"/>
      <c r="S70" s="53" t="n"/>
      <c r="T70" s="53" t="n"/>
      <c r="U70" s="53" t="n"/>
      <c r="V70" s="53" t="n"/>
      <c r="W70" s="53" t="n"/>
      <c r="X70" s="53" t="n"/>
      <c r="Y70" s="53" t="n"/>
      <c r="Z70" s="53" t="n"/>
      <c r="AA70" s="53" t="n"/>
      <c r="AB70" s="53" t="n"/>
      <c r="AC70" s="53" t="n"/>
      <c r="AD70" s="53" t="n"/>
      <c r="AE70" s="53" t="n"/>
      <c r="AF70" s="53" t="n"/>
      <c r="AG70" s="53" t="n"/>
      <c r="AH70" s="53" t="n"/>
      <c r="AI70" s="53" t="n"/>
      <c r="AJ70" s="53" t="n"/>
      <c r="AK70" s="53" t="n"/>
      <c r="AL70" s="53" t="n"/>
    </row>
    <row r="71" hidden="1" ht="35" customHeight="1" s="173" thickBot="1">
      <c r="A71" s="59" t="inlineStr">
        <is>
          <t>Pemulihan penyisihan kerugian penurunan nilai aset keuangan</t>
        </is>
      </c>
      <c r="B71" s="59" t="n"/>
      <c r="C71" s="56" t="inlineStr"/>
      <c r="D71" s="56" t="inlineStr"/>
      <c r="E71" s="56" t="inlineStr"/>
      <c r="F71" s="56" t="inlineStr"/>
      <c r="G71" s="56" t="inlineStr"/>
      <c r="H71" s="56" t="inlineStr"/>
      <c r="I71" s="56" t="inlineStr"/>
      <c r="J71" s="56" t="inlineStr"/>
      <c r="K71" s="56" t="inlineStr"/>
      <c r="L71" s="56" t="inlineStr"/>
      <c r="M71" s="56" t="inlineStr"/>
      <c r="N71" s="56" t="inlineStr"/>
      <c r="O71" s="56" t="inlineStr"/>
      <c r="P71" s="56" t="inlineStr"/>
      <c r="Q71" s="56" t="inlineStr"/>
      <c r="R71" s="56" t="inlineStr"/>
      <c r="S71" s="56" t="inlineStr"/>
      <c r="T71" s="56" t="inlineStr"/>
      <c r="U71" s="56" t="inlineStr"/>
      <c r="V71" s="56" t="inlineStr"/>
      <c r="W71" s="56" t="inlineStr"/>
      <c r="X71" s="56" t="inlineStr"/>
      <c r="Y71" s="56" t="inlineStr"/>
      <c r="Z71" s="56" t="inlineStr"/>
      <c r="AA71" s="56" t="inlineStr"/>
      <c r="AB71" s="56" t="n"/>
      <c r="AC71" s="56" t="n"/>
      <c r="AD71" s="56" t="n"/>
      <c r="AE71" s="56" t="n"/>
      <c r="AF71" s="56" t="n"/>
      <c r="AG71" s="56" t="n"/>
      <c r="AH71" s="56" t="n"/>
      <c r="AI71" s="56" t="n"/>
      <c r="AJ71" s="56" t="n"/>
      <c r="AK71" s="56" t="n"/>
      <c r="AL71" s="56" t="n"/>
    </row>
    <row r="72" hidden="1" ht="52" customHeight="1" s="173" thickBot="1">
      <c r="A72" s="59" t="inlineStr">
        <is>
          <t>Pemulihan penyisihan kerugian penurunan nilai aset keuangan - sewa pembiayaan</t>
        </is>
      </c>
      <c r="B72" s="59" t="n"/>
      <c r="C72" s="56" t="inlineStr"/>
      <c r="D72" s="56" t="inlineStr"/>
      <c r="E72" s="56" t="inlineStr"/>
      <c r="F72" s="56" t="inlineStr"/>
      <c r="G72" s="56" t="inlineStr"/>
      <c r="H72" s="56" t="inlineStr"/>
      <c r="I72" s="56" t="inlineStr"/>
      <c r="J72" s="56" t="inlineStr"/>
      <c r="K72" s="56" t="inlineStr"/>
      <c r="L72" s="56" t="inlineStr"/>
      <c r="M72" s="56" t="inlineStr"/>
      <c r="N72" s="56" t="inlineStr"/>
      <c r="O72" s="56" t="inlineStr"/>
      <c r="P72" s="56" t="inlineStr"/>
      <c r="Q72" s="56" t="inlineStr"/>
      <c r="R72" s="56" t="inlineStr"/>
      <c r="S72" s="56" t="inlineStr"/>
      <c r="T72" s="56" t="inlineStr"/>
      <c r="U72" s="56" t="inlineStr"/>
      <c r="V72" s="56" t="inlineStr"/>
      <c r="W72" s="56" t="inlineStr"/>
      <c r="X72" s="56" t="inlineStr"/>
      <c r="Y72" s="56" t="inlineStr"/>
      <c r="Z72" s="56" t="inlineStr"/>
      <c r="AA72" s="56" t="inlineStr"/>
      <c r="AB72" s="56" t="n"/>
      <c r="AC72" s="56" t="n"/>
      <c r="AD72" s="56" t="n"/>
      <c r="AE72" s="56" t="n"/>
      <c r="AF72" s="56" t="n"/>
      <c r="AG72" s="56" t="n"/>
      <c r="AH72" s="56" t="n"/>
      <c r="AI72" s="56" t="n"/>
      <c r="AJ72" s="56" t="n"/>
      <c r="AK72" s="56" t="n"/>
      <c r="AL72" s="56" t="n"/>
    </row>
    <row r="73" hidden="1" ht="52" customHeight="1" s="173" thickBot="1">
      <c r="A73" s="59" t="inlineStr">
        <is>
          <t>Pemulihan penyisihan kerugian penurunan nilai aset keuangan - piutang pembiayaan konsumen</t>
        </is>
      </c>
      <c r="B73" s="59" t="n"/>
      <c r="C73" s="56" t="inlineStr"/>
      <c r="D73" s="56" t="inlineStr"/>
      <c r="E73" s="56" t="inlineStr"/>
      <c r="F73" s="56" t="inlineStr"/>
      <c r="G73" s="56" t="inlineStr"/>
      <c r="H73" s="56" t="inlineStr"/>
      <c r="I73" s="56" t="inlineStr"/>
      <c r="J73" s="56" t="inlineStr"/>
      <c r="K73" s="56" t="inlineStr"/>
      <c r="L73" s="56" t="inlineStr"/>
      <c r="M73" s="56" t="inlineStr"/>
      <c r="N73" s="56" t="inlineStr"/>
      <c r="O73" s="56" t="inlineStr"/>
      <c r="P73" s="56" t="inlineStr"/>
      <c r="Q73" s="56" t="inlineStr"/>
      <c r="R73" s="56" t="inlineStr"/>
      <c r="S73" s="56" t="inlineStr"/>
      <c r="T73" s="56" t="inlineStr"/>
      <c r="U73" s="56" t="inlineStr"/>
      <c r="V73" s="56" t="inlineStr"/>
      <c r="W73" s="56" t="inlineStr"/>
      <c r="X73" s="56" t="inlineStr"/>
      <c r="Y73" s="56" t="inlineStr"/>
      <c r="Z73" s="56" t="inlineStr"/>
      <c r="AA73" s="56" t="inlineStr"/>
      <c r="AB73" s="56" t="n"/>
      <c r="AC73" s="56" t="n"/>
      <c r="AD73" s="56" t="n"/>
      <c r="AE73" s="56" t="n"/>
      <c r="AF73" s="56" t="n"/>
      <c r="AG73" s="56" t="n"/>
      <c r="AH73" s="56" t="n"/>
      <c r="AI73" s="56" t="n"/>
      <c r="AJ73" s="56" t="n"/>
      <c r="AK73" s="56" t="n"/>
      <c r="AL73" s="56" t="n"/>
    </row>
    <row r="74" hidden="1" ht="52" customHeight="1" s="173" thickBot="1">
      <c r="A74" s="59" t="inlineStr">
        <is>
          <t>Pemulihan penyisihan kerugian penurunan nilai aset non-keuangan</t>
        </is>
      </c>
      <c r="B74" s="59" t="n"/>
      <c r="C74" s="56" t="inlineStr"/>
      <c r="D74" s="56" t="inlineStr"/>
      <c r="E74" s="56" t="inlineStr"/>
      <c r="F74" s="56" t="inlineStr"/>
      <c r="G74" s="56" t="inlineStr"/>
      <c r="H74" s="56" t="inlineStr"/>
      <c r="I74" s="56" t="inlineStr"/>
      <c r="J74" s="56" t="inlineStr"/>
      <c r="K74" s="56" t="inlineStr"/>
      <c r="L74" s="56" t="inlineStr"/>
      <c r="M74" s="56" t="inlineStr"/>
      <c r="N74" s="56" t="inlineStr"/>
      <c r="O74" s="56" t="inlineStr"/>
      <c r="P74" s="56" t="inlineStr"/>
      <c r="Q74" s="56" t="inlineStr"/>
      <c r="R74" s="56" t="inlineStr"/>
      <c r="S74" s="56" t="inlineStr"/>
      <c r="T74" s="56" t="inlineStr"/>
      <c r="U74" s="56" t="inlineStr"/>
      <c r="V74" s="56" t="inlineStr"/>
      <c r="W74" s="56" t="inlineStr"/>
      <c r="X74" s="56" t="inlineStr"/>
      <c r="Y74" s="56" t="inlineStr"/>
      <c r="Z74" s="56" t="inlineStr"/>
      <c r="AA74" s="56" t="inlineStr"/>
      <c r="AB74" s="56" t="n"/>
      <c r="AC74" s="56" t="n"/>
      <c r="AD74" s="56" t="n"/>
      <c r="AE74" s="56" t="n"/>
      <c r="AF74" s="56" t="n"/>
      <c r="AG74" s="56" t="n"/>
      <c r="AH74" s="56" t="n"/>
      <c r="AI74" s="56" t="n"/>
      <c r="AJ74" s="56" t="n"/>
      <c r="AK74" s="56" t="n"/>
      <c r="AL74" s="56" t="n"/>
    </row>
    <row r="75" hidden="1" ht="69" customHeight="1" s="173" thickBot="1">
      <c r="A75" s="59" t="inlineStr">
        <is>
          <t>Pemulihan penyisihan kerugian penurunan nilai aset non-keuangan - agunan yang diambil alih</t>
        </is>
      </c>
      <c r="B75" s="59" t="n"/>
      <c r="C75" s="56" t="inlineStr"/>
      <c r="D75" s="56" t="inlineStr"/>
      <c r="E75" s="56" t="inlineStr"/>
      <c r="F75" s="56" t="inlineStr"/>
      <c r="G75" s="56" t="inlineStr"/>
      <c r="H75" s="56" t="inlineStr"/>
      <c r="I75" s="56" t="inlineStr"/>
      <c r="J75" s="56" t="inlineStr"/>
      <c r="K75" s="56" t="inlineStr"/>
      <c r="L75" s="56" t="inlineStr"/>
      <c r="M75" s="56" t="inlineStr"/>
      <c r="N75" s="56" t="inlineStr"/>
      <c r="O75" s="56" t="inlineStr"/>
      <c r="P75" s="56" t="inlineStr"/>
      <c r="Q75" s="56" t="inlineStr"/>
      <c r="R75" s="56" t="inlineStr"/>
      <c r="S75" s="56" t="inlineStr"/>
      <c r="T75" s="56" t="inlineStr"/>
      <c r="U75" s="56" t="inlineStr"/>
      <c r="V75" s="56" t="inlineStr"/>
      <c r="W75" s="56" t="inlineStr"/>
      <c r="X75" s="56" t="inlineStr"/>
      <c r="Y75" s="56" t="inlineStr"/>
      <c r="Z75" s="56" t="inlineStr"/>
      <c r="AA75" s="56" t="inlineStr"/>
      <c r="AB75" s="56" t="n"/>
      <c r="AC75" s="56" t="n"/>
      <c r="AD75" s="56" t="n"/>
      <c r="AE75" s="56" t="n"/>
      <c r="AF75" s="56" t="n"/>
      <c r="AG75" s="56" t="n"/>
      <c r="AH75" s="56" t="n"/>
      <c r="AI75" s="56" t="n"/>
      <c r="AJ75" s="56" t="n"/>
      <c r="AK75" s="56" t="n"/>
      <c r="AL75" s="56" t="n"/>
    </row>
    <row r="76" hidden="1" ht="52" customHeight="1" s="173" thickBot="1">
      <c r="A76" s="59" t="inlineStr">
        <is>
          <t>Pemulihan penyisihan estimasi kerugian atas komitmen dan kontinjensi</t>
        </is>
      </c>
      <c r="B76" s="59" t="n"/>
      <c r="C76" s="56" t="inlineStr"/>
      <c r="D76" s="56" t="inlineStr"/>
      <c r="E76" s="56" t="inlineStr"/>
      <c r="F76" s="56" t="inlineStr"/>
      <c r="G76" s="56" t="inlineStr"/>
      <c r="H76" s="56" t="inlineStr"/>
      <c r="I76" s="56" t="inlineStr"/>
      <c r="J76" s="56" t="inlineStr"/>
      <c r="K76" s="56" t="inlineStr"/>
      <c r="L76" s="56" t="inlineStr"/>
      <c r="M76" s="56" t="inlineStr"/>
      <c r="N76" s="56" t="inlineStr"/>
      <c r="O76" s="56" t="inlineStr"/>
      <c r="P76" s="56" t="inlineStr"/>
      <c r="Q76" s="56" t="inlineStr"/>
      <c r="R76" s="56" t="inlineStr"/>
      <c r="S76" s="56" t="inlineStr"/>
      <c r="T76" s="56" t="inlineStr"/>
      <c r="U76" s="56" t="inlineStr"/>
      <c r="V76" s="56" t="inlineStr"/>
      <c r="W76" s="56" t="inlineStr"/>
      <c r="X76" s="56" t="inlineStr"/>
      <c r="Y76" s="56" t="inlineStr"/>
      <c r="Z76" s="56" t="inlineStr"/>
      <c r="AA76" s="56" t="inlineStr"/>
      <c r="AB76" s="56" t="n"/>
      <c r="AC76" s="56" t="n"/>
      <c r="AD76" s="56" t="n"/>
      <c r="AE76" s="56" t="n"/>
      <c r="AF76" s="56" t="n"/>
      <c r="AG76" s="56" t="n"/>
      <c r="AH76" s="56" t="n"/>
      <c r="AI76" s="56" t="n"/>
      <c r="AJ76" s="56" t="n"/>
      <c r="AK76" s="56" t="n"/>
      <c r="AL76" s="56" t="n"/>
    </row>
    <row r="77" ht="35" customHeight="1" s="173" thickBot="1">
      <c r="A77" s="58" t="inlineStr">
        <is>
          <t>Pembentukan kerugian penurunan nilai</t>
        </is>
      </c>
      <c r="B77" s="58" t="n"/>
      <c r="C77" s="150">
        <f>C80+C81</f>
        <v/>
      </c>
      <c r="D77" s="150">
        <f>D80+D81</f>
        <v/>
      </c>
      <c r="E77" s="150">
        <f>E80+E81</f>
        <v/>
      </c>
      <c r="F77" s="150">
        <f>F80+F81</f>
        <v/>
      </c>
      <c r="G77" s="150">
        <f>G80+G81</f>
        <v/>
      </c>
      <c r="H77" s="150">
        <f>H80+H81</f>
        <v/>
      </c>
      <c r="I77" s="150">
        <f>I80+I81</f>
        <v/>
      </c>
      <c r="J77" s="150">
        <f>J80+J81</f>
        <v/>
      </c>
      <c r="K77" s="150">
        <f>K80+K81</f>
        <v/>
      </c>
      <c r="L77" s="150">
        <f>L80+L81</f>
        <v/>
      </c>
      <c r="M77" s="150">
        <f>M80+M81</f>
        <v/>
      </c>
      <c r="N77" s="150">
        <f>N80+N81</f>
        <v/>
      </c>
      <c r="O77" s="150">
        <f>O80+O81</f>
        <v/>
      </c>
      <c r="P77" s="150">
        <f>P80+P81</f>
        <v/>
      </c>
      <c r="Q77" s="150">
        <f>Q80+Q81</f>
        <v/>
      </c>
      <c r="R77" s="150">
        <f>R80+R81</f>
        <v/>
      </c>
      <c r="S77" s="150">
        <f>S80+S81</f>
        <v/>
      </c>
      <c r="T77" s="150">
        <f>T80+T81</f>
        <v/>
      </c>
      <c r="U77" s="150">
        <f>U80+U81</f>
        <v/>
      </c>
      <c r="V77" s="150">
        <f>V80+V81</f>
        <v/>
      </c>
      <c r="W77" s="150">
        <f>W80+W81</f>
        <v/>
      </c>
      <c r="X77" s="150">
        <f>X80+X81</f>
        <v/>
      </c>
      <c r="Y77" s="150">
        <f>Y80+Y81</f>
        <v/>
      </c>
      <c r="Z77" s="150">
        <f>Z80+Z81</f>
        <v/>
      </c>
      <c r="AA77" s="150">
        <f>AA80+AA81</f>
        <v/>
      </c>
      <c r="AB77" s="150">
        <f>AB80+AB81</f>
        <v/>
      </c>
      <c r="AC77" s="150">
        <f>AC80+AC81</f>
        <v/>
      </c>
      <c r="AD77" s="150">
        <f>AD80+AD81</f>
        <v/>
      </c>
      <c r="AE77" s="150">
        <f>AE80+AE81</f>
        <v/>
      </c>
      <c r="AF77" s="150">
        <f>AF80+AF81</f>
        <v/>
      </c>
      <c r="AG77" s="150">
        <f>AG80+AG81</f>
        <v/>
      </c>
      <c r="AH77" s="150">
        <f>AH80+AH81</f>
        <v/>
      </c>
      <c r="AI77" s="150">
        <f>AI80+AI81</f>
        <v/>
      </c>
      <c r="AJ77" s="150">
        <f>AJ80+AJ81</f>
        <v/>
      </c>
      <c r="AK77" s="150">
        <f>AK80+AK81</f>
        <v/>
      </c>
      <c r="AL77" s="150">
        <f>AL80+AL81</f>
        <v/>
      </c>
    </row>
    <row r="78" ht="18" customHeight="1" s="173" thickBot="1">
      <c r="A78" s="143" t="inlineStr">
        <is>
          <t>CKPN to Net Revenue (%)</t>
        </is>
      </c>
      <c r="B78" s="54" t="n"/>
      <c r="C78" s="95">
        <f>IFERROR(C77/C7, "")</f>
        <v/>
      </c>
      <c r="D78" s="95">
        <f>IFERROR(D77/D7, "")</f>
        <v/>
      </c>
      <c r="E78" s="95">
        <f>IFERROR(E77/E7, "")</f>
        <v/>
      </c>
      <c r="F78" s="95">
        <f>IFERROR(F77/F7, "")</f>
        <v/>
      </c>
      <c r="G78" s="95">
        <f>IFERROR(G77/G7, "")</f>
        <v/>
      </c>
      <c r="H78" s="95">
        <f>IFERROR(H77/H7, "")</f>
        <v/>
      </c>
      <c r="I78" s="95">
        <f>IFERROR(I77/I7, "")</f>
        <v/>
      </c>
      <c r="J78" s="95">
        <f>IFERROR(J77/J7, "")</f>
        <v/>
      </c>
      <c r="K78" s="95">
        <f>IFERROR(K77/K7, "")</f>
        <v/>
      </c>
      <c r="L78" s="95">
        <f>IFERROR(L77/L7, "")</f>
        <v/>
      </c>
      <c r="M78" s="95">
        <f>IFERROR(M77/M7, "")</f>
        <v/>
      </c>
      <c r="N78" s="95">
        <f>IFERROR(N77/N7, "")</f>
        <v/>
      </c>
      <c r="O78" s="95">
        <f>IFERROR(O77/O7, "")</f>
        <v/>
      </c>
      <c r="P78" s="95">
        <f>IFERROR(P77/P7, "")</f>
        <v/>
      </c>
      <c r="Q78" s="95">
        <f>IFERROR(Q77/Q7, "")</f>
        <v/>
      </c>
      <c r="R78" s="95">
        <f>IFERROR(R77/R7, "")</f>
        <v/>
      </c>
      <c r="S78" s="95">
        <f>IFERROR(S77/S7, "")</f>
        <v/>
      </c>
      <c r="T78" s="95">
        <f>IFERROR(T77/T7, "")</f>
        <v/>
      </c>
      <c r="U78" s="95">
        <f>IFERROR(U77/U7, "")</f>
        <v/>
      </c>
      <c r="V78" s="95">
        <f>IFERROR(V77/V7, "")</f>
        <v/>
      </c>
      <c r="W78" s="95">
        <f>IFERROR(W77/W7, "")</f>
        <v/>
      </c>
      <c r="X78" s="95">
        <f>IFERROR(X77/X7, "")</f>
        <v/>
      </c>
      <c r="Y78" s="95">
        <f>IFERROR(Y77/Y7, "")</f>
        <v/>
      </c>
      <c r="Z78" s="95">
        <f>IFERROR(Z77/Z7, "")</f>
        <v/>
      </c>
      <c r="AA78" s="95">
        <f>IFERROR(AA77/AA7, "")</f>
        <v/>
      </c>
      <c r="AB78" s="95">
        <f>IFERROR(AB77/AB7, "")</f>
        <v/>
      </c>
      <c r="AC78" s="95">
        <f>IFERROR(AC77/AC7, "")</f>
        <v/>
      </c>
      <c r="AD78" s="95">
        <f>IFERROR(AD77/AD7, "")</f>
        <v/>
      </c>
      <c r="AE78" s="95">
        <f>IFERROR(AE77/AE7, "")</f>
        <v/>
      </c>
      <c r="AF78" s="95">
        <f>IFERROR(AF77/AF7, "")</f>
        <v/>
      </c>
      <c r="AG78" s="95">
        <f>IFERROR(AG77/AG7, "")</f>
        <v/>
      </c>
      <c r="AH78" s="95">
        <f>IFERROR(AH77/AH7, "")</f>
        <v/>
      </c>
      <c r="AI78" s="95">
        <f>IFERROR(AI77/AI7, "")</f>
        <v/>
      </c>
      <c r="AJ78" s="95">
        <f>IFERROR(AJ77/AJ7, "")</f>
        <v/>
      </c>
      <c r="AK78" s="95">
        <f>IFERROR(AK77/AK7, "")</f>
        <v/>
      </c>
      <c r="AL78" s="95">
        <f>IFERROR(AL77/AL7, "")</f>
        <v/>
      </c>
    </row>
    <row r="79" ht="18" customHeight="1" s="173" thickBot="1">
      <c r="A79" s="143" t="inlineStr">
        <is>
          <t>Credit Cost (%)</t>
        </is>
      </c>
      <c r="B79" s="54" t="n"/>
      <c r="C79" s="95">
        <f>IFERROR(C77/HLOOKUP(C3,'BALANCE SHEET'!$C$3:$AH$258, 42, FALSE), "")</f>
        <v/>
      </c>
      <c r="D79" s="95">
        <f>IFERROR(D77/HLOOKUP(D3,'BALANCE SHEET'!$C$3:$AH$258, 42, FALSE), "")</f>
        <v/>
      </c>
      <c r="E79" s="95">
        <f>IFERROR(E77/HLOOKUP(E3,'BALANCE SHEET'!$C$3:$AH$258, 42, FALSE), "")</f>
        <v/>
      </c>
      <c r="F79" s="95">
        <f>IFERROR(F77/HLOOKUP(F3,'BALANCE SHEET'!$C$3:$AH$258, 42, FALSE), "")</f>
        <v/>
      </c>
      <c r="G79" s="95">
        <f>IFERROR(G77/HLOOKUP(G3,'BALANCE SHEET'!$C$3:$AH$258, 42, FALSE), "")</f>
        <v/>
      </c>
      <c r="H79" s="95">
        <f>IFERROR(H77/HLOOKUP(H3,'BALANCE SHEET'!$C$3:$AH$258, 42, FALSE), "")</f>
        <v/>
      </c>
      <c r="I79" s="95">
        <f>IFERROR(I77/HLOOKUP(I3,'BALANCE SHEET'!$C$3:$AH$258, 42, FALSE), "")</f>
        <v/>
      </c>
      <c r="J79" s="95">
        <f>IFERROR(J77/HLOOKUP(J3,'BALANCE SHEET'!$C$3:$AH$258, 42, FALSE), "")</f>
        <v/>
      </c>
      <c r="K79" s="95">
        <f>IFERROR(K77/HLOOKUP(K3,'BALANCE SHEET'!$C$3:$AH$258, 42, FALSE), "")</f>
        <v/>
      </c>
      <c r="L79" s="95">
        <f>IFERROR(L77/HLOOKUP(L3,'BALANCE SHEET'!$C$3:$AH$258, 42, FALSE), "")</f>
        <v/>
      </c>
      <c r="M79" s="95">
        <f>IFERROR(M77/HLOOKUP(M3,'BALANCE SHEET'!$C$3:$AH$258, 42, FALSE), "")</f>
        <v/>
      </c>
      <c r="N79" s="95">
        <f>IFERROR(N77/HLOOKUP(N3,'BALANCE SHEET'!$C$3:$AH$258, 42, FALSE), "")</f>
        <v/>
      </c>
      <c r="O79" s="95">
        <f>IFERROR(O77/HLOOKUP(O3,'BALANCE SHEET'!$C$3:$AH$258, 42, FALSE), "")</f>
        <v/>
      </c>
      <c r="P79" s="95">
        <f>IFERROR(P77/HLOOKUP(P3,'BALANCE SHEET'!$C$3:$AH$258, 42, FALSE), "")</f>
        <v/>
      </c>
      <c r="Q79" s="95">
        <f>IFERROR(Q77/HLOOKUP(Q3,'BALANCE SHEET'!$C$3:$AH$258, 42, FALSE), "")</f>
        <v/>
      </c>
      <c r="R79" s="95">
        <f>IFERROR(R77/HLOOKUP(R3,'BALANCE SHEET'!$C$3:$AH$258, 42, FALSE), "")</f>
        <v/>
      </c>
      <c r="S79" s="95">
        <f>IFERROR(S77/HLOOKUP(S3,'BALANCE SHEET'!$C$3:$AH$258, 42, FALSE), "")</f>
        <v/>
      </c>
      <c r="T79" s="95">
        <f>IFERROR(T77/HLOOKUP(T3,'BALANCE SHEET'!$C$3:$AH$258, 42, FALSE), "")</f>
        <v/>
      </c>
      <c r="U79" s="95">
        <f>IFERROR(U77/HLOOKUP(U3,'BALANCE SHEET'!$C$3:$AH$258, 42, FALSE), "")</f>
        <v/>
      </c>
      <c r="V79" s="95">
        <f>IFERROR(V77/HLOOKUP(V3,'BALANCE SHEET'!$C$3:$AH$258, 42, FALSE), "")</f>
        <v/>
      </c>
      <c r="W79" s="95">
        <f>IFERROR(W77/HLOOKUP(W3,'BALANCE SHEET'!$C$3:$AH$258, 42, FALSE), "")</f>
        <v/>
      </c>
      <c r="X79" s="95">
        <f>IFERROR(X77/HLOOKUP(X3,'BALANCE SHEET'!$C$3:$AH$258, 42, FALSE), "")</f>
        <v/>
      </c>
      <c r="Y79" s="95">
        <f>IFERROR(Y77/HLOOKUP(Y3,'BALANCE SHEET'!$C$3:$AH$258, 42, FALSE), "")</f>
        <v/>
      </c>
      <c r="Z79" s="95">
        <f>IFERROR(Z77/HLOOKUP(Z3,'BALANCE SHEET'!$C$3:$AH$258, 42, FALSE), "")</f>
        <v/>
      </c>
      <c r="AA79" s="95">
        <f>IFERROR(AA77/HLOOKUP(AA3,'BALANCE SHEET'!$C$3:$AH$258, 42, FALSE), "")</f>
        <v/>
      </c>
      <c r="AB79" s="95">
        <f>IFERROR(AB77/HLOOKUP(AB3,'BALANCE SHEET'!$C$3:$AH$258, 42, FALSE), "")</f>
        <v/>
      </c>
      <c r="AC79" s="95">
        <f>IFERROR(AC77/HLOOKUP(AC3,'BALANCE SHEET'!$C$3:$AH$258, 42, FALSE), "")</f>
        <v/>
      </c>
      <c r="AD79" s="95">
        <f>IFERROR(AD77/HLOOKUP(AD3,'BALANCE SHEET'!$C$3:$AH$258, 42, FALSE), "")</f>
        <v/>
      </c>
      <c r="AE79" s="95">
        <f>IFERROR(AE77/HLOOKUP(AE3,'BALANCE SHEET'!$C$3:$AH$258, 42, FALSE), "")</f>
        <v/>
      </c>
      <c r="AF79" s="95">
        <f>IFERROR(AF77/HLOOKUP(AF3,'BALANCE SHEET'!$C$3:$AH$258, 42, FALSE), "")</f>
        <v/>
      </c>
      <c r="AG79" s="95">
        <f>IFERROR(AG77/HLOOKUP(AG3,'BALANCE SHEET'!$C$3:$AH$258, 42, FALSE), "")</f>
        <v/>
      </c>
      <c r="AH79" s="95">
        <f>IFERROR(AH77/HLOOKUP(AH3,'BALANCE SHEET'!$C$3:$AH$258, 42, FALSE), "")</f>
        <v/>
      </c>
      <c r="AI79" s="95">
        <f>IFERROR(AI77/HLOOKUP(AI3,'BALANCE SHEET'!$C$3:$AH$258, 42, FALSE), "")</f>
        <v/>
      </c>
      <c r="AJ79" s="95">
        <f>IFERROR(AJ77/HLOOKUP(AJ3,'BALANCE SHEET'!$C$3:$AH$258, 42, FALSE), "")</f>
        <v/>
      </c>
      <c r="AK79" s="95">
        <f>IFERROR(AK77/HLOOKUP(AK3,'BALANCE SHEET'!$C$3:$AH$258, 42, FALSE), "")</f>
        <v/>
      </c>
      <c r="AL79" s="95">
        <f>IFERROR(AL77/HLOOKUP(AL3,'BALANCE SHEET'!$C$3:$AH$258, 42, FALSE), "")</f>
        <v/>
      </c>
    </row>
    <row r="80" hidden="1" ht="52" customHeight="1" s="173" thickBot="1">
      <c r="A80" s="59" t="inlineStr">
        <is>
          <t>Pembentukan penyisihan kerugian penurunan nilai aset produktif</t>
        </is>
      </c>
      <c r="B80" s="59" t="n"/>
      <c r="C80" s="57" t="inlineStr"/>
      <c r="D80" s="57" t="inlineStr"/>
      <c r="E80" s="57" t="inlineStr"/>
      <c r="F80" s="57" t="inlineStr"/>
      <c r="G80" s="57" t="inlineStr"/>
      <c r="H80" s="57" t="inlineStr"/>
      <c r="I80" s="57" t="inlineStr"/>
      <c r="J80" s="57" t="inlineStr"/>
      <c r="K80" s="57" t="inlineStr"/>
      <c r="L80" s="57" t="inlineStr"/>
      <c r="M80" s="57" t="inlineStr"/>
      <c r="N80" s="57" t="inlineStr"/>
      <c r="O80" s="57" t="inlineStr"/>
      <c r="P80" s="57" t="inlineStr"/>
      <c r="Q80" s="57" t="inlineStr"/>
      <c r="R80" s="57" t="inlineStr"/>
      <c r="S80" s="57" t="inlineStr"/>
      <c r="T80" s="57" t="inlineStr"/>
      <c r="U80" s="57" t="inlineStr"/>
      <c r="V80" s="57" t="inlineStr"/>
      <c r="W80" s="57" t="inlineStr"/>
      <c r="X80" s="57" t="inlineStr"/>
      <c r="Y80" s="57" t="inlineStr"/>
      <c r="Z80" s="57" t="inlineStr"/>
      <c r="AA80" s="57" t="inlineStr"/>
      <c r="AB80" s="57" t="n"/>
      <c r="AC80" s="57" t="n"/>
      <c r="AD80" s="57" t="n"/>
      <c r="AE80" s="57" t="n"/>
      <c r="AF80" s="57" t="n"/>
      <c r="AG80" s="57" t="n"/>
      <c r="AH80" s="57" t="n"/>
      <c r="AI80" s="57" t="n"/>
      <c r="AJ80" s="57" t="n"/>
      <c r="AK80" s="57" t="n"/>
      <c r="AL80" s="57" t="n"/>
    </row>
    <row r="81" hidden="1" ht="52" customHeight="1" s="173" thickBot="1">
      <c r="A81" s="59" t="inlineStr">
        <is>
          <t>Pembentukan penyisihan kerugian penurunan nilai aset non-produktif</t>
        </is>
      </c>
      <c r="B81" s="59" t="n"/>
      <c r="C81" s="57" t="inlineStr"/>
      <c r="D81" s="57" t="inlineStr"/>
      <c r="E81" s="57" t="inlineStr"/>
      <c r="F81" s="57" t="inlineStr"/>
      <c r="G81" s="57" t="inlineStr"/>
      <c r="H81" s="57" t="inlineStr"/>
      <c r="I81" s="57" t="inlineStr"/>
      <c r="J81" s="57" t="inlineStr"/>
      <c r="K81" s="57" t="inlineStr"/>
      <c r="L81" s="57" t="inlineStr"/>
      <c r="M81" s="57" t="inlineStr"/>
      <c r="N81" s="57" t="inlineStr"/>
      <c r="O81" s="57" t="inlineStr"/>
      <c r="P81" s="57" t="inlineStr"/>
      <c r="Q81" s="57" t="inlineStr"/>
      <c r="R81" s="57" t="inlineStr"/>
      <c r="S81" s="57" t="inlineStr"/>
      <c r="T81" s="57" t="inlineStr"/>
      <c r="U81" s="57" t="inlineStr"/>
      <c r="V81" s="57" t="inlineStr"/>
      <c r="W81" s="57" t="inlineStr"/>
      <c r="X81" s="57" t="inlineStr"/>
      <c r="Y81" s="57" t="inlineStr"/>
      <c r="Z81" s="57" t="inlineStr"/>
      <c r="AA81" s="57" t="inlineStr"/>
      <c r="AB81" s="57" t="n"/>
      <c r="AC81" s="57" t="n"/>
      <c r="AD81" s="57" t="n"/>
      <c r="AE81" s="57" t="n"/>
      <c r="AF81" s="57" t="n"/>
      <c r="AG81" s="57" t="n"/>
      <c r="AH81" s="57" t="n"/>
      <c r="AI81" s="57" t="n"/>
      <c r="AJ81" s="57" t="n"/>
      <c r="AK81" s="57" t="n"/>
      <c r="AL81" s="57" t="n"/>
    </row>
    <row r="82" hidden="1" ht="35" customHeight="1" s="173" thickBot="1">
      <c r="A82" s="55" t="inlineStr">
        <is>
          <t>Pembalikan (beban) estimasi kerugian komitmen dan kontijensi</t>
        </is>
      </c>
      <c r="B82" s="55" t="n"/>
      <c r="C82" s="56" t="inlineStr"/>
      <c r="D82" s="56" t="inlineStr"/>
      <c r="E82" s="56" t="inlineStr"/>
      <c r="F82" s="56" t="inlineStr"/>
      <c r="G82" s="56" t="inlineStr"/>
      <c r="H82" s="56" t="inlineStr"/>
      <c r="I82" s="56" t="inlineStr"/>
      <c r="J82" s="56" t="inlineStr"/>
      <c r="K82" s="56" t="inlineStr"/>
      <c r="L82" s="56" t="inlineStr"/>
      <c r="M82" s="56" t="inlineStr"/>
      <c r="N82" s="56" t="inlineStr"/>
      <c r="O82" s="56" t="inlineStr"/>
      <c r="P82" s="56" t="inlineStr"/>
      <c r="Q82" s="56" t="inlineStr"/>
      <c r="R82" s="56" t="inlineStr"/>
      <c r="S82" s="56" t="inlineStr"/>
      <c r="T82" s="56" t="inlineStr"/>
      <c r="U82" s="56" t="inlineStr"/>
      <c r="V82" s="56" t="inlineStr"/>
      <c r="W82" s="56" t="inlineStr"/>
      <c r="X82" s="56" t="inlineStr"/>
      <c r="Y82" s="56" t="inlineStr"/>
      <c r="Z82" s="56" t="inlineStr"/>
      <c r="AA82" s="56" t="inlineStr"/>
      <c r="AB82" s="56" t="n"/>
      <c r="AC82" s="56" t="n"/>
      <c r="AD82" s="56" t="n"/>
      <c r="AE82" s="56" t="n"/>
      <c r="AF82" s="56" t="n"/>
      <c r="AG82" s="56" t="n"/>
      <c r="AH82" s="56" t="n"/>
      <c r="AI82" s="56" t="n"/>
      <c r="AJ82" s="56" t="n"/>
      <c r="AK82" s="56" t="n"/>
      <c r="AL82" s="56" t="n"/>
    </row>
    <row r="83" ht="18" customHeight="1" s="173" thickBot="1">
      <c r="A83" s="58" t="inlineStr">
        <is>
          <t>Beban operasional lainnya</t>
        </is>
      </c>
      <c r="B83" s="58" t="n"/>
      <c r="C83" s="53" t="n"/>
      <c r="D83" s="53" t="n"/>
      <c r="E83" s="53" t="n"/>
      <c r="F83" s="53" t="n"/>
      <c r="G83" s="53" t="n"/>
      <c r="H83" s="53" t="n"/>
      <c r="I83" s="53" t="n"/>
      <c r="J83" s="53" t="n"/>
      <c r="K83" s="53" t="n"/>
      <c r="L83" s="53" t="n"/>
      <c r="M83" s="53" t="n"/>
      <c r="N83" s="53" t="n"/>
      <c r="O83" s="53" t="n"/>
      <c r="P83" s="53" t="n"/>
      <c r="Q83" s="53" t="n"/>
      <c r="R83" s="53" t="n"/>
      <c r="S83" s="53" t="n"/>
      <c r="T83" s="53" t="n"/>
      <c r="U83" s="53" t="n"/>
      <c r="V83" s="53" t="n"/>
      <c r="W83" s="53" t="n"/>
      <c r="X83" s="53" t="n"/>
      <c r="Y83" s="53" t="n"/>
      <c r="Z83" s="53" t="n"/>
      <c r="AA83" s="53" t="n"/>
      <c r="AB83" s="53" t="n"/>
      <c r="AC83" s="53" t="n"/>
      <c r="AD83" s="53" t="n"/>
      <c r="AE83" s="53" t="n"/>
      <c r="AF83" s="53" t="n"/>
      <c r="AG83" s="53" t="n"/>
      <c r="AH83" s="53" t="n"/>
      <c r="AI83" s="53" t="n"/>
      <c r="AJ83" s="53" t="n"/>
      <c r="AK83" s="53" t="n"/>
      <c r="AL83" s="53" t="n"/>
    </row>
    <row r="84" ht="18" customHeight="1" s="173" thickBot="1">
      <c r="A84" s="59" t="inlineStr">
        <is>
          <t>Beban umum dan administrasi</t>
        </is>
      </c>
      <c r="B84" s="59" t="n"/>
      <c r="C84" s="57" t="n">
        <v>128.037</v>
      </c>
      <c r="D84" s="57" t="n">
        <v>272.989</v>
      </c>
      <c r="E84" s="57" t="n">
        <v>469.927</v>
      </c>
      <c r="F84" s="57" t="n">
        <v>144.91</v>
      </c>
      <c r="G84" s="57" t="n">
        <v>307.167</v>
      </c>
      <c r="H84" s="57" t="n">
        <v>478.297</v>
      </c>
      <c r="I84" s="57" t="n">
        <v>145.332</v>
      </c>
      <c r="J84" s="57" t="n">
        <v>292.506</v>
      </c>
      <c r="K84" s="57" t="n">
        <v>445.366</v>
      </c>
      <c r="L84" s="57" t="n">
        <v>149.232</v>
      </c>
      <c r="M84" s="57" t="n">
        <v>345.989</v>
      </c>
      <c r="N84" s="57" t="n">
        <v>554.869</v>
      </c>
      <c r="O84" s="57" t="n">
        <v>248.61</v>
      </c>
      <c r="P84" s="57" t="n">
        <v>525.792</v>
      </c>
      <c r="Q84" s="57" t="n">
        <v>833.359</v>
      </c>
      <c r="R84" s="57" t="n">
        <v>279.886</v>
      </c>
      <c r="S84" s="57" t="n">
        <v>570.439</v>
      </c>
      <c r="T84" s="57" t="n">
        <v>857.072</v>
      </c>
      <c r="U84" s="57" t="n">
        <v>321.282</v>
      </c>
      <c r="V84" s="57" t="n">
        <v>651.942</v>
      </c>
      <c r="W84" s="57" t="n">
        <v>982.528</v>
      </c>
      <c r="X84" s="57" t="n">
        <v>390.36</v>
      </c>
      <c r="Y84" s="57" t="n">
        <v>755.688</v>
      </c>
      <c r="Z84" s="57" t="n">
        <v>1184.791</v>
      </c>
      <c r="AA84" s="57" t="n">
        <v>515.419</v>
      </c>
      <c r="AB84" s="57" t="n"/>
      <c r="AC84" s="57" t="n"/>
      <c r="AD84" s="57" t="n"/>
      <c r="AE84" s="57" t="n"/>
      <c r="AF84" s="57" t="n"/>
      <c r="AG84" s="57" t="n"/>
      <c r="AH84" s="57" t="n"/>
      <c r="AI84" s="57" t="n"/>
      <c r="AJ84" s="57" t="n"/>
      <c r="AK84" s="57" t="n"/>
      <c r="AL84" s="57" t="n"/>
    </row>
    <row r="85" hidden="1" ht="18" customHeight="1" s="173" thickBot="1">
      <c r="A85" s="59" t="inlineStr">
        <is>
          <t>Beban penjualan</t>
        </is>
      </c>
      <c r="B85" s="59" t="n"/>
      <c r="C85" s="57" t="inlineStr"/>
      <c r="D85" s="57" t="inlineStr"/>
      <c r="E85" s="57" t="inlineStr"/>
      <c r="F85" s="57" t="inlineStr"/>
      <c r="G85" s="57" t="inlineStr"/>
      <c r="H85" s="57" t="inlineStr"/>
      <c r="I85" s="57" t="inlineStr"/>
      <c r="J85" s="57" t="inlineStr"/>
      <c r="K85" s="57" t="inlineStr"/>
      <c r="L85" s="57" t="inlineStr"/>
      <c r="M85" s="57" t="inlineStr"/>
      <c r="N85" s="57" t="inlineStr"/>
      <c r="O85" s="57" t="inlineStr"/>
      <c r="P85" s="57" t="inlineStr"/>
      <c r="Q85" s="57" t="inlineStr"/>
      <c r="R85" s="57" t="inlineStr"/>
      <c r="S85" s="57" t="inlineStr"/>
      <c r="T85" s="57" t="inlineStr"/>
      <c r="U85" s="57" t="inlineStr"/>
      <c r="V85" s="57" t="inlineStr"/>
      <c r="W85" s="57" t="inlineStr"/>
      <c r="X85" s="57" t="inlineStr"/>
      <c r="Y85" s="57" t="inlineStr"/>
      <c r="Z85" s="57" t="inlineStr"/>
      <c r="AA85" s="57" t="inlineStr"/>
      <c r="AB85" s="57" t="n"/>
      <c r="AC85" s="57" t="n"/>
      <c r="AD85" s="57" t="n"/>
      <c r="AE85" s="57" t="n"/>
      <c r="AF85" s="57" t="n"/>
      <c r="AG85" s="57" t="n"/>
      <c r="AH85" s="57" t="n"/>
      <c r="AI85" s="57" t="n"/>
      <c r="AJ85" s="57" t="n"/>
      <c r="AK85" s="57" t="n"/>
      <c r="AL85" s="57" t="n"/>
    </row>
    <row r="86" hidden="1" ht="35" customHeight="1" s="173" thickBot="1">
      <c r="A86" s="59" t="inlineStr">
        <is>
          <t>Beban sewa, pemeliharaan, dan perbaikan</t>
        </is>
      </c>
      <c r="B86" s="59" t="n"/>
      <c r="C86" s="57" t="inlineStr"/>
      <c r="D86" s="57" t="inlineStr"/>
      <c r="E86" s="57" t="inlineStr"/>
      <c r="F86" s="57" t="inlineStr"/>
      <c r="G86" s="57" t="inlineStr"/>
      <c r="H86" s="57" t="inlineStr"/>
      <c r="I86" s="57" t="inlineStr"/>
      <c r="J86" s="57" t="inlineStr"/>
      <c r="K86" s="57" t="inlineStr"/>
      <c r="L86" s="57" t="inlineStr"/>
      <c r="M86" s="57" t="inlineStr"/>
      <c r="N86" s="57" t="inlineStr"/>
      <c r="O86" s="57" t="inlineStr"/>
      <c r="P86" s="57" t="inlineStr"/>
      <c r="Q86" s="57" t="inlineStr"/>
      <c r="R86" s="57" t="inlineStr"/>
      <c r="S86" s="57" t="inlineStr"/>
      <c r="T86" s="57" t="inlineStr"/>
      <c r="U86" s="57" t="inlineStr"/>
      <c r="V86" s="57" t="inlineStr"/>
      <c r="W86" s="57" t="inlineStr"/>
      <c r="X86" s="57" t="inlineStr"/>
      <c r="Y86" s="57" t="inlineStr"/>
      <c r="Z86" s="57" t="inlineStr"/>
      <c r="AA86" s="57" t="inlineStr"/>
      <c r="AB86" s="57" t="n"/>
      <c r="AC86" s="57" t="n"/>
      <c r="AD86" s="57" t="n"/>
      <c r="AE86" s="57" t="n"/>
      <c r="AF86" s="57" t="n"/>
      <c r="AG86" s="57" t="n"/>
      <c r="AH86" s="57" t="n"/>
      <c r="AI86" s="57" t="n"/>
      <c r="AJ86" s="57" t="n"/>
      <c r="AK86" s="57" t="n"/>
      <c r="AL86" s="57" t="n"/>
    </row>
    <row r="87" hidden="1" ht="18" customHeight="1" s="173" thickBot="1">
      <c r="A87" s="59" t="inlineStr">
        <is>
          <t>Beban provisi dan komisi</t>
        </is>
      </c>
      <c r="B87" s="59" t="n"/>
      <c r="C87" s="57" t="inlineStr"/>
      <c r="D87" s="57" t="inlineStr"/>
      <c r="E87" s="57" t="inlineStr"/>
      <c r="F87" s="57" t="inlineStr"/>
      <c r="G87" s="57" t="inlineStr"/>
      <c r="H87" s="57" t="inlineStr"/>
      <c r="I87" s="57" t="inlineStr"/>
      <c r="J87" s="57" t="inlineStr"/>
      <c r="K87" s="57" t="inlineStr"/>
      <c r="L87" s="57" t="inlineStr"/>
      <c r="M87" s="57" t="inlineStr"/>
      <c r="N87" s="57" t="inlineStr"/>
      <c r="O87" s="57" t="inlineStr"/>
      <c r="P87" s="57" t="inlineStr"/>
      <c r="Q87" s="57" t="inlineStr"/>
      <c r="R87" s="57" t="inlineStr"/>
      <c r="S87" s="57" t="inlineStr"/>
      <c r="T87" s="57" t="inlineStr"/>
      <c r="U87" s="57" t="inlineStr"/>
      <c r="V87" s="57" t="inlineStr"/>
      <c r="W87" s="57" t="inlineStr"/>
      <c r="X87" s="57" t="inlineStr"/>
      <c r="Y87" s="57" t="inlineStr"/>
      <c r="Z87" s="57" t="inlineStr"/>
      <c r="AA87" s="57" t="inlineStr"/>
      <c r="AB87" s="57" t="n"/>
      <c r="AC87" s="57" t="n"/>
      <c r="AD87" s="57" t="n"/>
      <c r="AE87" s="57" t="n"/>
      <c r="AF87" s="57" t="n"/>
      <c r="AG87" s="57" t="n"/>
      <c r="AH87" s="57" t="n"/>
      <c r="AI87" s="57" t="n"/>
      <c r="AJ87" s="57" t="n"/>
      <c r="AK87" s="57" t="n"/>
      <c r="AL87" s="57" t="n"/>
    </row>
    <row r="88" ht="18" customHeight="1" s="173" thickBot="1">
      <c r="A88" s="60" t="inlineStr">
        <is>
          <t>Beban operasional lainnya</t>
        </is>
      </c>
      <c r="B88" s="60" t="n"/>
      <c r="C88" s="57" t="n">
        <v>321.452</v>
      </c>
      <c r="D88" s="57" t="n">
        <v>666.5359999999999</v>
      </c>
      <c r="E88" s="57" t="n">
        <v>1115.818</v>
      </c>
      <c r="F88" s="57" t="n">
        <v>393.832</v>
      </c>
      <c r="G88" s="57" t="n">
        <v>781.179</v>
      </c>
      <c r="H88" s="57" t="n">
        <v>1288.952</v>
      </c>
      <c r="I88" s="57" t="n">
        <v>426.291</v>
      </c>
      <c r="J88" s="57" t="n">
        <v>934.23</v>
      </c>
      <c r="K88" s="57" t="n">
        <v>1478.586</v>
      </c>
      <c r="L88" s="57" t="n">
        <v>440.274</v>
      </c>
      <c r="M88" s="57" t="n">
        <v>981.931</v>
      </c>
      <c r="N88" s="57" t="n">
        <v>1518.98</v>
      </c>
      <c r="O88" s="57" t="n">
        <v>588.556</v>
      </c>
      <c r="P88" s="57" t="n">
        <v>1726.314</v>
      </c>
      <c r="Q88" s="57" t="n">
        <v>2366.682</v>
      </c>
      <c r="R88" s="57" t="n">
        <v>656.537</v>
      </c>
      <c r="S88" s="57" t="n">
        <v>1202.097</v>
      </c>
      <c r="T88" s="57" t="n">
        <v>1851.278</v>
      </c>
      <c r="U88" s="57" t="n">
        <v>824.0839999999999</v>
      </c>
      <c r="V88" s="57" t="n">
        <v>1545.223</v>
      </c>
      <c r="W88" s="57" t="n">
        <v>2355.421</v>
      </c>
      <c r="X88" s="57" t="n">
        <v>1136.519</v>
      </c>
      <c r="Y88" s="57" t="n">
        <v>2211.238</v>
      </c>
      <c r="Z88" s="57" t="n">
        <v>3261.567</v>
      </c>
      <c r="AA88" s="57" t="n">
        <v>1568.709</v>
      </c>
      <c r="AB88" s="57" t="n"/>
      <c r="AC88" s="57" t="n"/>
      <c r="AD88" s="57" t="n"/>
      <c r="AE88" s="57" t="n"/>
      <c r="AF88" s="57" t="n"/>
      <c r="AG88" s="57" t="n"/>
      <c r="AH88" s="57" t="n"/>
      <c r="AI88" s="57" t="n"/>
      <c r="AJ88" s="57" t="n"/>
      <c r="AK88" s="57" t="n"/>
      <c r="AL88" s="57" t="n"/>
    </row>
    <row r="89" ht="18" customHeight="1" s="173" thickBot="1">
      <c r="A89" s="54" t="inlineStr">
        <is>
          <t>Jumlah laba operasional</t>
        </is>
      </c>
      <c r="B89" s="54" t="n"/>
      <c r="C89" s="61" t="n">
        <v>516.546</v>
      </c>
      <c r="D89" s="61" t="n">
        <v>1026.347</v>
      </c>
      <c r="E89" s="61" t="n">
        <v>1433.901</v>
      </c>
      <c r="F89" s="61" t="n">
        <v>547.956</v>
      </c>
      <c r="G89" s="61" t="n">
        <v>1106.075</v>
      </c>
      <c r="H89" s="61" t="n">
        <v>1553.182</v>
      </c>
      <c r="I89" s="61" t="n">
        <v>557.205</v>
      </c>
      <c r="J89" s="61" t="n">
        <v>982.516</v>
      </c>
      <c r="K89" s="61" t="n">
        <v>1426.55</v>
      </c>
      <c r="L89" s="61" t="n">
        <v>579.39</v>
      </c>
      <c r="M89" s="61" t="n">
        <v>1052.184</v>
      </c>
      <c r="N89" s="61" t="n">
        <v>1555.63</v>
      </c>
      <c r="O89" s="61" t="n">
        <v>585.501</v>
      </c>
      <c r="P89" s="61" t="n">
        <v>1054.731</v>
      </c>
      <c r="Q89" s="61" t="n">
        <v>1600.089</v>
      </c>
      <c r="R89" s="61" t="n">
        <v>405.186</v>
      </c>
      <c r="S89" s="61" t="n">
        <v>951.9589999999999</v>
      </c>
      <c r="T89" s="61" t="n">
        <v>1416.701</v>
      </c>
      <c r="U89" s="61" t="n">
        <v>352.745</v>
      </c>
      <c r="V89" s="61" t="n">
        <v>831.168</v>
      </c>
      <c r="W89" s="61" t="n">
        <v>1283.179</v>
      </c>
      <c r="X89" s="61" t="n">
        <v>459.774</v>
      </c>
      <c r="Y89" s="61" t="n">
        <v>1080.75</v>
      </c>
      <c r="Z89" s="61" t="n">
        <v>1539.743</v>
      </c>
      <c r="AA89" s="61" t="n">
        <v>693.606</v>
      </c>
      <c r="AB89" s="61" t="n"/>
      <c r="AC89" s="61" t="n"/>
      <c r="AD89" s="61" t="n"/>
      <c r="AE89" s="61" t="n"/>
      <c r="AF89" s="61" t="n"/>
      <c r="AG89" s="61" t="n"/>
      <c r="AH89" s="61" t="n"/>
      <c r="AI89" s="61" t="n"/>
      <c r="AJ89" s="61" t="n"/>
      <c r="AK89" s="61" t="n"/>
      <c r="AL89" s="61" t="n"/>
    </row>
    <row r="90" ht="18" customHeight="1" s="173" thickBot="1">
      <c r="A90" s="153" t="inlineStr">
        <is>
          <t>Operating Profit Growth (%)</t>
        </is>
      </c>
      <c r="B90" s="62" t="n"/>
      <c r="C90" s="152">
        <f>IFERROR(IF(((C89-B89)/B89)=-1, "", (C89-B89)/B89), "")</f>
        <v/>
      </c>
      <c r="D90" s="152">
        <f>IFERROR(IF(((D89-C89)/C89)=-1, "", (D89-C89)/C89), "")</f>
        <v/>
      </c>
      <c r="E90" s="152">
        <f>IFERROR(IF(((E89-D89)/D89)=-1, "", (E89-D89)/D89), "")</f>
        <v/>
      </c>
      <c r="F90" s="152">
        <f>IFERROR(IF(((F89-E89)/E89)=-1, "", (F89-E89)/E89), "")</f>
        <v/>
      </c>
      <c r="G90" s="152">
        <f>IFERROR(IF(((G89-F89)/F89)=-1, "", (G89-F89)/F89), "")</f>
        <v/>
      </c>
      <c r="H90" s="152">
        <f>IFERROR(IF(((H89-G89)/G89)=-1, "", (H89-G89)/G89), "")</f>
        <v/>
      </c>
      <c r="I90" s="152">
        <f>IFERROR(IF(((I89-H89)/H89)=-1, "", (I89-H89)/H89), "")</f>
        <v/>
      </c>
      <c r="J90" s="152">
        <f>IFERROR(IF(((J89-I89)/I89)=-1, "", (J89-I89)/I89), "")</f>
        <v/>
      </c>
      <c r="K90" s="152">
        <f>IFERROR(IF(((K89-J89)/J89)=-1, "", (K89-J89)/J89), "")</f>
        <v/>
      </c>
      <c r="L90" s="152">
        <f>IFERROR(IF(((L89-K89)/K89)=-1, "", (L89-K89)/K89), "")</f>
        <v/>
      </c>
      <c r="M90" s="152">
        <f>IFERROR(IF(((M89-L89)/L89)=-1, "", (M89-L89)/L89), "")</f>
        <v/>
      </c>
      <c r="N90" s="152">
        <f>IFERROR(IF(((N89-M89)/M89)=-1, "", (N89-M89)/M89), "")</f>
        <v/>
      </c>
      <c r="O90" s="152">
        <f>IFERROR(IF(((O89-N89)/N89)=-1, "", (O89-N89)/N89), "")</f>
        <v/>
      </c>
      <c r="P90" s="152">
        <f>IFERROR(IF(((P89-O89)/O89)=-1, "", (P89-O89)/O89), "")</f>
        <v/>
      </c>
      <c r="Q90" s="152">
        <f>IFERROR(IF(((Q89-P89)/P89)=-1, "", (Q89-P89)/P89), "")</f>
        <v/>
      </c>
      <c r="R90" s="152">
        <f>IFERROR(IF(((R89-Q89)/Q89)=-1, "", (R89-Q89)/Q89), "")</f>
        <v/>
      </c>
      <c r="S90" s="152">
        <f>IFERROR(IF(((S89-R89)/R89)=-1, "", (S89-R89)/R89), "")</f>
        <v/>
      </c>
      <c r="T90" s="152">
        <f>IFERROR(IF(((T89-S89)/S89)=-1, "", (T89-S89)/S89), "")</f>
        <v/>
      </c>
      <c r="U90" s="152">
        <f>IFERROR(IF(((U89-T89)/T89)=-1, "", (U89-T89)/T89), "")</f>
        <v/>
      </c>
      <c r="V90" s="152">
        <f>IFERROR(IF(((V89-U89)/U89)=-1, "", (V89-U89)/U89), "")</f>
        <v/>
      </c>
      <c r="W90" s="152">
        <f>IFERROR(IF(((W89-V89)/V89)=-1, "", (W89-V89)/V89), "")</f>
        <v/>
      </c>
      <c r="X90" s="152">
        <f>IFERROR(IF(((X89-W89)/W89)=-1, "", (X89-W89)/W89), "")</f>
        <v/>
      </c>
      <c r="Y90" s="152">
        <f>IFERROR(IF(((Y89-X89)/X89)=-1, "", (Y89-X89)/X89), "")</f>
        <v/>
      </c>
      <c r="Z90" s="152">
        <f>IFERROR(IF(((Z89-Y89)/Y89)=-1, "", (Z89-Y89)/Y89), "")</f>
        <v/>
      </c>
      <c r="AA90" s="152">
        <f>IFERROR(IF(((AA89-Z89)/Z89)=-1, "", (AA89-Z89)/Z89), "")</f>
        <v/>
      </c>
      <c r="AB90" s="152">
        <f>IFERROR(IF(((AB89-AA89)/AA89)=-1, "", (AB89-AA89)/AA89), "")</f>
        <v/>
      </c>
      <c r="AC90" s="152">
        <f>IFERROR(IF(((AC89-AB89)/AB89)=-1, "", (AC89-AB89)/AB89), "")</f>
        <v/>
      </c>
      <c r="AD90" s="152">
        <f>IFERROR(IF(((AD89-AC89)/AC89)=-1, "", (AD89-AC89)/AC89), "")</f>
        <v/>
      </c>
      <c r="AE90" s="152">
        <f>IFERROR(IF(((AE89-AD89)/AD89)=-1, "", (AE89-AD89)/AD89), "")</f>
        <v/>
      </c>
      <c r="AF90" s="152">
        <f>IFERROR(IF(((AF89-AE89)/AE89)=-1, "", (AF89-AE89)/AE89), "")</f>
        <v/>
      </c>
      <c r="AG90" s="152">
        <f>IFERROR(IF(((AG89-AF89)/AF89)=-1, "", (AG89-AF89)/AF89), "")</f>
        <v/>
      </c>
      <c r="AH90" s="152">
        <f>IFERROR(IF(((AH89-AG89)/AG89)=-1, "", (AH89-AG89)/AG89), "")</f>
        <v/>
      </c>
      <c r="AI90" s="152">
        <f>IFERROR(IF(((AI89-AH89)/AH89)=-1, "", (AI89-AH89)/AH89), "")</f>
        <v/>
      </c>
      <c r="AJ90" s="152">
        <f>IFERROR(IF(((AJ89-AI89)/AI89)=-1, "", (AJ89-AI89)/AI89), "")</f>
        <v/>
      </c>
      <c r="AK90" s="152">
        <f>IFERROR(IF(((AK89-AJ89)/AJ89)=-1, "", (AK89-AJ89)/AJ89), "")</f>
        <v/>
      </c>
      <c r="AL90" s="152">
        <f>IFERROR(IF(((AL89-AK89)/AK89)=-1, "", (AL89-AK89)/AK89), "")</f>
        <v/>
      </c>
    </row>
    <row r="91" ht="18" customHeight="1" s="173" thickBot="1">
      <c r="A91" s="144" t="inlineStr">
        <is>
          <t>OPM (%)</t>
        </is>
      </c>
      <c r="B91" s="54" t="n"/>
      <c r="C91" s="95">
        <f>IFERROR(C89/C5, "")</f>
        <v/>
      </c>
      <c r="D91" s="95">
        <f>IFERROR(D89/D5, "")</f>
        <v/>
      </c>
      <c r="E91" s="95">
        <f>IFERROR(E89/E5, "")</f>
        <v/>
      </c>
      <c r="F91" s="95">
        <f>IFERROR(F89/F5, "")</f>
        <v/>
      </c>
      <c r="G91" s="95">
        <f>IFERROR(G89/G5, "")</f>
        <v/>
      </c>
      <c r="H91" s="95">
        <f>IFERROR(H89/H5, "")</f>
        <v/>
      </c>
      <c r="I91" s="95">
        <f>IFERROR(I89/I5, "")</f>
        <v/>
      </c>
      <c r="J91" s="95">
        <f>IFERROR(J89/J5, "")</f>
        <v/>
      </c>
      <c r="K91" s="95">
        <f>IFERROR(K89/K5, "")</f>
        <v/>
      </c>
      <c r="L91" s="95">
        <f>IFERROR(L89/L5, "")</f>
        <v/>
      </c>
      <c r="M91" s="95">
        <f>IFERROR(M89/M5, "")</f>
        <v/>
      </c>
      <c r="N91" s="95">
        <f>IFERROR(N89/N5, "")</f>
        <v/>
      </c>
      <c r="O91" s="95">
        <f>IFERROR(O89/O5, "")</f>
        <v/>
      </c>
      <c r="P91" s="95">
        <f>IFERROR(P89/P5, "")</f>
        <v/>
      </c>
      <c r="Q91" s="95">
        <f>IFERROR(Q89/Q5, "")</f>
        <v/>
      </c>
      <c r="R91" s="95">
        <f>IFERROR(R89/R5, "")</f>
        <v/>
      </c>
      <c r="S91" s="95">
        <f>IFERROR(S89/S5, "")</f>
        <v/>
      </c>
      <c r="T91" s="95">
        <f>IFERROR(T89/T5, "")</f>
        <v/>
      </c>
      <c r="U91" s="95">
        <f>IFERROR(U89/U5, "")</f>
        <v/>
      </c>
      <c r="V91" s="95">
        <f>IFERROR(V89/V5, "")</f>
        <v/>
      </c>
      <c r="W91" s="95">
        <f>IFERROR(W89/W5, "")</f>
        <v/>
      </c>
      <c r="X91" s="95">
        <f>IFERROR(X89/X5, "")</f>
        <v/>
      </c>
      <c r="Y91" s="95">
        <f>IFERROR(Y89/Y5, "")</f>
        <v/>
      </c>
      <c r="Z91" s="95">
        <f>IFERROR(Z89/Z5, "")</f>
        <v/>
      </c>
      <c r="AA91" s="95">
        <f>IFERROR(AA89/AA5, "")</f>
        <v/>
      </c>
      <c r="AB91" s="95">
        <f>IFERROR(AB89/AB5, "")</f>
        <v/>
      </c>
      <c r="AC91" s="95">
        <f>IFERROR(AC89/AC5, "")</f>
        <v/>
      </c>
      <c r="AD91" s="95">
        <f>IFERROR(AD89/AD5, "")</f>
        <v/>
      </c>
      <c r="AE91" s="95">
        <f>IFERROR(AE89/AE5, "")</f>
        <v/>
      </c>
      <c r="AF91" s="95">
        <f>IFERROR(AF89/AF5, "")</f>
        <v/>
      </c>
      <c r="AG91" s="95">
        <f>IFERROR(AG89/AG5, "")</f>
        <v/>
      </c>
      <c r="AH91" s="95">
        <f>IFERROR(AH89/AH5, "")</f>
        <v/>
      </c>
      <c r="AI91" s="95">
        <f>IFERROR(AI89/AI5, "")</f>
        <v/>
      </c>
      <c r="AJ91" s="95">
        <f>IFERROR(AJ89/AJ5, "")</f>
        <v/>
      </c>
      <c r="AK91" s="95">
        <f>IFERROR(AK89/AK5, "")</f>
        <v/>
      </c>
      <c r="AL91" s="95">
        <f>IFERROR(AL89/AL5, "")</f>
        <v/>
      </c>
    </row>
    <row r="92" ht="35" customHeight="1" s="173" thickBot="1">
      <c r="A92" s="54" t="inlineStr">
        <is>
          <t>Pendapatan dan beban bukan operasional</t>
        </is>
      </c>
      <c r="B92" s="54" t="n"/>
      <c r="C92" s="53" t="n"/>
      <c r="D92" s="53" t="n"/>
      <c r="E92" s="53" t="n"/>
      <c r="F92" s="53" t="n"/>
      <c r="G92" s="53" t="n"/>
      <c r="H92" s="53" t="n"/>
      <c r="I92" s="53" t="n"/>
      <c r="J92" s="53" t="n"/>
      <c r="K92" s="53" t="n"/>
      <c r="L92" s="53" t="n"/>
      <c r="M92" s="53" t="n"/>
      <c r="N92" s="53" t="n"/>
      <c r="O92" s="53" t="n"/>
      <c r="P92" s="53" t="n"/>
      <c r="Q92" s="53" t="n"/>
      <c r="R92" s="53" t="n"/>
      <c r="S92" s="53" t="n"/>
      <c r="T92" s="53" t="n"/>
      <c r="U92" s="53" t="n"/>
      <c r="V92" s="53" t="n"/>
      <c r="W92" s="53" t="n"/>
      <c r="X92" s="53" t="n"/>
      <c r="Y92" s="53" t="n"/>
      <c r="Z92" s="53" t="n"/>
      <c r="AA92" s="53" t="n"/>
      <c r="AB92" s="53" t="n"/>
      <c r="AC92" s="53" t="n"/>
      <c r="AD92" s="53" t="n"/>
      <c r="AE92" s="53" t="n"/>
      <c r="AF92" s="53" t="n"/>
      <c r="AG92" s="53" t="n"/>
      <c r="AH92" s="53" t="n"/>
      <c r="AI92" s="53" t="n"/>
      <c r="AJ92" s="53" t="n"/>
      <c r="AK92" s="53" t="n"/>
      <c r="AL92" s="53" t="n"/>
    </row>
    <row r="93" ht="18" customHeight="1" s="173" thickBot="1">
      <c r="A93" s="55" t="inlineStr">
        <is>
          <t>Pendapatan bukan operasional</t>
        </is>
      </c>
      <c r="B93" s="55" t="n"/>
      <c r="C93" s="56" t="n">
        <v>5.895</v>
      </c>
      <c r="D93" s="56" t="n">
        <v>9.119999999999999</v>
      </c>
      <c r="E93" s="56" t="n">
        <v>35.047</v>
      </c>
      <c r="F93" s="56" t="n">
        <v>10.391</v>
      </c>
      <c r="G93" s="56" t="n">
        <v>18.334</v>
      </c>
      <c r="H93" s="56" t="n">
        <v>25.997</v>
      </c>
      <c r="I93" s="56" t="n">
        <v>16.391</v>
      </c>
      <c r="J93" s="56" t="n">
        <v>15.147</v>
      </c>
      <c r="K93" s="56" t="n">
        <v>20.413</v>
      </c>
      <c r="L93" s="56" t="n">
        <v>13.143</v>
      </c>
      <c r="M93" s="56" t="n">
        <v>17.274</v>
      </c>
      <c r="N93" s="56" t="n">
        <v>25.813</v>
      </c>
      <c r="O93" s="56" t="n">
        <v>26.203</v>
      </c>
      <c r="P93" s="56" t="n">
        <v>62.086</v>
      </c>
      <c r="Q93" s="56" t="n">
        <v>37.997</v>
      </c>
      <c r="R93" s="56" t="n">
        <v>21.982</v>
      </c>
      <c r="S93" s="56" t="n">
        <v>30.162</v>
      </c>
      <c r="T93" s="56" t="n">
        <v>38.405</v>
      </c>
      <c r="U93" s="56" t="n">
        <v>34.618</v>
      </c>
      <c r="V93" s="56" t="n">
        <v>44.523</v>
      </c>
      <c r="W93" s="56" t="n">
        <v>46.084</v>
      </c>
      <c r="X93" s="56" t="n">
        <v>37.938</v>
      </c>
      <c r="Y93" s="56" t="n">
        <v>51.286</v>
      </c>
      <c r="Z93" s="56" t="n">
        <v>80.73699999999999</v>
      </c>
      <c r="AA93" s="56" t="n">
        <v>161.823</v>
      </c>
      <c r="AB93" s="56" t="n"/>
      <c r="AC93" s="56" t="n"/>
      <c r="AD93" s="56" t="n"/>
      <c r="AE93" s="56" t="n"/>
      <c r="AF93" s="56" t="n"/>
      <c r="AG93" s="56" t="n"/>
      <c r="AH93" s="56" t="n"/>
      <c r="AI93" s="56" t="n"/>
      <c r="AJ93" s="56" t="n"/>
      <c r="AK93" s="56" t="n"/>
      <c r="AL93" s="56" t="n"/>
    </row>
    <row r="94" ht="18" customHeight="1" s="173" thickBot="1">
      <c r="A94" s="55" t="inlineStr">
        <is>
          <t>Beban bukan operasional</t>
        </is>
      </c>
      <c r="B94" s="55" t="n"/>
      <c r="C94" s="57" t="n">
        <v>3.118</v>
      </c>
      <c r="D94" s="57" t="n">
        <v>5.197</v>
      </c>
      <c r="E94" s="57" t="n">
        <v>6.17</v>
      </c>
      <c r="F94" s="57" t="n">
        <v>4.99</v>
      </c>
      <c r="G94" s="57" t="n">
        <v>5.948</v>
      </c>
      <c r="H94" s="57" t="n">
        <v>6.135</v>
      </c>
      <c r="I94" s="57" t="n">
        <v>10.952</v>
      </c>
      <c r="J94" s="57" t="n">
        <v>17.021</v>
      </c>
      <c r="K94" s="57" t="n">
        <v>17.722</v>
      </c>
      <c r="L94" s="57" t="n">
        <v>17.993</v>
      </c>
      <c r="M94" s="57" t="n">
        <v>34.304</v>
      </c>
      <c r="N94" s="57" t="n">
        <v>49.374</v>
      </c>
      <c r="O94" s="57" t="n">
        <v>18.815</v>
      </c>
      <c r="P94" s="57" t="n">
        <v>40.597</v>
      </c>
      <c r="Q94" s="57" t="n">
        <v>62.965</v>
      </c>
      <c r="R94" s="57" t="n">
        <v>28.177</v>
      </c>
      <c r="S94" s="57" t="n">
        <v>45.041</v>
      </c>
      <c r="T94" s="57" t="n">
        <v>42.498</v>
      </c>
      <c r="U94" s="57" t="n">
        <v>22.391</v>
      </c>
      <c r="V94" s="57" t="n">
        <v>57.289</v>
      </c>
      <c r="W94" s="57" t="n">
        <v>87.584</v>
      </c>
      <c r="X94" s="57" t="n">
        <v>39.607</v>
      </c>
      <c r="Y94" s="57" t="n">
        <v>73.598</v>
      </c>
      <c r="Z94" s="57" t="n">
        <v>110.723</v>
      </c>
      <c r="AA94" s="57" t="n">
        <v>24.516</v>
      </c>
      <c r="AB94" s="57" t="n"/>
      <c r="AC94" s="57" t="n"/>
      <c r="AD94" s="57" t="n"/>
      <c r="AE94" s="57" t="n"/>
      <c r="AF94" s="57" t="n"/>
      <c r="AG94" s="57" t="n"/>
      <c r="AH94" s="57" t="n"/>
      <c r="AI94" s="57" t="n"/>
      <c r="AJ94" s="57" t="n"/>
      <c r="AK94" s="57" t="n"/>
      <c r="AL94" s="57" t="n"/>
    </row>
    <row r="95" hidden="1" ht="52" customHeight="1" s="173" thickBot="1">
      <c r="A95" s="55" t="inlineStr">
        <is>
          <t>Bagian atas laba (rugi) entitas asosiasi yang dicatat dengan menggunakan metode ekuitas</t>
        </is>
      </c>
      <c r="B95" s="55" t="n"/>
      <c r="C95" s="56" t="inlineStr"/>
      <c r="D95" s="56" t="inlineStr"/>
      <c r="E95" s="56" t="inlineStr"/>
      <c r="F95" s="56" t="inlineStr"/>
      <c r="G95" s="56" t="inlineStr"/>
      <c r="H95" s="56" t="inlineStr"/>
      <c r="I95" s="56" t="inlineStr"/>
      <c r="J95" s="56" t="inlineStr"/>
      <c r="K95" s="56" t="inlineStr"/>
      <c r="L95" s="56" t="inlineStr"/>
      <c r="M95" s="56" t="inlineStr"/>
      <c r="N95" s="56" t="inlineStr"/>
      <c r="O95" s="56" t="inlineStr"/>
      <c r="P95" s="56" t="inlineStr"/>
      <c r="Q95" s="56" t="inlineStr"/>
      <c r="R95" s="56" t="inlineStr"/>
      <c r="S95" s="56" t="inlineStr"/>
      <c r="T95" s="56" t="inlineStr"/>
      <c r="U95" s="56" t="inlineStr"/>
      <c r="V95" s="56" t="inlineStr"/>
      <c r="W95" s="56" t="inlineStr"/>
      <c r="X95" s="56" t="inlineStr"/>
      <c r="Y95" s="56" t="inlineStr"/>
      <c r="Z95" s="56" t="inlineStr"/>
      <c r="AA95" s="56" t="inlineStr"/>
      <c r="AB95" s="56" t="n"/>
      <c r="AC95" s="56" t="n"/>
      <c r="AD95" s="56" t="n"/>
      <c r="AE95" s="56" t="n"/>
      <c r="AF95" s="56" t="n"/>
      <c r="AG95" s="56" t="n"/>
      <c r="AH95" s="56" t="n"/>
      <c r="AI95" s="56" t="n"/>
      <c r="AJ95" s="56" t="n"/>
      <c r="AK95" s="56" t="n"/>
      <c r="AL95" s="56" t="n"/>
    </row>
    <row r="96" hidden="1" ht="52" customHeight="1" s="173" thickBot="1">
      <c r="A96" s="55" t="inlineStr">
        <is>
          <t>Bagian atas laba (rugi) entitas ventura bersama yang dicatat menggunakan metode ekuitas</t>
        </is>
      </c>
      <c r="B96" s="55" t="n"/>
      <c r="C96" s="56" t="inlineStr"/>
      <c r="D96" s="56" t="inlineStr"/>
      <c r="E96" s="56" t="inlineStr"/>
      <c r="F96" s="56" t="inlineStr"/>
      <c r="G96" s="56" t="inlineStr"/>
      <c r="H96" s="56" t="inlineStr"/>
      <c r="I96" s="56" t="inlineStr"/>
      <c r="J96" s="56" t="inlineStr"/>
      <c r="K96" s="56" t="inlineStr"/>
      <c r="L96" s="56" t="inlineStr"/>
      <c r="M96" s="56" t="inlineStr"/>
      <c r="N96" s="56" t="inlineStr"/>
      <c r="O96" s="56" t="inlineStr"/>
      <c r="P96" s="56" t="inlineStr"/>
      <c r="Q96" s="56" t="inlineStr"/>
      <c r="R96" s="56" t="inlineStr"/>
      <c r="S96" s="56" t="inlineStr"/>
      <c r="T96" s="56" t="inlineStr"/>
      <c r="U96" s="56" t="inlineStr"/>
      <c r="V96" s="56" t="inlineStr"/>
      <c r="W96" s="56" t="inlineStr"/>
      <c r="X96" s="56" t="inlineStr"/>
      <c r="Y96" s="56" t="inlineStr"/>
      <c r="Z96" s="56" t="inlineStr"/>
      <c r="AA96" s="56" t="inlineStr"/>
      <c r="AB96" s="56" t="n"/>
      <c r="AC96" s="56" t="n"/>
      <c r="AD96" s="56" t="n"/>
      <c r="AE96" s="56" t="n"/>
      <c r="AF96" s="56" t="n"/>
      <c r="AG96" s="56" t="n"/>
      <c r="AH96" s="56" t="n"/>
      <c r="AI96" s="56" t="n"/>
      <c r="AJ96" s="56" t="n"/>
      <c r="AK96" s="56" t="n"/>
      <c r="AL96" s="56" t="n"/>
    </row>
    <row r="97" ht="35" customHeight="1" s="173" thickBot="1">
      <c r="A97" s="54" t="inlineStr">
        <is>
          <t>Jumlah laba (rugi) sebelum pajak penghasilan</t>
        </is>
      </c>
      <c r="B97" s="54" t="n"/>
      <c r="C97" s="61" t="n">
        <v>519.323</v>
      </c>
      <c r="D97" s="61" t="n">
        <v>1030.27</v>
      </c>
      <c r="E97" s="61" t="n">
        <v>1462.778</v>
      </c>
      <c r="F97" s="61" t="n">
        <v>553.357</v>
      </c>
      <c r="G97" s="61" t="n">
        <v>1118.461</v>
      </c>
      <c r="H97" s="61" t="n">
        <v>1573.044</v>
      </c>
      <c r="I97" s="61" t="n">
        <v>562.644</v>
      </c>
      <c r="J97" s="61" t="n">
        <v>980.6420000000001</v>
      </c>
      <c r="K97" s="61" t="n">
        <v>1429.241</v>
      </c>
      <c r="L97" s="61" t="n">
        <v>574.54</v>
      </c>
      <c r="M97" s="61" t="n">
        <v>1035.154</v>
      </c>
      <c r="N97" s="61" t="n">
        <v>1532.069</v>
      </c>
      <c r="O97" s="61" t="n">
        <v>592.889</v>
      </c>
      <c r="P97" s="61" t="n">
        <v>1076.22</v>
      </c>
      <c r="Q97" s="61" t="n">
        <v>1575.121</v>
      </c>
      <c r="R97" s="61" t="n">
        <v>398.991</v>
      </c>
      <c r="S97" s="61" t="n">
        <v>937.08</v>
      </c>
      <c r="T97" s="61" t="n">
        <v>1412.608</v>
      </c>
      <c r="U97" s="61" t="n">
        <v>364.972</v>
      </c>
      <c r="V97" s="61" t="n">
        <v>818.402</v>
      </c>
      <c r="W97" s="61" t="n">
        <v>1241.679</v>
      </c>
      <c r="X97" s="61" t="n">
        <v>458.105</v>
      </c>
      <c r="Y97" s="61" t="n">
        <v>1058.438</v>
      </c>
      <c r="Z97" s="61" t="n">
        <v>1509.757</v>
      </c>
      <c r="AA97" s="61" t="n">
        <v>830.913</v>
      </c>
      <c r="AB97" s="61" t="n"/>
      <c r="AC97" s="61" t="n"/>
      <c r="AD97" s="61" t="n"/>
      <c r="AE97" s="61" t="n"/>
      <c r="AF97" s="61" t="n"/>
      <c r="AG97" s="61" t="n"/>
      <c r="AH97" s="61" t="n"/>
      <c r="AI97" s="61" t="n"/>
      <c r="AJ97" s="61" t="n"/>
      <c r="AK97" s="61" t="n"/>
      <c r="AL97" s="61" t="n"/>
    </row>
    <row r="98" ht="18" customHeight="1" s="173" thickBot="1">
      <c r="A98" s="62" t="inlineStr">
        <is>
          <t>Pendapatan (beban) pajak</t>
        </is>
      </c>
      <c r="B98" s="62" t="n"/>
      <c r="C98" s="56" t="n">
        <v>-142.477</v>
      </c>
      <c r="D98" s="56" t="n">
        <v>-271.993</v>
      </c>
      <c r="E98" s="56" t="n">
        <v>-402.967</v>
      </c>
      <c r="F98" s="56" t="n">
        <v>-147.837</v>
      </c>
      <c r="G98" s="56" t="n">
        <v>-302.293</v>
      </c>
      <c r="H98" s="56" t="n">
        <v>-432.604</v>
      </c>
      <c r="I98" s="56" t="n">
        <v>-123.364</v>
      </c>
      <c r="J98" s="56" t="n">
        <v>-210.489</v>
      </c>
      <c r="K98" s="56" t="n">
        <v>-329.732</v>
      </c>
      <c r="L98" s="56" t="n">
        <v>-126.389</v>
      </c>
      <c r="M98" s="56" t="n">
        <v>-231.739</v>
      </c>
      <c r="N98" s="56" t="n">
        <v>-346.672</v>
      </c>
      <c r="O98" s="56" t="n">
        <v>-139.286</v>
      </c>
      <c r="P98" s="56" t="n">
        <v>-260.852</v>
      </c>
      <c r="Q98" s="56" t="n">
        <v>-371.783</v>
      </c>
      <c r="R98" s="56" t="n">
        <v>-93.77800000000001</v>
      </c>
      <c r="S98" s="56" t="n">
        <v>-216.94</v>
      </c>
      <c r="T98" s="56" t="n">
        <v>-317.843</v>
      </c>
      <c r="U98" s="56" t="n">
        <v>-83.28</v>
      </c>
      <c r="V98" s="56" t="n">
        <v>-197.536</v>
      </c>
      <c r="W98" s="56" t="n">
        <v>-311.617</v>
      </c>
      <c r="X98" s="56" t="n">
        <v>-110.841</v>
      </c>
      <c r="Y98" s="56" t="n">
        <v>-247.324</v>
      </c>
      <c r="Z98" s="56" t="n">
        <v>-361.033</v>
      </c>
      <c r="AA98" s="56" t="n">
        <v>-169.687</v>
      </c>
      <c r="AB98" s="56" t="n"/>
      <c r="AC98" s="56" t="n"/>
      <c r="AD98" s="56" t="n"/>
      <c r="AE98" s="56" t="n"/>
      <c r="AF98" s="56" t="n"/>
      <c r="AG98" s="56" t="n"/>
      <c r="AH98" s="56" t="n"/>
      <c r="AI98" s="56" t="n"/>
      <c r="AJ98" s="56" t="n"/>
      <c r="AK98" s="56" t="n"/>
      <c r="AL98" s="56" t="n"/>
    </row>
    <row r="99" ht="35" customHeight="1" s="173" thickBot="1">
      <c r="A99" s="54" t="inlineStr">
        <is>
          <t>Jumlah laba (rugi) dari operasi yang dilanjutkan</t>
        </is>
      </c>
      <c r="B99" s="54" t="n"/>
      <c r="C99" s="61" t="n">
        <v>376.846</v>
      </c>
      <c r="D99" s="61" t="n">
        <v>758.277</v>
      </c>
      <c r="E99" s="61" t="n">
        <v>1059.811</v>
      </c>
      <c r="F99" s="61" t="n">
        <v>405.52</v>
      </c>
      <c r="G99" s="61" t="n">
        <v>816.168</v>
      </c>
      <c r="H99" s="61" t="n">
        <v>1140.44</v>
      </c>
      <c r="I99" s="61" t="n">
        <v>439.28</v>
      </c>
      <c r="J99" s="61" t="n">
        <v>770.153</v>
      </c>
      <c r="K99" s="61" t="n">
        <v>1099.509</v>
      </c>
      <c r="L99" s="61" t="n">
        <v>448.151</v>
      </c>
      <c r="M99" s="61" t="n">
        <v>803.415</v>
      </c>
      <c r="N99" s="61" t="n">
        <v>1185.397</v>
      </c>
      <c r="O99" s="61" t="n">
        <v>453.603</v>
      </c>
      <c r="P99" s="61" t="n">
        <v>815.3680000000001</v>
      </c>
      <c r="Q99" s="61" t="n">
        <v>1203.338</v>
      </c>
      <c r="R99" s="61" t="n">
        <v>305.213</v>
      </c>
      <c r="S99" s="61" t="n">
        <v>720.14</v>
      </c>
      <c r="T99" s="61" t="n">
        <v>1094.765</v>
      </c>
      <c r="U99" s="61" t="n">
        <v>281.692</v>
      </c>
      <c r="V99" s="61" t="n">
        <v>620.866</v>
      </c>
      <c r="W99" s="61" t="n">
        <v>930.062</v>
      </c>
      <c r="X99" s="61" t="n">
        <v>347.264</v>
      </c>
      <c r="Y99" s="61" t="n">
        <v>811.114</v>
      </c>
      <c r="Z99" s="61" t="n">
        <v>1148.724</v>
      </c>
      <c r="AA99" s="61" t="n">
        <v>661.226</v>
      </c>
      <c r="AB99" s="61" t="n"/>
      <c r="AC99" s="61" t="n"/>
      <c r="AD99" s="61" t="n"/>
      <c r="AE99" s="61" t="n"/>
      <c r="AF99" s="61" t="n"/>
      <c r="AG99" s="61" t="n"/>
      <c r="AH99" s="61" t="n"/>
      <c r="AI99" s="61" t="n"/>
      <c r="AJ99" s="61" t="n"/>
      <c r="AK99" s="61" t="n"/>
      <c r="AL99" s="61" t="n"/>
    </row>
    <row r="100" hidden="1" ht="35" customHeight="1" s="173" thickBot="1">
      <c r="A100" s="62" t="inlineStr">
        <is>
          <t>Laba (rugi) dari operasi yang dihentikan</t>
        </is>
      </c>
      <c r="B100" s="62" t="n"/>
      <c r="C100" s="56" t="inlineStr"/>
      <c r="D100" s="56" t="inlineStr"/>
      <c r="E100" s="56" t="inlineStr"/>
      <c r="F100" s="56" t="inlineStr"/>
      <c r="G100" s="56" t="inlineStr"/>
      <c r="H100" s="56" t="inlineStr"/>
      <c r="I100" s="56" t="inlineStr"/>
      <c r="J100" s="56" t="inlineStr"/>
      <c r="K100" s="56" t="inlineStr"/>
      <c r="L100" s="56" t="inlineStr"/>
      <c r="M100" s="56" t="inlineStr"/>
      <c r="N100" s="56" t="inlineStr"/>
      <c r="O100" s="56" t="inlineStr"/>
      <c r="P100" s="56" t="inlineStr"/>
      <c r="Q100" s="56" t="inlineStr"/>
      <c r="R100" s="56" t="inlineStr"/>
      <c r="S100" s="56" t="inlineStr"/>
      <c r="T100" s="56" t="inlineStr"/>
      <c r="U100" s="56" t="inlineStr"/>
      <c r="V100" s="56" t="inlineStr"/>
      <c r="W100" s="56" t="inlineStr"/>
      <c r="X100" s="56" t="inlineStr"/>
      <c r="Y100" s="56" t="inlineStr"/>
      <c r="Z100" s="56" t="inlineStr"/>
      <c r="AA100" s="56" t="inlineStr"/>
      <c r="AB100" s="56" t="n"/>
      <c r="AC100" s="56" t="n"/>
      <c r="AD100" s="56" t="n"/>
      <c r="AE100" s="56" t="n"/>
      <c r="AF100" s="56" t="n"/>
      <c r="AG100" s="56" t="n"/>
      <c r="AH100" s="56" t="n"/>
      <c r="AI100" s="56" t="n"/>
      <c r="AJ100" s="56" t="n"/>
      <c r="AK100" s="56" t="n"/>
      <c r="AL100" s="56" t="n"/>
    </row>
    <row r="101" ht="18" customHeight="1" s="173" thickBot="1">
      <c r="A101" s="54" t="inlineStr">
        <is>
          <t>Jumlah laba (rugi)</t>
        </is>
      </c>
      <c r="B101" s="54" t="n"/>
      <c r="C101" s="61" t="n">
        <v>376.846</v>
      </c>
      <c r="D101" s="61" t="n">
        <v>758.277</v>
      </c>
      <c r="E101" s="61" t="n">
        <v>1059.811</v>
      </c>
      <c r="F101" s="61" t="n">
        <v>405.52</v>
      </c>
      <c r="G101" s="61" t="n">
        <v>816.168</v>
      </c>
      <c r="H101" s="61" t="n">
        <v>1140.44</v>
      </c>
      <c r="I101" s="61" t="n">
        <v>439.28</v>
      </c>
      <c r="J101" s="61" t="n">
        <v>770.153</v>
      </c>
      <c r="K101" s="61" t="n">
        <v>1099.509</v>
      </c>
      <c r="L101" s="61" t="n">
        <v>448.151</v>
      </c>
      <c r="M101" s="61" t="n">
        <v>803.415</v>
      </c>
      <c r="N101" s="61" t="n">
        <v>1185.397</v>
      </c>
      <c r="O101" s="61" t="n">
        <v>453.603</v>
      </c>
      <c r="P101" s="61" t="n">
        <v>815.3680000000001</v>
      </c>
      <c r="Q101" s="61" t="n">
        <v>1203.338</v>
      </c>
      <c r="R101" s="61" t="n">
        <v>305.213</v>
      </c>
      <c r="S101" s="61" t="n">
        <v>720.14</v>
      </c>
      <c r="T101" s="61" t="n">
        <v>1094.765</v>
      </c>
      <c r="U101" s="61" t="n">
        <v>281.692</v>
      </c>
      <c r="V101" s="61" t="n">
        <v>620.866</v>
      </c>
      <c r="W101" s="61" t="n">
        <v>930.062</v>
      </c>
      <c r="X101" s="61" t="n">
        <v>347.264</v>
      </c>
      <c r="Y101" s="61" t="n">
        <v>811.114</v>
      </c>
      <c r="Z101" s="61" t="n">
        <v>1148.724</v>
      </c>
      <c r="AA101" s="61" t="n">
        <v>661.226</v>
      </c>
      <c r="AB101" s="61" t="n"/>
      <c r="AC101" s="61" t="n"/>
      <c r="AD101" s="61" t="n"/>
      <c r="AE101" s="61" t="n"/>
      <c r="AF101" s="61" t="n"/>
      <c r="AG101" s="61" t="n"/>
      <c r="AH101" s="61" t="n"/>
      <c r="AI101" s="61" t="n"/>
      <c r="AJ101" s="61" t="n"/>
      <c r="AK101" s="61" t="n"/>
      <c r="AL101" s="61" t="n"/>
    </row>
    <row r="102" ht="35" customHeight="1" s="173" thickBot="1">
      <c r="A102" s="54" t="inlineStr">
        <is>
          <t>Pendapatan komprehensif lainnya, sebelum pajak</t>
        </is>
      </c>
      <c r="B102" s="63" t="n"/>
      <c r="C102" s="53" t="n"/>
      <c r="D102" s="53" t="n"/>
      <c r="E102" s="53" t="n"/>
      <c r="F102" s="53" t="n"/>
      <c r="G102" s="53" t="n"/>
      <c r="H102" s="53" t="n"/>
      <c r="I102" s="53" t="n"/>
      <c r="J102" s="53" t="n"/>
      <c r="K102" s="53" t="n"/>
      <c r="L102" s="53" t="n"/>
      <c r="M102" s="53" t="n"/>
      <c r="N102" s="53" t="n"/>
      <c r="O102" s="53" t="n"/>
      <c r="P102" s="53" t="n"/>
      <c r="Q102" s="53" t="n"/>
      <c r="R102" s="53" t="n"/>
      <c r="S102" s="53" t="n"/>
      <c r="T102" s="53" t="n"/>
      <c r="U102" s="53" t="n"/>
      <c r="V102" s="53" t="n"/>
      <c r="W102" s="53" t="n"/>
      <c r="X102" s="53" t="n"/>
      <c r="Y102" s="53" t="n"/>
      <c r="Z102" s="53" t="n"/>
      <c r="AA102" s="53" t="n"/>
      <c r="AB102" s="53" t="n"/>
      <c r="AC102" s="53" t="n"/>
      <c r="AD102" s="53" t="n"/>
      <c r="AE102" s="53" t="n"/>
      <c r="AF102" s="53" t="n"/>
      <c r="AG102" s="53" t="n"/>
      <c r="AH102" s="53" t="n"/>
      <c r="AI102" s="53" t="n"/>
      <c r="AJ102" s="53" t="n"/>
      <c r="AK102" s="53" t="n"/>
      <c r="AL102" s="53" t="n"/>
    </row>
    <row r="103" ht="69" customHeight="1" s="173" thickBot="1">
      <c r="A103" s="58" t="inlineStr">
        <is>
          <t>Pendapatan komprehensif lainnya yang tidak akan direklasifikasi ke laba rugi, sebelum pajak</t>
        </is>
      </c>
      <c r="B103" s="64" t="n"/>
      <c r="C103" s="53" t="n"/>
      <c r="D103" s="53" t="n"/>
      <c r="E103" s="53" t="n"/>
      <c r="F103" s="53" t="n"/>
      <c r="G103" s="53" t="n"/>
      <c r="H103" s="53" t="n"/>
      <c r="I103" s="53" t="n"/>
      <c r="J103" s="53" t="n"/>
      <c r="K103" s="53" t="n"/>
      <c r="L103" s="53" t="n"/>
      <c r="M103" s="53" t="n"/>
      <c r="N103" s="53" t="n"/>
      <c r="O103" s="53" t="n"/>
      <c r="P103" s="53" t="n"/>
      <c r="Q103" s="53" t="n"/>
      <c r="R103" s="53" t="n"/>
      <c r="S103" s="53" t="n"/>
      <c r="T103" s="53" t="n"/>
      <c r="U103" s="53" t="n"/>
      <c r="V103" s="53" t="n"/>
      <c r="W103" s="53" t="n"/>
      <c r="X103" s="53" t="n"/>
      <c r="Y103" s="53" t="n"/>
      <c r="Z103" s="53" t="n"/>
      <c r="AA103" s="53" t="n"/>
      <c r="AB103" s="53" t="n"/>
      <c r="AC103" s="53" t="n"/>
      <c r="AD103" s="53" t="n"/>
      <c r="AE103" s="53" t="n"/>
      <c r="AF103" s="53" t="n"/>
      <c r="AG103" s="53" t="n"/>
      <c r="AH103" s="53" t="n"/>
      <c r="AI103" s="53" t="n"/>
      <c r="AJ103" s="53" t="n"/>
      <c r="AK103" s="53" t="n"/>
      <c r="AL103" s="53" t="n"/>
    </row>
    <row r="104" ht="69" customHeight="1" s="173" thickBot="1">
      <c r="A104" s="59" t="inlineStr">
        <is>
          <t>Pendapatan komprehensif lainnya atas keuntungan (kerugian) hasil revaluasi aset tetap, sebelum pajak</t>
        </is>
      </c>
      <c r="B104" s="65" t="n"/>
      <c r="C104" s="56" t="inlineStr"/>
      <c r="D104" s="56" t="inlineStr"/>
      <c r="E104" s="56" t="inlineStr"/>
      <c r="F104" s="56" t="inlineStr"/>
      <c r="G104" s="56" t="inlineStr"/>
      <c r="H104" s="56" t="inlineStr"/>
      <c r="I104" s="56" t="inlineStr"/>
      <c r="J104" s="56" t="inlineStr"/>
      <c r="K104" s="56" t="inlineStr"/>
      <c r="L104" s="56" t="n">
        <v>-0.068</v>
      </c>
      <c r="M104" s="56" t="inlineStr"/>
      <c r="N104" s="56" t="inlineStr"/>
      <c r="O104" s="56" t="inlineStr"/>
      <c r="P104" s="56" t="inlineStr"/>
      <c r="Q104" s="56" t="inlineStr"/>
      <c r="R104" s="56" t="inlineStr"/>
      <c r="S104" s="56" t="inlineStr"/>
      <c r="T104" s="56" t="inlineStr"/>
      <c r="U104" s="56" t="inlineStr"/>
      <c r="V104" s="56" t="inlineStr"/>
      <c r="W104" s="56" t="inlineStr"/>
      <c r="X104" s="56" t="inlineStr"/>
      <c r="Y104" s="56" t="inlineStr"/>
      <c r="Z104" s="56" t="inlineStr"/>
      <c r="AA104" s="56" t="inlineStr"/>
      <c r="AB104" s="56" t="n"/>
      <c r="AC104" s="56" t="n"/>
      <c r="AD104" s="56" t="n"/>
      <c r="AE104" s="56" t="n"/>
      <c r="AF104" s="56" t="n"/>
      <c r="AG104" s="56" t="n"/>
      <c r="AH104" s="56" t="n"/>
      <c r="AI104" s="56" t="n"/>
      <c r="AJ104" s="56" t="n"/>
      <c r="AK104" s="56" t="n"/>
      <c r="AL104" s="56" t="n"/>
    </row>
    <row r="105" ht="69" customHeight="1" s="173" thickBot="1">
      <c r="A105" s="59" t="inlineStr">
        <is>
          <t>Pendapatan komprehensif lainnya atas pengukuran kembali kewajiban manfaat pasti, sebelum pajak</t>
        </is>
      </c>
      <c r="B105" s="65" t="n"/>
      <c r="C105" s="56" t="inlineStr"/>
      <c r="D105" s="56" t="inlineStr"/>
      <c r="E105" s="56" t="inlineStr"/>
      <c r="F105" s="56" t="inlineStr"/>
      <c r="G105" s="56" t="inlineStr"/>
      <c r="H105" s="56" t="inlineStr"/>
      <c r="I105" s="56" t="inlineStr"/>
      <c r="J105" s="56" t="inlineStr"/>
      <c r="K105" s="56" t="inlineStr"/>
      <c r="L105" s="56" t="inlineStr"/>
      <c r="M105" s="56" t="inlineStr"/>
      <c r="N105" s="56" t="inlineStr"/>
      <c r="O105" s="56" t="inlineStr"/>
      <c r="P105" s="56" t="inlineStr"/>
      <c r="Q105" s="56" t="inlineStr"/>
      <c r="R105" s="56" t="inlineStr"/>
      <c r="S105" s="56" t="inlineStr"/>
      <c r="T105" s="56" t="inlineStr"/>
      <c r="U105" s="56" t="n">
        <v>-8.890000000000001</v>
      </c>
      <c r="V105" s="56" t="inlineStr"/>
      <c r="W105" s="56" t="inlineStr"/>
      <c r="X105" s="56" t="n">
        <v>39.154</v>
      </c>
      <c r="Y105" s="56" t="n">
        <v>36.925</v>
      </c>
      <c r="Z105" s="56" t="n">
        <v>38.719</v>
      </c>
      <c r="AA105" s="56" t="inlineStr"/>
      <c r="AB105" s="56" t="n"/>
      <c r="AC105" s="56" t="n"/>
      <c r="AD105" s="56" t="n"/>
      <c r="AE105" s="56" t="n"/>
      <c r="AF105" s="56" t="n"/>
      <c r="AG105" s="56" t="n"/>
      <c r="AH105" s="56" t="n"/>
      <c r="AI105" s="56" t="n"/>
      <c r="AJ105" s="56" t="n"/>
      <c r="AK105" s="56" t="n"/>
      <c r="AL105" s="56" t="n"/>
    </row>
    <row r="106" hidden="1" ht="86" customHeight="1" s="173" thickBot="1">
      <c r="A106" s="59" t="inlineStr">
        <is>
          <t>Penyesuaian lainnya atas pendapatan komprehensif lainnya yang tidak akan direklasifikasi ke laba rugi, sebelum pajak</t>
        </is>
      </c>
      <c r="B106" s="65" t="n"/>
      <c r="C106" s="56" t="inlineStr"/>
      <c r="D106" s="56" t="inlineStr"/>
      <c r="E106" s="56" t="inlineStr"/>
      <c r="F106" s="56" t="inlineStr"/>
      <c r="G106" s="56" t="inlineStr"/>
      <c r="H106" s="56" t="inlineStr"/>
      <c r="I106" s="56" t="inlineStr"/>
      <c r="J106" s="56" t="inlineStr"/>
      <c r="K106" s="56" t="inlineStr"/>
      <c r="L106" s="56" t="inlineStr"/>
      <c r="M106" s="56" t="inlineStr"/>
      <c r="N106" s="56" t="inlineStr"/>
      <c r="O106" s="56" t="inlineStr"/>
      <c r="P106" s="56" t="inlineStr"/>
      <c r="Q106" s="56" t="inlineStr"/>
      <c r="R106" s="56" t="inlineStr"/>
      <c r="S106" s="56" t="inlineStr"/>
      <c r="T106" s="56" t="inlineStr"/>
      <c r="U106" s="56" t="inlineStr"/>
      <c r="V106" s="56" t="inlineStr"/>
      <c r="W106" s="56" t="inlineStr"/>
      <c r="X106" s="56" t="inlineStr"/>
      <c r="Y106" s="56" t="inlineStr"/>
      <c r="Z106" s="56" t="inlineStr"/>
      <c r="AA106" s="56" t="inlineStr"/>
      <c r="AB106" s="56" t="n"/>
      <c r="AC106" s="56" t="n"/>
      <c r="AD106" s="56" t="n"/>
      <c r="AE106" s="56" t="n"/>
      <c r="AF106" s="56" t="n"/>
      <c r="AG106" s="56" t="n"/>
      <c r="AH106" s="56" t="n"/>
      <c r="AI106" s="56" t="n"/>
      <c r="AJ106" s="56" t="n"/>
      <c r="AK106" s="56" t="n"/>
      <c r="AL106" s="56" t="n"/>
    </row>
    <row r="107" ht="69" customHeight="1" s="173" thickBot="1">
      <c r="A107" s="59" t="inlineStr">
        <is>
          <t>Jumlah pendapatan komprehensif lainnya yang tidak akan direklasifikasi ke laba rugi, sebelum pajak</t>
        </is>
      </c>
      <c r="B107" s="65" t="n"/>
      <c r="C107" s="56" t="inlineStr"/>
      <c r="D107" s="56" t="inlineStr"/>
      <c r="E107" s="56" t="inlineStr"/>
      <c r="F107" s="56" t="inlineStr"/>
      <c r="G107" s="56" t="inlineStr"/>
      <c r="H107" s="56" t="inlineStr"/>
      <c r="I107" s="56" t="inlineStr"/>
      <c r="J107" s="56" t="inlineStr"/>
      <c r="K107" s="56" t="inlineStr"/>
      <c r="L107" s="56" t="n">
        <v>-0.068</v>
      </c>
      <c r="M107" s="56" t="inlineStr"/>
      <c r="N107" s="56" t="inlineStr"/>
      <c r="O107" s="56" t="inlineStr"/>
      <c r="P107" s="56" t="inlineStr"/>
      <c r="Q107" s="56" t="inlineStr"/>
      <c r="R107" s="56" t="inlineStr"/>
      <c r="S107" s="56" t="inlineStr"/>
      <c r="T107" s="56" t="inlineStr"/>
      <c r="U107" s="56" t="n">
        <v>-8.890000000000001</v>
      </c>
      <c r="V107" s="56" t="inlineStr"/>
      <c r="W107" s="56" t="inlineStr"/>
      <c r="X107" s="56" t="n">
        <v>39.154</v>
      </c>
      <c r="Y107" s="56" t="n">
        <v>36.925</v>
      </c>
      <c r="Z107" s="56" t="n">
        <v>38.719</v>
      </c>
      <c r="AA107" s="56" t="inlineStr"/>
      <c r="AB107" s="56" t="n"/>
      <c r="AC107" s="56" t="n"/>
      <c r="AD107" s="56" t="n"/>
      <c r="AE107" s="56" t="n"/>
      <c r="AF107" s="56" t="n"/>
      <c r="AG107" s="56" t="n"/>
      <c r="AH107" s="56" t="n"/>
      <c r="AI107" s="56" t="n"/>
      <c r="AJ107" s="56" t="n"/>
      <c r="AK107" s="56" t="n"/>
      <c r="AL107" s="56" t="n"/>
    </row>
    <row r="108" ht="69" customHeight="1" s="173" thickBot="1">
      <c r="A108" s="58" t="inlineStr">
        <is>
          <t>Pendapatan komprehensif lainnya yang akan direklasifikasi ke laba rugi, sebelum pajak</t>
        </is>
      </c>
      <c r="B108" s="64" t="n"/>
      <c r="C108" s="53" t="n"/>
      <c r="D108" s="53" t="n"/>
      <c r="E108" s="53" t="n"/>
      <c r="F108" s="53" t="n"/>
      <c r="G108" s="53" t="n"/>
      <c r="H108" s="53" t="n"/>
      <c r="I108" s="53" t="n"/>
      <c r="J108" s="53" t="n"/>
      <c r="K108" s="53" t="n"/>
      <c r="L108" s="53" t="n"/>
      <c r="M108" s="53" t="n"/>
      <c r="N108" s="53" t="n"/>
      <c r="O108" s="53" t="n"/>
      <c r="P108" s="53" t="n"/>
      <c r="Q108" s="53" t="n"/>
      <c r="R108" s="53" t="n"/>
      <c r="S108" s="53" t="n"/>
      <c r="T108" s="53" t="n"/>
      <c r="U108" s="53" t="n"/>
      <c r="V108" s="53" t="n"/>
      <c r="W108" s="53" t="n"/>
      <c r="X108" s="53" t="n"/>
      <c r="Y108" s="53" t="n"/>
      <c r="Z108" s="53" t="n"/>
      <c r="AA108" s="53" t="n"/>
      <c r="AB108" s="53" t="n"/>
      <c r="AC108" s="53" t="n"/>
      <c r="AD108" s="53" t="n"/>
      <c r="AE108" s="53" t="n"/>
      <c r="AF108" s="53" t="n"/>
      <c r="AG108" s="53" t="n"/>
      <c r="AH108" s="53" t="n"/>
      <c r="AI108" s="53" t="n"/>
      <c r="AJ108" s="53" t="n"/>
      <c r="AK108" s="53" t="n"/>
      <c r="AL108" s="53" t="n"/>
    </row>
    <row r="109" hidden="1" ht="35" customHeight="1" s="173" thickBot="1">
      <c r="A109" s="59" t="inlineStr">
        <is>
          <t>Keuntungan (kerugian) selisih kurs penjabaran, sebelum pajak</t>
        </is>
      </c>
      <c r="B109" s="65" t="n"/>
      <c r="C109" s="56" t="inlineStr"/>
      <c r="D109" s="56" t="inlineStr"/>
      <c r="E109" s="56" t="inlineStr"/>
      <c r="F109" s="56" t="inlineStr"/>
      <c r="G109" s="56" t="inlineStr"/>
      <c r="H109" s="56" t="inlineStr"/>
      <c r="I109" s="56" t="inlineStr"/>
      <c r="J109" s="56" t="inlineStr"/>
      <c r="K109" s="56" t="inlineStr"/>
      <c r="L109" s="56" t="inlineStr"/>
      <c r="M109" s="56" t="inlineStr"/>
      <c r="N109" s="56" t="inlineStr"/>
      <c r="O109" s="56" t="inlineStr"/>
      <c r="P109" s="56" t="inlineStr"/>
      <c r="Q109" s="56" t="inlineStr"/>
      <c r="R109" s="56" t="inlineStr"/>
      <c r="S109" s="56" t="inlineStr"/>
      <c r="T109" s="56" t="inlineStr"/>
      <c r="U109" s="56" t="inlineStr"/>
      <c r="V109" s="56" t="inlineStr"/>
      <c r="W109" s="56" t="inlineStr"/>
      <c r="X109" s="56" t="inlineStr"/>
      <c r="Y109" s="56" t="inlineStr"/>
      <c r="Z109" s="56" t="inlineStr"/>
      <c r="AA109" s="56" t="inlineStr"/>
      <c r="AB109" s="56" t="n"/>
      <c r="AC109" s="56" t="n"/>
      <c r="AD109" s="56" t="n"/>
      <c r="AE109" s="56" t="n"/>
      <c r="AF109" s="56" t="n"/>
      <c r="AG109" s="56" t="n"/>
      <c r="AH109" s="56" t="n"/>
      <c r="AI109" s="56" t="n"/>
      <c r="AJ109" s="56" t="n"/>
      <c r="AK109" s="56" t="n"/>
      <c r="AL109" s="56" t="n"/>
    </row>
    <row r="110" hidden="1" ht="35" customHeight="1" s="173" thickBot="1">
      <c r="A110" s="59" t="inlineStr">
        <is>
          <t>Penyesuaian reklasifikasi selisih kurs penjabaran, sebelum pajak</t>
        </is>
      </c>
      <c r="B110" s="65" t="n"/>
      <c r="C110" s="57" t="inlineStr"/>
      <c r="D110" s="57" t="inlineStr"/>
      <c r="E110" s="57" t="inlineStr"/>
      <c r="F110" s="57" t="inlineStr"/>
      <c r="G110" s="57" t="inlineStr"/>
      <c r="H110" s="57" t="inlineStr"/>
      <c r="I110" s="57" t="inlineStr"/>
      <c r="J110" s="57" t="inlineStr"/>
      <c r="K110" s="57" t="inlineStr"/>
      <c r="L110" s="57" t="inlineStr"/>
      <c r="M110" s="57" t="inlineStr"/>
      <c r="N110" s="57" t="inlineStr"/>
      <c r="O110" s="57" t="inlineStr"/>
      <c r="P110" s="57" t="inlineStr"/>
      <c r="Q110" s="57" t="inlineStr"/>
      <c r="R110" s="57" t="inlineStr"/>
      <c r="S110" s="57" t="inlineStr"/>
      <c r="T110" s="57" t="inlineStr"/>
      <c r="U110" s="57" t="inlineStr"/>
      <c r="V110" s="57" t="inlineStr"/>
      <c r="W110" s="57" t="inlineStr"/>
      <c r="X110" s="57" t="inlineStr"/>
      <c r="Y110" s="57" t="inlineStr"/>
      <c r="Z110" s="57" t="inlineStr"/>
      <c r="AA110" s="57" t="inlineStr"/>
      <c r="AB110" s="57" t="n"/>
      <c r="AC110" s="57" t="n"/>
      <c r="AD110" s="57" t="n"/>
      <c r="AE110" s="57" t="n"/>
      <c r="AF110" s="57" t="n"/>
      <c r="AG110" s="57" t="n"/>
      <c r="AH110" s="57" t="n"/>
      <c r="AI110" s="57" t="n"/>
      <c r="AJ110" s="57" t="n"/>
      <c r="AK110" s="57" t="n"/>
      <c r="AL110" s="57" t="n"/>
    </row>
    <row r="111" ht="103" customHeight="1" s="173" thickBot="1">
      <c r="A111" s="59" t="inlineStr">
        <is>
          <t>Keuntungan (kerugian) yang belum direalisasi atas perubahan nilai wajar aset keuangan melalui penghasilan komprehensif lain, sebelum pajak</t>
        </is>
      </c>
      <c r="B111" s="65" t="n"/>
      <c r="C111" s="56" t="n">
        <v/>
      </c>
      <c r="D111" s="56" t="n">
        <v/>
      </c>
      <c r="E111" s="56" t="n">
        <v/>
      </c>
      <c r="F111" s="56" t="n">
        <v/>
      </c>
      <c r="G111" s="56" t="n">
        <v/>
      </c>
      <c r="H111" s="56" t="n">
        <v/>
      </c>
      <c r="I111" s="56" t="n">
        <v/>
      </c>
      <c r="J111" s="56" t="n">
        <v/>
      </c>
      <c r="K111" s="56" t="n">
        <v/>
      </c>
      <c r="L111" s="56" t="n">
        <v/>
      </c>
      <c r="M111" s="56" t="n">
        <v/>
      </c>
      <c r="N111" s="56" t="n">
        <v/>
      </c>
      <c r="O111" s="56" t="inlineStr"/>
      <c r="P111" s="56" t="inlineStr"/>
      <c r="Q111" s="56" t="inlineStr"/>
      <c r="R111" s="56" t="n">
        <v>6.44</v>
      </c>
      <c r="S111" s="56" t="n">
        <v>157.691</v>
      </c>
      <c r="T111" s="56" t="inlineStr"/>
      <c r="U111" s="56" t="n">
        <v>-14.587</v>
      </c>
      <c r="V111" s="56" t="n">
        <v>-98.66200000000001</v>
      </c>
      <c r="W111" s="56" t="inlineStr"/>
      <c r="X111" s="56" t="n">
        <v>38.256</v>
      </c>
      <c r="Y111" s="56" t="n">
        <v>179.11</v>
      </c>
      <c r="Z111" s="56" t="n">
        <v>318.11</v>
      </c>
      <c r="AA111" s="56" t="n">
        <v>-419.11</v>
      </c>
      <c r="AB111" s="56" t="n"/>
      <c r="AC111" s="56" t="n"/>
      <c r="AD111" s="56" t="n"/>
      <c r="AE111" s="56" t="n"/>
      <c r="AF111" s="56" t="n"/>
      <c r="AG111" s="56" t="n"/>
      <c r="AH111" s="56" t="n"/>
      <c r="AI111" s="56" t="n"/>
      <c r="AJ111" s="56" t="n"/>
      <c r="AK111" s="56" t="n"/>
      <c r="AL111" s="56" t="n"/>
    </row>
    <row r="112" hidden="1" ht="86" customHeight="1" s="173" thickBot="1">
      <c r="A112" s="59" t="inlineStr">
        <is>
          <t>Penyesuaian reklasifikasi atas aset keuangan nilai wajar melalui pendapatan komprehensif lainnya, sebelum pajak</t>
        </is>
      </c>
      <c r="B112" s="65" t="n"/>
      <c r="C112" s="57" t="n">
        <v/>
      </c>
      <c r="D112" s="57" t="n">
        <v/>
      </c>
      <c r="E112" s="57" t="n">
        <v/>
      </c>
      <c r="F112" s="57" t="n">
        <v/>
      </c>
      <c r="G112" s="57" t="n">
        <v/>
      </c>
      <c r="H112" s="57" t="n">
        <v/>
      </c>
      <c r="I112" s="57" t="n">
        <v/>
      </c>
      <c r="J112" s="57" t="n">
        <v/>
      </c>
      <c r="K112" s="57" t="n">
        <v/>
      </c>
      <c r="L112" s="57" t="n">
        <v/>
      </c>
      <c r="M112" s="57" t="n">
        <v/>
      </c>
      <c r="N112" s="57" t="n">
        <v/>
      </c>
      <c r="O112" s="57" t="inlineStr"/>
      <c r="P112" s="57" t="inlineStr"/>
      <c r="Q112" s="57" t="inlineStr"/>
      <c r="R112" s="57" t="inlineStr"/>
      <c r="S112" s="57" t="inlineStr"/>
      <c r="T112" s="57" t="inlineStr"/>
      <c r="U112" s="57" t="inlineStr"/>
      <c r="V112" s="57" t="inlineStr"/>
      <c r="W112" s="57" t="inlineStr"/>
      <c r="X112" s="57" t="inlineStr"/>
      <c r="Y112" s="57" t="inlineStr"/>
      <c r="Z112" s="57" t="inlineStr"/>
      <c r="AA112" s="57" t="inlineStr"/>
      <c r="AB112" s="57" t="n"/>
      <c r="AC112" s="57" t="n"/>
      <c r="AD112" s="57" t="n"/>
      <c r="AE112" s="57" t="n"/>
      <c r="AF112" s="57" t="n"/>
      <c r="AG112" s="57" t="n"/>
      <c r="AH112" s="57" t="n"/>
      <c r="AI112" s="57" t="n"/>
      <c r="AJ112" s="57" t="n"/>
      <c r="AK112" s="57" t="n"/>
      <c r="AL112" s="57" t="n"/>
    </row>
    <row r="113" hidden="1" ht="35" customHeight="1" s="173" thickBot="1">
      <c r="A113" s="59" t="inlineStr">
        <is>
          <t>Keuntungan (kerugian) lindung nilai arus kas, sebelum pajak</t>
        </is>
      </c>
      <c r="B113" s="65" t="n"/>
      <c r="C113" s="56" t="inlineStr"/>
      <c r="D113" s="56" t="inlineStr"/>
      <c r="E113" s="56" t="inlineStr"/>
      <c r="F113" s="56" t="inlineStr"/>
      <c r="G113" s="56" t="inlineStr"/>
      <c r="H113" s="56" t="inlineStr"/>
      <c r="I113" s="56" t="inlineStr"/>
      <c r="J113" s="56" t="inlineStr"/>
      <c r="K113" s="56" t="inlineStr"/>
      <c r="L113" s="56" t="inlineStr"/>
      <c r="M113" s="56" t="inlineStr"/>
      <c r="N113" s="56" t="inlineStr"/>
      <c r="O113" s="56" t="inlineStr"/>
      <c r="P113" s="56" t="inlineStr"/>
      <c r="Q113" s="56" t="inlineStr"/>
      <c r="R113" s="56" t="inlineStr"/>
      <c r="S113" s="56" t="inlineStr"/>
      <c r="T113" s="56" t="inlineStr"/>
      <c r="U113" s="56" t="inlineStr"/>
      <c r="V113" s="56" t="inlineStr"/>
      <c r="W113" s="56" t="inlineStr"/>
      <c r="X113" s="56" t="inlineStr"/>
      <c r="Y113" s="56" t="inlineStr"/>
      <c r="Z113" s="56" t="inlineStr"/>
      <c r="AA113" s="56" t="inlineStr"/>
      <c r="AB113" s="56" t="n"/>
      <c r="AC113" s="56" t="n"/>
      <c r="AD113" s="56" t="n"/>
      <c r="AE113" s="56" t="n"/>
      <c r="AF113" s="56" t="n"/>
      <c r="AG113" s="56" t="n"/>
      <c r="AH113" s="56" t="n"/>
      <c r="AI113" s="56" t="n"/>
      <c r="AJ113" s="56" t="n"/>
      <c r="AK113" s="56" t="n"/>
      <c r="AL113" s="56" t="n"/>
    </row>
    <row r="114" hidden="1" ht="52" customHeight="1" s="173" thickBot="1">
      <c r="A114" s="59" t="inlineStr">
        <is>
          <t>Penyesuaian reklasifikasi atas lindung nilai arus kas, sebelum pajak</t>
        </is>
      </c>
      <c r="B114" s="65" t="n"/>
      <c r="C114" s="57" t="inlineStr"/>
      <c r="D114" s="57" t="inlineStr"/>
      <c r="E114" s="57" t="inlineStr"/>
      <c r="F114" s="57" t="inlineStr"/>
      <c r="G114" s="57" t="inlineStr"/>
      <c r="H114" s="57" t="inlineStr"/>
      <c r="I114" s="57" t="inlineStr"/>
      <c r="J114" s="57" t="inlineStr"/>
      <c r="K114" s="57" t="inlineStr"/>
      <c r="L114" s="57" t="inlineStr"/>
      <c r="M114" s="57" t="inlineStr"/>
      <c r="N114" s="57" t="inlineStr"/>
      <c r="O114" s="57" t="inlineStr"/>
      <c r="P114" s="57" t="inlineStr"/>
      <c r="Q114" s="57" t="inlineStr"/>
      <c r="R114" s="57" t="inlineStr"/>
      <c r="S114" s="57" t="inlineStr"/>
      <c r="T114" s="57" t="inlineStr"/>
      <c r="U114" s="57" t="inlineStr"/>
      <c r="V114" s="57" t="inlineStr"/>
      <c r="W114" s="57" t="inlineStr"/>
      <c r="X114" s="57" t="inlineStr"/>
      <c r="Y114" s="57" t="inlineStr"/>
      <c r="Z114" s="57" t="inlineStr"/>
      <c r="AA114" s="57" t="inlineStr"/>
      <c r="AB114" s="57" t="n"/>
      <c r="AC114" s="57" t="n"/>
      <c r="AD114" s="57" t="n"/>
      <c r="AE114" s="57" t="n"/>
      <c r="AF114" s="57" t="n"/>
      <c r="AG114" s="57" t="n"/>
      <c r="AH114" s="57" t="n"/>
      <c r="AI114" s="57" t="n"/>
      <c r="AJ114" s="57" t="n"/>
      <c r="AK114" s="57" t="n"/>
      <c r="AL114" s="57" t="n"/>
    </row>
    <row r="115" hidden="1" ht="103" customHeight="1" s="173" thickBot="1">
      <c r="A115" s="59" t="inlineStr">
        <is>
          <t>Nilai tercatat dari aset (liabilitas) non-keuangan yang perolehan atau keterjadiannya merupakan suatu prakiraan transaksi yang kemungkinan besar terjadi yang dilindung nilai, sebelum pajak</t>
        </is>
      </c>
      <c r="B115" s="65" t="n"/>
      <c r="C115" s="56" t="inlineStr"/>
      <c r="D115" s="56" t="inlineStr"/>
      <c r="E115" s="56" t="inlineStr"/>
      <c r="F115" s="56" t="inlineStr"/>
      <c r="G115" s="56" t="inlineStr"/>
      <c r="H115" s="56" t="inlineStr"/>
      <c r="I115" s="56" t="inlineStr"/>
      <c r="J115" s="56" t="inlineStr"/>
      <c r="K115" s="56" t="inlineStr"/>
      <c r="L115" s="56" t="inlineStr"/>
      <c r="M115" s="56" t="inlineStr"/>
      <c r="N115" s="56" t="inlineStr"/>
      <c r="O115" s="56" t="inlineStr"/>
      <c r="P115" s="56" t="inlineStr"/>
      <c r="Q115" s="56" t="inlineStr"/>
      <c r="R115" s="56" t="inlineStr"/>
      <c r="S115" s="56" t="inlineStr"/>
      <c r="T115" s="56" t="inlineStr"/>
      <c r="U115" s="56" t="inlineStr"/>
      <c r="V115" s="56" t="inlineStr"/>
      <c r="W115" s="56" t="inlineStr"/>
      <c r="X115" s="56" t="inlineStr"/>
      <c r="Y115" s="56" t="inlineStr"/>
      <c r="Z115" s="56" t="inlineStr"/>
      <c r="AA115" s="56" t="inlineStr"/>
      <c r="AB115" s="56" t="n"/>
      <c r="AC115" s="56" t="n"/>
      <c r="AD115" s="56" t="n"/>
      <c r="AE115" s="56" t="n"/>
      <c r="AF115" s="56" t="n"/>
      <c r="AG115" s="56" t="n"/>
      <c r="AH115" s="56" t="n"/>
      <c r="AI115" s="56" t="n"/>
      <c r="AJ115" s="56" t="n"/>
      <c r="AK115" s="56" t="n"/>
      <c r="AL115" s="56" t="n"/>
    </row>
    <row r="116" hidden="1" ht="69" customHeight="1" s="173" thickBot="1">
      <c r="A116" s="59" t="inlineStr">
        <is>
          <t>Keuntungan (kerugian) lindung nilai investasi bersih kegiatan usaha luar negeri, sebelum pajak</t>
        </is>
      </c>
      <c r="B116" s="65" t="n"/>
      <c r="C116" s="56" t="inlineStr"/>
      <c r="D116" s="56" t="inlineStr"/>
      <c r="E116" s="56" t="inlineStr"/>
      <c r="F116" s="56" t="inlineStr"/>
      <c r="G116" s="56" t="inlineStr"/>
      <c r="H116" s="56" t="inlineStr"/>
      <c r="I116" s="56" t="inlineStr"/>
      <c r="J116" s="56" t="inlineStr"/>
      <c r="K116" s="56" t="inlineStr"/>
      <c r="L116" s="56" t="inlineStr"/>
      <c r="M116" s="56" t="inlineStr"/>
      <c r="N116" s="56" t="inlineStr"/>
      <c r="O116" s="56" t="inlineStr"/>
      <c r="P116" s="56" t="inlineStr"/>
      <c r="Q116" s="56" t="inlineStr"/>
      <c r="R116" s="56" t="inlineStr"/>
      <c r="S116" s="56" t="inlineStr"/>
      <c r="T116" s="56" t="inlineStr"/>
      <c r="U116" s="56" t="inlineStr"/>
      <c r="V116" s="56" t="inlineStr"/>
      <c r="W116" s="56" t="inlineStr"/>
      <c r="X116" s="56" t="inlineStr"/>
      <c r="Y116" s="56" t="inlineStr"/>
      <c r="Z116" s="56" t="inlineStr"/>
      <c r="AA116" s="56" t="inlineStr"/>
      <c r="AB116" s="56" t="n"/>
      <c r="AC116" s="56" t="n"/>
      <c r="AD116" s="56" t="n"/>
      <c r="AE116" s="56" t="n"/>
      <c r="AF116" s="56" t="n"/>
      <c r="AG116" s="56" t="n"/>
      <c r="AH116" s="56" t="n"/>
      <c r="AI116" s="56" t="n"/>
      <c r="AJ116" s="56" t="n"/>
      <c r="AK116" s="56" t="n"/>
      <c r="AL116" s="56" t="n"/>
    </row>
    <row r="117" hidden="1" ht="69" customHeight="1" s="173" thickBot="1">
      <c r="A117" s="59" t="inlineStr">
        <is>
          <t>Penyesuaian reklasifikasi atas lindung nilai investasi bersih kegiatan usaha luar negeri, sebelum pajak</t>
        </is>
      </c>
      <c r="B117" s="65" t="n"/>
      <c r="C117" s="57" t="inlineStr"/>
      <c r="D117" s="57" t="inlineStr"/>
      <c r="E117" s="57" t="inlineStr"/>
      <c r="F117" s="57" t="inlineStr"/>
      <c r="G117" s="57" t="inlineStr"/>
      <c r="H117" s="57" t="inlineStr"/>
      <c r="I117" s="57" t="inlineStr"/>
      <c r="J117" s="57" t="inlineStr"/>
      <c r="K117" s="57" t="inlineStr"/>
      <c r="L117" s="57" t="inlineStr"/>
      <c r="M117" s="57" t="inlineStr"/>
      <c r="N117" s="57" t="inlineStr"/>
      <c r="O117" s="57" t="inlineStr"/>
      <c r="P117" s="57" t="inlineStr"/>
      <c r="Q117" s="57" t="inlineStr"/>
      <c r="R117" s="57" t="inlineStr"/>
      <c r="S117" s="57" t="inlineStr"/>
      <c r="T117" s="57" t="inlineStr"/>
      <c r="U117" s="57" t="inlineStr"/>
      <c r="V117" s="57" t="inlineStr"/>
      <c r="W117" s="57" t="inlineStr"/>
      <c r="X117" s="57" t="inlineStr"/>
      <c r="Y117" s="57" t="inlineStr"/>
      <c r="Z117" s="57" t="inlineStr"/>
      <c r="AA117" s="57" t="inlineStr"/>
      <c r="AB117" s="57" t="n"/>
      <c r="AC117" s="57" t="n"/>
      <c r="AD117" s="57" t="n"/>
      <c r="AE117" s="57" t="n"/>
      <c r="AF117" s="57" t="n"/>
      <c r="AG117" s="57" t="n"/>
      <c r="AH117" s="57" t="n"/>
      <c r="AI117" s="57" t="n"/>
      <c r="AJ117" s="57" t="n"/>
      <c r="AK117" s="57" t="n"/>
      <c r="AL117" s="57" t="n"/>
    </row>
    <row r="118" hidden="1" ht="86" customHeight="1" s="173" thickBot="1">
      <c r="A118" s="59" t="inlineStr">
        <is>
          <t>Bagian pendapatan komprehensif lainnya dari entitas asosiasi yang dicatat dengan menggunakan metode ekuitas, sebelum pajak</t>
        </is>
      </c>
      <c r="B118" s="65" t="n"/>
      <c r="C118" s="56" t="inlineStr"/>
      <c r="D118" s="56" t="inlineStr"/>
      <c r="E118" s="56" t="inlineStr"/>
      <c r="F118" s="56" t="inlineStr"/>
      <c r="G118" s="56" t="inlineStr"/>
      <c r="H118" s="56" t="inlineStr"/>
      <c r="I118" s="56" t="inlineStr"/>
      <c r="J118" s="56" t="inlineStr"/>
      <c r="K118" s="56" t="inlineStr"/>
      <c r="L118" s="56" t="inlineStr"/>
      <c r="M118" s="56" t="inlineStr"/>
      <c r="N118" s="56" t="inlineStr"/>
      <c r="O118" s="56" t="inlineStr"/>
      <c r="P118" s="56" t="inlineStr"/>
      <c r="Q118" s="56" t="inlineStr"/>
      <c r="R118" s="56" t="inlineStr"/>
      <c r="S118" s="56" t="inlineStr"/>
      <c r="T118" s="56" t="inlineStr"/>
      <c r="U118" s="56" t="inlineStr"/>
      <c r="V118" s="56" t="inlineStr"/>
      <c r="W118" s="56" t="inlineStr"/>
      <c r="X118" s="56" t="inlineStr"/>
      <c r="Y118" s="56" t="inlineStr"/>
      <c r="Z118" s="56" t="inlineStr"/>
      <c r="AA118" s="56" t="inlineStr"/>
      <c r="AB118" s="56" t="n"/>
      <c r="AC118" s="56" t="n"/>
      <c r="AD118" s="56" t="n"/>
      <c r="AE118" s="56" t="n"/>
      <c r="AF118" s="56" t="n"/>
      <c r="AG118" s="56" t="n"/>
      <c r="AH118" s="56" t="n"/>
      <c r="AI118" s="56" t="n"/>
      <c r="AJ118" s="56" t="n"/>
      <c r="AK118" s="56" t="n"/>
      <c r="AL118" s="56" t="n"/>
    </row>
    <row r="119" hidden="1" ht="86" customHeight="1" s="173" thickBot="1">
      <c r="A119" s="59" t="inlineStr">
        <is>
          <t>Bagian pendapatan komprehensif lainnya dari entitas ventura bersama yang dicatat dengan menggunakan metode ekuitas, sebelum pajak</t>
        </is>
      </c>
      <c r="B119" s="65" t="n"/>
      <c r="C119" s="56" t="inlineStr"/>
      <c r="D119" s="56" t="inlineStr"/>
      <c r="E119" s="56" t="inlineStr"/>
      <c r="F119" s="56" t="inlineStr"/>
      <c r="G119" s="56" t="inlineStr"/>
      <c r="H119" s="56" t="inlineStr"/>
      <c r="I119" s="56" t="inlineStr"/>
      <c r="J119" s="56" t="inlineStr"/>
      <c r="K119" s="56" t="inlineStr"/>
      <c r="L119" s="56" t="inlineStr"/>
      <c r="M119" s="56" t="inlineStr"/>
      <c r="N119" s="56" t="inlineStr"/>
      <c r="O119" s="56" t="inlineStr"/>
      <c r="P119" s="56" t="inlineStr"/>
      <c r="Q119" s="56" t="inlineStr"/>
      <c r="R119" s="56" t="inlineStr"/>
      <c r="S119" s="56" t="inlineStr"/>
      <c r="T119" s="56" t="inlineStr"/>
      <c r="U119" s="56" t="inlineStr"/>
      <c r="V119" s="56" t="inlineStr"/>
      <c r="W119" s="56" t="inlineStr"/>
      <c r="X119" s="56" t="inlineStr"/>
      <c r="Y119" s="56" t="inlineStr"/>
      <c r="Z119" s="56" t="inlineStr"/>
      <c r="AA119" s="56" t="inlineStr"/>
      <c r="AB119" s="56" t="n"/>
      <c r="AC119" s="56" t="n"/>
      <c r="AD119" s="56" t="n"/>
      <c r="AE119" s="56" t="n"/>
      <c r="AF119" s="56" t="n"/>
      <c r="AG119" s="56" t="n"/>
      <c r="AH119" s="56" t="n"/>
      <c r="AI119" s="56" t="n"/>
      <c r="AJ119" s="56" t="n"/>
      <c r="AK119" s="56" t="n"/>
      <c r="AL119" s="56" t="n"/>
    </row>
    <row r="120" hidden="1" ht="69" customHeight="1" s="173" thickBot="1">
      <c r="A120" s="59" t="inlineStr">
        <is>
          <t>Penyesuaian lainnya atas pendapatan komprehensif lainnya yang akan direklasifikasi ke laba rugi, sebelum pajak</t>
        </is>
      </c>
      <c r="B120" s="65" t="n"/>
      <c r="C120" s="56" t="inlineStr"/>
      <c r="D120" s="56" t="inlineStr"/>
      <c r="E120" s="56" t="inlineStr"/>
      <c r="F120" s="56" t="inlineStr"/>
      <c r="G120" s="56" t="inlineStr"/>
      <c r="H120" s="56" t="inlineStr"/>
      <c r="I120" s="56" t="inlineStr"/>
      <c r="J120" s="56" t="inlineStr"/>
      <c r="K120" s="56" t="inlineStr"/>
      <c r="L120" s="56" t="inlineStr"/>
      <c r="M120" s="56" t="inlineStr"/>
      <c r="N120" s="56" t="inlineStr"/>
      <c r="O120" s="56" t="inlineStr"/>
      <c r="P120" s="56" t="inlineStr"/>
      <c r="Q120" s="56" t="inlineStr"/>
      <c r="R120" s="56" t="inlineStr"/>
      <c r="S120" s="56" t="inlineStr"/>
      <c r="T120" s="56" t="inlineStr"/>
      <c r="U120" s="56" t="inlineStr"/>
      <c r="V120" s="56" t="inlineStr"/>
      <c r="W120" s="56" t="inlineStr"/>
      <c r="X120" s="56" t="inlineStr"/>
      <c r="Y120" s="56" t="inlineStr"/>
      <c r="Z120" s="56" t="inlineStr"/>
      <c r="AA120" s="56" t="inlineStr"/>
      <c r="AB120" s="56" t="n"/>
      <c r="AC120" s="56" t="n"/>
      <c r="AD120" s="56" t="n"/>
      <c r="AE120" s="56" t="n"/>
      <c r="AF120" s="56" t="n"/>
      <c r="AG120" s="56" t="n"/>
      <c r="AH120" s="56" t="n"/>
      <c r="AI120" s="56" t="n"/>
      <c r="AJ120" s="56" t="n"/>
      <c r="AK120" s="56" t="n"/>
      <c r="AL120" s="56" t="n"/>
    </row>
    <row r="121" ht="69" customHeight="1" s="173" thickBot="1">
      <c r="A121" s="59" t="inlineStr">
        <is>
          <t>Jumlah pendapatan komprehensif lainnya yang akan direklasifikasi ke laba rugi, sebelum pajak</t>
        </is>
      </c>
      <c r="B121" s="65" t="n"/>
      <c r="C121" s="56" t="inlineStr"/>
      <c r="D121" s="56" t="inlineStr"/>
      <c r="E121" s="56" t="inlineStr"/>
      <c r="F121" s="56" t="inlineStr"/>
      <c r="G121" s="56" t="inlineStr"/>
      <c r="H121" s="56" t="inlineStr"/>
      <c r="I121" s="56" t="inlineStr"/>
      <c r="J121" s="56" t="inlineStr"/>
      <c r="K121" s="56" t="inlineStr"/>
      <c r="L121" s="56" t="n">
        <v>-93.669</v>
      </c>
      <c r="M121" s="56" t="inlineStr"/>
      <c r="N121" s="56" t="inlineStr"/>
      <c r="O121" s="56" t="n">
        <v>-136.553</v>
      </c>
      <c r="P121" s="56" t="inlineStr"/>
      <c r="Q121" s="56" t="inlineStr"/>
      <c r="R121" s="56" t="n">
        <v>6.44</v>
      </c>
      <c r="S121" s="56" t="inlineStr"/>
      <c r="T121" s="56" t="inlineStr"/>
      <c r="U121" s="56" t="n">
        <v>-14.587</v>
      </c>
      <c r="V121" s="56" t="inlineStr"/>
      <c r="W121" s="56" t="inlineStr"/>
      <c r="X121" s="56" t="n">
        <v>38.256</v>
      </c>
      <c r="Y121" s="56" t="n">
        <v>179.11</v>
      </c>
      <c r="Z121" s="56" t="n">
        <v>318.11</v>
      </c>
      <c r="AA121" s="56" t="n">
        <v>-419.11</v>
      </c>
      <c r="AB121" s="56" t="n"/>
      <c r="AC121" s="56" t="n"/>
      <c r="AD121" s="56" t="n"/>
      <c r="AE121" s="56" t="n"/>
      <c r="AF121" s="56" t="n"/>
      <c r="AG121" s="56" t="n"/>
      <c r="AH121" s="56" t="n"/>
      <c r="AI121" s="56" t="n"/>
      <c r="AJ121" s="56" t="n"/>
      <c r="AK121" s="56" t="n"/>
      <c r="AL121" s="56" t="n"/>
    </row>
    <row r="122" ht="52" customHeight="1" s="173" thickBot="1">
      <c r="A122" s="55" t="inlineStr">
        <is>
          <t>Jumlah pendapatan komprehensif lainnya, sebelum pajak</t>
        </is>
      </c>
      <c r="B122" s="66" t="n"/>
      <c r="C122" s="56" t="inlineStr"/>
      <c r="D122" s="56" t="inlineStr"/>
      <c r="E122" s="56" t="inlineStr"/>
      <c r="F122" s="56" t="inlineStr"/>
      <c r="G122" s="56" t="inlineStr"/>
      <c r="H122" s="56" t="inlineStr"/>
      <c r="I122" s="56" t="inlineStr"/>
      <c r="J122" s="56" t="inlineStr"/>
      <c r="K122" s="56" t="n">
        <v>94.598</v>
      </c>
      <c r="L122" s="56" t="n">
        <v>-93.73699999999999</v>
      </c>
      <c r="M122" s="56" t="n">
        <v>19.137</v>
      </c>
      <c r="N122" s="56" t="n">
        <v>127.71</v>
      </c>
      <c r="O122" s="56" t="n">
        <v>-136.553</v>
      </c>
      <c r="P122" s="56" t="n">
        <v>-331.445</v>
      </c>
      <c r="Q122" s="56" t="n">
        <v>-522.6</v>
      </c>
      <c r="R122" s="56" t="n">
        <v>6.44</v>
      </c>
      <c r="S122" s="56" t="n">
        <v>157.691</v>
      </c>
      <c r="T122" s="56" t="n">
        <v>5.254</v>
      </c>
      <c r="U122" s="56" t="n">
        <v>-23.477</v>
      </c>
      <c r="V122" s="56" t="n">
        <v>-98.66200000000001</v>
      </c>
      <c r="W122" s="56" t="n">
        <v>101.078</v>
      </c>
      <c r="X122" s="56" t="n">
        <v>77.41</v>
      </c>
      <c r="Y122" s="56" t="n">
        <v>216.035</v>
      </c>
      <c r="Z122" s="56" t="n">
        <v>356.829</v>
      </c>
      <c r="AA122" s="56" t="n">
        <v>-419.11</v>
      </c>
      <c r="AB122" s="56" t="n"/>
      <c r="AC122" s="56" t="n"/>
      <c r="AD122" s="56" t="n"/>
      <c r="AE122" s="56" t="n"/>
      <c r="AF122" s="56" t="n"/>
      <c r="AG122" s="56" t="n"/>
      <c r="AH122" s="56" t="n"/>
      <c r="AI122" s="56" t="n"/>
      <c r="AJ122" s="56" t="n"/>
      <c r="AK122" s="56" t="n"/>
      <c r="AL122" s="56" t="n"/>
    </row>
    <row r="123" ht="35" customHeight="1" s="173" thickBot="1">
      <c r="A123" s="62" t="inlineStr">
        <is>
          <t>Pajak atas pendapatan komprehensif lainnya</t>
        </is>
      </c>
      <c r="B123" s="67" t="n"/>
      <c r="C123" s="68" t="inlineStr"/>
      <c r="D123" s="68" t="inlineStr"/>
      <c r="E123" s="68" t="inlineStr"/>
      <c r="F123" s="68" t="inlineStr"/>
      <c r="G123" s="68" t="inlineStr"/>
      <c r="H123" s="68" t="inlineStr"/>
      <c r="I123" s="68" t="inlineStr"/>
      <c r="J123" s="68" t="inlineStr"/>
      <c r="K123" s="68" t="n">
        <v>18.92</v>
      </c>
      <c r="L123" s="68" t="n">
        <v>-18.734</v>
      </c>
      <c r="M123" s="68" t="n">
        <v>4.285</v>
      </c>
      <c r="N123" s="68" t="n">
        <v>28.901</v>
      </c>
      <c r="O123" s="68" t="n">
        <v>-25.945</v>
      </c>
      <c r="P123" s="68" t="n">
        <v>-62.975</v>
      </c>
      <c r="Q123" s="68" t="n">
        <v>-99.294</v>
      </c>
      <c r="R123" s="68" t="n">
        <v>1.224</v>
      </c>
      <c r="S123" s="68" t="n">
        <v>29.961</v>
      </c>
      <c r="T123" s="68" t="n">
        <v>0.998</v>
      </c>
      <c r="U123" s="68" t="n">
        <v>-4.228</v>
      </c>
      <c r="V123" s="68" t="n">
        <v>-19.166</v>
      </c>
      <c r="W123" s="68" t="n">
        <v>19.205</v>
      </c>
      <c r="X123" s="68" t="n">
        <v>13.196</v>
      </c>
      <c r="Y123" s="68" t="n">
        <v>39.573</v>
      </c>
      <c r="Z123" s="68" t="n">
        <v>66.16200000000001</v>
      </c>
      <c r="AA123" s="68" t="n">
        <v>-81.48399999999999</v>
      </c>
      <c r="AB123" s="68" t="n"/>
      <c r="AC123" s="68" t="n"/>
      <c r="AD123" s="68" t="n"/>
      <c r="AE123" s="68" t="n"/>
      <c r="AF123" s="68" t="n"/>
      <c r="AG123" s="68" t="n"/>
      <c r="AH123" s="68" t="n"/>
      <c r="AI123" s="68" t="n"/>
      <c r="AJ123" s="68" t="n"/>
      <c r="AK123" s="68" t="n"/>
      <c r="AL123" s="68" t="n"/>
    </row>
    <row r="124" ht="35" customHeight="1" s="173" thickBot="1">
      <c r="A124" s="54" t="inlineStr">
        <is>
          <t>Pendapatan komprehensif lainnya, setelah pajak</t>
        </is>
      </c>
      <c r="B124" s="54" t="n"/>
      <c r="C124" s="53" t="n"/>
      <c r="D124" s="53" t="n"/>
      <c r="E124" s="53" t="n"/>
      <c r="F124" s="53" t="n"/>
      <c r="G124" s="53" t="n"/>
      <c r="H124" s="53" t="n"/>
      <c r="I124" s="53" t="n"/>
      <c r="J124" s="53" t="n"/>
      <c r="K124" s="53" t="n"/>
      <c r="L124" s="53" t="n"/>
      <c r="M124" s="53" t="n"/>
      <c r="N124" s="53" t="n"/>
      <c r="O124" s="53" t="n"/>
      <c r="P124" s="53" t="n"/>
      <c r="Q124" s="53" t="n"/>
      <c r="R124" s="53" t="n"/>
      <c r="S124" s="53" t="n"/>
      <c r="T124" s="53" t="n"/>
      <c r="U124" s="53" t="n"/>
      <c r="V124" s="53" t="n"/>
      <c r="W124" s="53" t="n"/>
      <c r="X124" s="53" t="n"/>
      <c r="Y124" s="53" t="n"/>
      <c r="Z124" s="53" t="n"/>
      <c r="AA124" s="53" t="n"/>
      <c r="AB124" s="53" t="n"/>
      <c r="AC124" s="53" t="n"/>
      <c r="AD124" s="53" t="n"/>
      <c r="AE124" s="53" t="n"/>
      <c r="AF124" s="53" t="n"/>
      <c r="AG124" s="53" t="n"/>
      <c r="AH124" s="53" t="n"/>
      <c r="AI124" s="53" t="n"/>
      <c r="AJ124" s="53" t="n"/>
      <c r="AK124" s="53" t="n"/>
      <c r="AL124" s="53" t="n"/>
    </row>
    <row r="125" ht="69" customHeight="1" s="173" thickBot="1">
      <c r="A125" s="58" t="inlineStr">
        <is>
          <t>Pendapatan komprehensif lainnya yang tidak akan direklasifikasi ke laba rugi, setelah pajak</t>
        </is>
      </c>
      <c r="B125" s="58" t="n"/>
      <c r="C125" s="53" t="n"/>
      <c r="D125" s="53" t="n"/>
      <c r="E125" s="53" t="n"/>
      <c r="F125" s="53" t="n"/>
      <c r="G125" s="53" t="n"/>
      <c r="H125" s="53" t="n"/>
      <c r="I125" s="53" t="n"/>
      <c r="J125" s="53" t="n"/>
      <c r="K125" s="53" t="n"/>
      <c r="L125" s="53" t="n"/>
      <c r="M125" s="53" t="n"/>
      <c r="N125" s="53" t="n"/>
      <c r="O125" s="53" t="n"/>
      <c r="P125" s="53" t="n"/>
      <c r="Q125" s="53" t="n"/>
      <c r="R125" s="53" t="n"/>
      <c r="S125" s="53" t="n"/>
      <c r="T125" s="53" t="n"/>
      <c r="U125" s="53" t="n"/>
      <c r="V125" s="53" t="n"/>
      <c r="W125" s="53" t="n"/>
      <c r="X125" s="53" t="n"/>
      <c r="Y125" s="53" t="n"/>
      <c r="Z125" s="53" t="n"/>
      <c r="AA125" s="53" t="n"/>
      <c r="AB125" s="53" t="n"/>
      <c r="AC125" s="53" t="n"/>
      <c r="AD125" s="53" t="n"/>
      <c r="AE125" s="53" t="n"/>
      <c r="AF125" s="53" t="n"/>
      <c r="AG125" s="53" t="n"/>
      <c r="AH125" s="53" t="n"/>
      <c r="AI125" s="53" t="n"/>
      <c r="AJ125" s="53" t="n"/>
      <c r="AK125" s="53" t="n"/>
      <c r="AL125" s="53" t="n"/>
    </row>
    <row r="126" hidden="1" ht="69" customHeight="1" s="173" thickBot="1">
      <c r="A126" s="59" t="inlineStr">
        <is>
          <t>Pendapatan komprehensif lainnya atas keuntungan (kerugian) hasil revaluasi aset tetap, setelah pajak</t>
        </is>
      </c>
      <c r="B126" s="59" t="n"/>
      <c r="C126" s="56" t="n"/>
      <c r="D126" s="56" t="n"/>
      <c r="E126" s="56" t="n"/>
      <c r="F126" s="56" t="n"/>
      <c r="G126" s="56" t="n"/>
      <c r="H126" s="56" t="n"/>
      <c r="I126" s="56" t="n"/>
      <c r="J126" s="56" t="n"/>
      <c r="K126" s="56" t="n"/>
      <c r="L126" s="56" t="n"/>
      <c r="M126" s="56" t="n"/>
      <c r="N126" s="56" t="n"/>
      <c r="O126" s="56" t="n"/>
      <c r="P126" s="56" t="n"/>
      <c r="Q126" s="56" t="n"/>
      <c r="R126" s="56" t="n"/>
      <c r="S126" s="56" t="n"/>
      <c r="T126" s="56" t="n"/>
      <c r="U126" s="56" t="n"/>
      <c r="V126" s="56" t="n"/>
      <c r="W126" s="56" t="n"/>
      <c r="X126" s="56" t="n"/>
      <c r="Y126" s="56" t="n"/>
      <c r="Z126" s="56" t="n"/>
      <c r="AA126" s="56" t="n"/>
      <c r="AB126" s="56" t="n"/>
      <c r="AC126" s="56" t="n"/>
      <c r="AD126" s="56" t="n"/>
      <c r="AE126" s="56" t="n"/>
      <c r="AF126" s="56" t="n"/>
      <c r="AG126" s="56" t="n"/>
      <c r="AH126" s="56" t="n"/>
      <c r="AI126" s="56" t="n"/>
      <c r="AJ126" s="56" t="n"/>
      <c r="AK126" s="56" t="n"/>
      <c r="AL126" s="56" t="n"/>
    </row>
    <row r="127" hidden="1" ht="69" customHeight="1" s="173" thickBot="1">
      <c r="A127" s="59" t="inlineStr">
        <is>
          <t>Pendapatan komprehensif lainnya atas pengukuran kembali kewajiban manfaat pasti, setelah pajak</t>
        </is>
      </c>
      <c r="B127" s="59" t="n"/>
      <c r="C127" s="56" t="n"/>
      <c r="D127" s="56" t="n"/>
      <c r="E127" s="56" t="n"/>
      <c r="F127" s="56" t="n"/>
      <c r="G127" s="56" t="n"/>
      <c r="H127" s="56" t="n"/>
      <c r="I127" s="56" t="n"/>
      <c r="J127" s="56" t="n"/>
      <c r="K127" s="56" t="n"/>
      <c r="L127" s="56" t="n"/>
      <c r="M127" s="56" t="n"/>
      <c r="N127" s="56" t="n"/>
      <c r="O127" s="56" t="n"/>
      <c r="P127" s="56" t="n"/>
      <c r="Q127" s="56" t="n"/>
      <c r="R127" s="56" t="n"/>
      <c r="S127" s="56" t="n"/>
      <c r="T127" s="56" t="n"/>
      <c r="U127" s="56" t="n"/>
      <c r="V127" s="56" t="n"/>
      <c r="W127" s="56" t="n"/>
      <c r="X127" s="56" t="n"/>
      <c r="Y127" s="56" t="n"/>
      <c r="Z127" s="56" t="n"/>
      <c r="AA127" s="56" t="n"/>
      <c r="AB127" s="56" t="n"/>
      <c r="AC127" s="56" t="n"/>
      <c r="AD127" s="56" t="n"/>
      <c r="AE127" s="56" t="n"/>
      <c r="AF127" s="56" t="n"/>
      <c r="AG127" s="56" t="n"/>
      <c r="AH127" s="56" t="n"/>
      <c r="AI127" s="56" t="n"/>
      <c r="AJ127" s="56" t="n"/>
      <c r="AK127" s="56" t="n"/>
      <c r="AL127" s="56" t="n"/>
    </row>
    <row r="128" hidden="1" ht="86" customHeight="1" s="173" thickBot="1">
      <c r="A128" s="59" t="inlineStr">
        <is>
          <t>Penyesuaian lainnya atas pendapatan komprehensif lainnya yang tidak akan direklasifikasi ke laba rugi, setelah pajak</t>
        </is>
      </c>
      <c r="B128" s="59" t="n"/>
      <c r="C128" s="56" t="n"/>
      <c r="D128" s="56" t="n"/>
      <c r="E128" s="56" t="n"/>
      <c r="F128" s="56" t="n"/>
      <c r="G128" s="56" t="n"/>
      <c r="H128" s="56" t="n"/>
      <c r="I128" s="56" t="n"/>
      <c r="J128" s="56" t="n"/>
      <c r="K128" s="56" t="n"/>
      <c r="L128" s="56" t="n"/>
      <c r="M128" s="56" t="n"/>
      <c r="N128" s="56" t="n"/>
      <c r="O128" s="56" t="n"/>
      <c r="P128" s="56" t="n"/>
      <c r="Q128" s="56" t="n"/>
      <c r="R128" s="56" t="n"/>
      <c r="S128" s="56" t="n"/>
      <c r="T128" s="56" t="n"/>
      <c r="U128" s="56" t="n"/>
      <c r="V128" s="56" t="n"/>
      <c r="W128" s="56" t="n"/>
      <c r="X128" s="56" t="n"/>
      <c r="Y128" s="56" t="n"/>
      <c r="Z128" s="56" t="n"/>
      <c r="AA128" s="56" t="n"/>
      <c r="AB128" s="56" t="n"/>
      <c r="AC128" s="56" t="n"/>
      <c r="AD128" s="56" t="n"/>
      <c r="AE128" s="56" t="n"/>
      <c r="AF128" s="56" t="n"/>
      <c r="AG128" s="56" t="n"/>
      <c r="AH128" s="56" t="n"/>
      <c r="AI128" s="56" t="n"/>
      <c r="AJ128" s="56" t="n"/>
      <c r="AK128" s="56" t="n"/>
      <c r="AL128" s="56" t="n"/>
    </row>
    <row r="129" ht="69" customHeight="1" s="173" thickBot="1">
      <c r="A129" s="60" t="inlineStr">
        <is>
          <t>Jumlah pendapatan komprehensif lainnya yang tidak akan direklasifikasi ke laba rugi, setelah pajak</t>
        </is>
      </c>
      <c r="B129" s="60" t="n"/>
      <c r="C129" s="61" t="n"/>
      <c r="D129" s="61" t="n"/>
      <c r="E129" s="61" t="n"/>
      <c r="F129" s="61" t="n"/>
      <c r="G129" s="61" t="n"/>
      <c r="H129" s="61" t="n"/>
      <c r="I129" s="61" t="n"/>
      <c r="J129" s="61" t="n"/>
      <c r="K129" s="61" t="n"/>
      <c r="L129" s="61" t="n"/>
      <c r="M129" s="61" t="n"/>
      <c r="N129" s="61" t="n"/>
      <c r="O129" s="61" t="n"/>
      <c r="P129" s="61" t="n"/>
      <c r="Q129" s="61" t="n"/>
      <c r="R129" s="61" t="n"/>
      <c r="S129" s="61" t="n"/>
      <c r="T129" s="61" t="n"/>
      <c r="U129" s="61" t="n"/>
      <c r="V129" s="61" t="n"/>
      <c r="W129" s="61" t="n"/>
      <c r="X129" s="61" t="n"/>
      <c r="Y129" s="61" t="n"/>
      <c r="Z129" s="61" t="n"/>
      <c r="AA129" s="61" t="n"/>
      <c r="AB129" s="61" t="n"/>
      <c r="AC129" s="61" t="n"/>
      <c r="AD129" s="61" t="n"/>
      <c r="AE129" s="61" t="n"/>
      <c r="AF129" s="61" t="n"/>
      <c r="AG129" s="61" t="n"/>
      <c r="AH129" s="61" t="n"/>
      <c r="AI129" s="61" t="n"/>
      <c r="AJ129" s="61" t="n"/>
      <c r="AK129" s="61" t="n"/>
      <c r="AL129" s="61" t="n"/>
    </row>
    <row r="130" ht="69" customHeight="1" s="173" thickBot="1">
      <c r="A130" s="58" t="inlineStr">
        <is>
          <t>Pendapatan komprehensif lainnya yang akan direklasifikasi ke laba rugi, setelah pajak</t>
        </is>
      </c>
      <c r="B130" s="58" t="n"/>
      <c r="C130" s="53" t="n"/>
      <c r="D130" s="53" t="n"/>
      <c r="E130" s="53" t="n"/>
      <c r="F130" s="53" t="n"/>
      <c r="G130" s="53" t="n"/>
      <c r="H130" s="53" t="n"/>
      <c r="I130" s="53" t="n"/>
      <c r="J130" s="53" t="n"/>
      <c r="K130" s="53" t="n"/>
      <c r="L130" s="53" t="n"/>
      <c r="M130" s="53" t="n"/>
      <c r="N130" s="53" t="n"/>
      <c r="O130" s="53" t="n"/>
      <c r="P130" s="53" t="n"/>
      <c r="Q130" s="53" t="n"/>
      <c r="R130" s="53" t="n"/>
      <c r="S130" s="53" t="n"/>
      <c r="T130" s="53" t="n"/>
      <c r="U130" s="53" t="n"/>
      <c r="V130" s="53" t="n"/>
      <c r="W130" s="53" t="n"/>
      <c r="X130" s="53" t="n"/>
      <c r="Y130" s="53" t="n"/>
      <c r="Z130" s="53" t="n"/>
      <c r="AA130" s="53" t="n"/>
      <c r="AB130" s="53" t="n"/>
      <c r="AC130" s="53" t="n"/>
      <c r="AD130" s="53" t="n"/>
      <c r="AE130" s="53" t="n"/>
      <c r="AF130" s="53" t="n"/>
      <c r="AG130" s="53" t="n"/>
      <c r="AH130" s="53" t="n"/>
      <c r="AI130" s="53" t="n"/>
      <c r="AJ130" s="53" t="n"/>
      <c r="AK130" s="53" t="n"/>
      <c r="AL130" s="53" t="n"/>
    </row>
    <row r="131" hidden="1" ht="35" customHeight="1" s="173" thickBot="1">
      <c r="A131" s="59" t="inlineStr">
        <is>
          <t>Keuntungan (kerugian) selisih kurs penjabaran, setelah pajak</t>
        </is>
      </c>
      <c r="B131" s="59" t="n"/>
      <c r="C131" s="56" t="n"/>
      <c r="D131" s="56" t="n"/>
      <c r="E131" s="56" t="n"/>
      <c r="F131" s="56" t="n"/>
      <c r="G131" s="56" t="n"/>
      <c r="H131" s="56" t="n"/>
      <c r="I131" s="56" t="n"/>
      <c r="J131" s="56" t="n"/>
      <c r="K131" s="56" t="n"/>
      <c r="L131" s="56" t="n"/>
      <c r="M131" s="56" t="n"/>
      <c r="N131" s="56" t="n"/>
      <c r="O131" s="56" t="n"/>
      <c r="P131" s="56" t="n"/>
      <c r="Q131" s="56" t="n"/>
      <c r="R131" s="56" t="n"/>
      <c r="S131" s="56" t="n"/>
      <c r="T131" s="56" t="n"/>
      <c r="U131" s="56" t="n"/>
      <c r="V131" s="56" t="n"/>
      <c r="W131" s="56" t="n"/>
      <c r="X131" s="56" t="n"/>
      <c r="Y131" s="56" t="n"/>
      <c r="Z131" s="56" t="n"/>
      <c r="AA131" s="56" t="n"/>
      <c r="AB131" s="56" t="n"/>
      <c r="AC131" s="56" t="n"/>
      <c r="AD131" s="56" t="n"/>
      <c r="AE131" s="56" t="n"/>
      <c r="AF131" s="56" t="n"/>
      <c r="AG131" s="56" t="n"/>
      <c r="AH131" s="56" t="n"/>
      <c r="AI131" s="56" t="n"/>
      <c r="AJ131" s="56" t="n"/>
      <c r="AK131" s="56" t="n"/>
      <c r="AL131" s="56" t="n"/>
    </row>
    <row r="132" hidden="1" ht="35" customHeight="1" s="173" thickBot="1">
      <c r="A132" s="59" t="inlineStr">
        <is>
          <t>Penyesuaian reklasifikasi selisih kurs penjabaran, setelah pajak</t>
        </is>
      </c>
      <c r="B132" s="59" t="n"/>
      <c r="C132" s="57" t="n"/>
      <c r="D132" s="57" t="n"/>
      <c r="E132" s="57" t="n"/>
      <c r="F132" s="57" t="n"/>
      <c r="G132" s="57" t="n"/>
      <c r="H132" s="57" t="n"/>
      <c r="I132" s="57" t="n"/>
      <c r="J132" s="57" t="n"/>
      <c r="K132" s="57" t="n"/>
      <c r="L132" s="57" t="n"/>
      <c r="M132" s="57" t="n"/>
      <c r="N132" s="57" t="n"/>
      <c r="O132" s="57" t="n"/>
      <c r="P132" s="57" t="n"/>
      <c r="Q132" s="57" t="n"/>
      <c r="R132" s="57" t="n"/>
      <c r="S132" s="57" t="n"/>
      <c r="T132" s="57" t="n"/>
      <c r="U132" s="57" t="n"/>
      <c r="V132" s="57" t="n"/>
      <c r="W132" s="57" t="n"/>
      <c r="X132" s="57" t="n"/>
      <c r="Y132" s="57" t="n"/>
      <c r="Z132" s="57" t="n"/>
      <c r="AA132" s="57" t="n"/>
      <c r="AB132" s="57" t="n"/>
      <c r="AC132" s="57" t="n"/>
      <c r="AD132" s="57" t="n"/>
      <c r="AE132" s="57" t="n"/>
      <c r="AF132" s="57" t="n"/>
      <c r="AG132" s="57" t="n"/>
      <c r="AH132" s="57" t="n"/>
      <c r="AI132" s="57" t="n"/>
      <c r="AJ132" s="57" t="n"/>
      <c r="AK132" s="57" t="n"/>
      <c r="AL132" s="57" t="n"/>
    </row>
    <row r="133" hidden="1" ht="86" customHeight="1" s="173" thickBot="1">
      <c r="A133" s="59" t="inlineStr">
        <is>
          <t>Keuntungan (kerugian) yang belum direalisasi atas perubahan nilai wajar aset keuangan melalui penghasilan komprehensif lain, setelah pajak</t>
        </is>
      </c>
      <c r="B133" s="59" t="n"/>
      <c r="C133" s="56" t="n"/>
      <c r="D133" s="56" t="n"/>
      <c r="E133" s="56" t="n"/>
      <c r="F133" s="56" t="n"/>
      <c r="G133" s="56" t="n"/>
      <c r="H133" s="56" t="n"/>
      <c r="I133" s="56" t="n"/>
      <c r="J133" s="56" t="n"/>
      <c r="K133" s="56" t="n"/>
      <c r="L133" s="56" t="n"/>
      <c r="M133" s="56" t="n"/>
      <c r="N133" s="56" t="n"/>
      <c r="O133" s="56" t="n"/>
      <c r="P133" s="56" t="n"/>
      <c r="Q133" s="56" t="n"/>
      <c r="R133" s="56" t="n"/>
      <c r="S133" s="56" t="n"/>
      <c r="T133" s="56" t="n"/>
      <c r="U133" s="56" t="n"/>
      <c r="V133" s="56" t="n"/>
      <c r="W133" s="56" t="n"/>
      <c r="X133" s="56" t="n"/>
      <c r="Y133" s="56" t="n"/>
      <c r="Z133" s="56" t="n"/>
      <c r="AA133" s="56" t="n"/>
      <c r="AB133" s="56" t="n"/>
      <c r="AC133" s="56" t="n"/>
      <c r="AD133" s="56" t="n"/>
      <c r="AE133" s="56" t="n"/>
      <c r="AF133" s="56" t="n"/>
      <c r="AG133" s="56" t="n"/>
      <c r="AH133" s="56" t="n"/>
      <c r="AI133" s="56" t="n"/>
      <c r="AJ133" s="56" t="n"/>
      <c r="AK133" s="56" t="n"/>
      <c r="AL133" s="56" t="n"/>
    </row>
    <row r="134" hidden="1" ht="86" customHeight="1" s="173" thickBot="1">
      <c r="A134" s="59" t="inlineStr">
        <is>
          <t>Penyesuaian reklasifikasi atas aset keuangan nilai wajar melalui pendapatan komprehensif lainnya, setelah pajak</t>
        </is>
      </c>
      <c r="B134" s="59" t="n"/>
      <c r="C134" s="57" t="n"/>
      <c r="D134" s="57" t="n"/>
      <c r="E134" s="57" t="n"/>
      <c r="F134" s="57" t="n"/>
      <c r="G134" s="57" t="n"/>
      <c r="H134" s="57" t="n"/>
      <c r="I134" s="57" t="n"/>
      <c r="J134" s="57" t="n"/>
      <c r="K134" s="57" t="n"/>
      <c r="L134" s="57" t="n"/>
      <c r="M134" s="57" t="n"/>
      <c r="N134" s="57" t="n"/>
      <c r="O134" s="57" t="n"/>
      <c r="P134" s="57" t="n"/>
      <c r="Q134" s="57" t="n"/>
      <c r="R134" s="57" t="n"/>
      <c r="S134" s="57" t="n"/>
      <c r="T134" s="57" t="n"/>
      <c r="U134" s="57" t="n"/>
      <c r="V134" s="57" t="n"/>
      <c r="W134" s="57" t="n"/>
      <c r="X134" s="57" t="n"/>
      <c r="Y134" s="57" t="n"/>
      <c r="Z134" s="57" t="n"/>
      <c r="AA134" s="57" t="n"/>
      <c r="AB134" s="57" t="n"/>
      <c r="AC134" s="57" t="n"/>
      <c r="AD134" s="57" t="n"/>
      <c r="AE134" s="57" t="n"/>
      <c r="AF134" s="57" t="n"/>
      <c r="AG134" s="57" t="n"/>
      <c r="AH134" s="57" t="n"/>
      <c r="AI134" s="57" t="n"/>
      <c r="AJ134" s="57" t="n"/>
      <c r="AK134" s="57" t="n"/>
      <c r="AL134" s="57" t="n"/>
    </row>
    <row r="135" hidden="1" ht="35" customHeight="1" s="173" thickBot="1">
      <c r="A135" s="59" t="inlineStr">
        <is>
          <t>Keuntungan (kerugian) lindung nilai arus kas, setelah pajak</t>
        </is>
      </c>
      <c r="B135" s="59" t="n"/>
      <c r="C135" s="56" t="n"/>
      <c r="D135" s="56" t="n"/>
      <c r="E135" s="56" t="n"/>
      <c r="F135" s="56" t="n"/>
      <c r="G135" s="56" t="n"/>
      <c r="H135" s="56" t="n"/>
      <c r="I135" s="56" t="n"/>
      <c r="J135" s="56" t="n"/>
      <c r="K135" s="56" t="n"/>
      <c r="L135" s="56" t="n"/>
      <c r="M135" s="56" t="n"/>
      <c r="N135" s="56" t="n"/>
      <c r="O135" s="56" t="n"/>
      <c r="P135" s="56" t="n"/>
      <c r="Q135" s="56" t="n"/>
      <c r="R135" s="56" t="n"/>
      <c r="S135" s="56" t="n"/>
      <c r="T135" s="56" t="n"/>
      <c r="U135" s="56" t="n"/>
      <c r="V135" s="56" t="n"/>
      <c r="W135" s="56" t="n"/>
      <c r="X135" s="56" t="n"/>
      <c r="Y135" s="56" t="n"/>
      <c r="Z135" s="56" t="n"/>
      <c r="AA135" s="56" t="n"/>
      <c r="AB135" s="56" t="n"/>
      <c r="AC135" s="56" t="n"/>
      <c r="AD135" s="56" t="n"/>
      <c r="AE135" s="56" t="n"/>
      <c r="AF135" s="56" t="n"/>
      <c r="AG135" s="56" t="n"/>
      <c r="AH135" s="56" t="n"/>
      <c r="AI135" s="56" t="n"/>
      <c r="AJ135" s="56" t="n"/>
      <c r="AK135" s="56" t="n"/>
      <c r="AL135" s="56" t="n"/>
    </row>
    <row r="136" hidden="1" ht="52" customHeight="1" s="173" thickBot="1">
      <c r="A136" s="59" t="inlineStr">
        <is>
          <t>Penyesuaian reklasifikasi atas lindung nilai arus kas, setelah pajak</t>
        </is>
      </c>
      <c r="B136" s="59" t="n"/>
      <c r="C136" s="57" t="n"/>
      <c r="D136" s="57" t="n"/>
      <c r="E136" s="57" t="n"/>
      <c r="F136" s="57" t="n"/>
      <c r="G136" s="57" t="n"/>
      <c r="H136" s="57" t="n"/>
      <c r="I136" s="57" t="n"/>
      <c r="J136" s="57" t="n"/>
      <c r="K136" s="57" t="n"/>
      <c r="L136" s="57" t="n"/>
      <c r="M136" s="57" t="n"/>
      <c r="N136" s="57" t="n"/>
      <c r="O136" s="57" t="n"/>
      <c r="P136" s="57" t="n"/>
      <c r="Q136" s="57" t="n"/>
      <c r="R136" s="57" t="n"/>
      <c r="S136" s="57" t="n"/>
      <c r="T136" s="57" t="n"/>
      <c r="U136" s="57" t="n"/>
      <c r="V136" s="57" t="n"/>
      <c r="W136" s="57" t="n"/>
      <c r="X136" s="57" t="n"/>
      <c r="Y136" s="57" t="n"/>
      <c r="Z136" s="57" t="n"/>
      <c r="AA136" s="57" t="n"/>
      <c r="AB136" s="57" t="n"/>
      <c r="AC136" s="57" t="n"/>
      <c r="AD136" s="57" t="n"/>
      <c r="AE136" s="57" t="n"/>
      <c r="AF136" s="57" t="n"/>
      <c r="AG136" s="57" t="n"/>
      <c r="AH136" s="57" t="n"/>
      <c r="AI136" s="57" t="n"/>
      <c r="AJ136" s="57" t="n"/>
      <c r="AK136" s="57" t="n"/>
      <c r="AL136" s="57" t="n"/>
    </row>
    <row r="137" hidden="1" ht="103" customHeight="1" s="173" thickBot="1">
      <c r="A137" s="59" t="inlineStr">
        <is>
          <t>Nilai tercatat dari aset (liabilitas) non-keuangan yang perolehan atau keterjadiannya merupakan suatu prakiraan transaksi yang kemungkinan besar terjadi yang dilindung nilai, setelah pajak</t>
        </is>
      </c>
      <c r="B137" s="59" t="n"/>
      <c r="C137" s="56" t="n"/>
      <c r="D137" s="56" t="n"/>
      <c r="E137" s="56" t="n"/>
      <c r="F137" s="56" t="n"/>
      <c r="G137" s="56" t="n"/>
      <c r="H137" s="56" t="n"/>
      <c r="I137" s="56" t="n"/>
      <c r="J137" s="56" t="n"/>
      <c r="K137" s="56" t="n"/>
      <c r="L137" s="56" t="n"/>
      <c r="M137" s="56" t="n"/>
      <c r="N137" s="56" t="n"/>
      <c r="O137" s="56" t="n"/>
      <c r="P137" s="56" t="n"/>
      <c r="Q137" s="56" t="n"/>
      <c r="R137" s="56" t="n"/>
      <c r="S137" s="56" t="n"/>
      <c r="T137" s="56" t="n"/>
      <c r="U137" s="56" t="n"/>
      <c r="V137" s="56" t="n"/>
      <c r="W137" s="56" t="n"/>
      <c r="X137" s="56" t="n"/>
      <c r="Y137" s="56" t="n"/>
      <c r="Z137" s="56" t="n"/>
      <c r="AA137" s="56" t="n"/>
      <c r="AB137" s="56" t="n"/>
      <c r="AC137" s="56" t="n"/>
      <c r="AD137" s="56" t="n"/>
      <c r="AE137" s="56" t="n"/>
      <c r="AF137" s="56" t="n"/>
      <c r="AG137" s="56" t="n"/>
      <c r="AH137" s="56" t="n"/>
      <c r="AI137" s="56" t="n"/>
      <c r="AJ137" s="56" t="n"/>
      <c r="AK137" s="56" t="n"/>
      <c r="AL137" s="56" t="n"/>
    </row>
    <row r="138" hidden="1" ht="52" customHeight="1" s="173" thickBot="1">
      <c r="A138" s="59" t="inlineStr">
        <is>
          <t>Keuntungan (kerugian) lindung nilai investasi bersih kegiatan usaha luar negeri, setelah pajak</t>
        </is>
      </c>
      <c r="B138" s="59" t="n"/>
      <c r="C138" s="56" t="n"/>
      <c r="D138" s="56" t="n"/>
      <c r="E138" s="56" t="n"/>
      <c r="F138" s="56" t="n"/>
      <c r="G138" s="56" t="n"/>
      <c r="H138" s="56" t="n"/>
      <c r="I138" s="56" t="n"/>
      <c r="J138" s="56" t="n"/>
      <c r="K138" s="56" t="n"/>
      <c r="L138" s="56" t="n"/>
      <c r="M138" s="56" t="n"/>
      <c r="N138" s="56" t="n"/>
      <c r="O138" s="56" t="n"/>
      <c r="P138" s="56" t="n"/>
      <c r="Q138" s="56" t="n"/>
      <c r="R138" s="56" t="n"/>
      <c r="S138" s="56" t="n"/>
      <c r="T138" s="56" t="n"/>
      <c r="U138" s="56" t="n"/>
      <c r="V138" s="56" t="n"/>
      <c r="W138" s="56" t="n"/>
      <c r="X138" s="56" t="n"/>
      <c r="Y138" s="56" t="n"/>
      <c r="Z138" s="56" t="n"/>
      <c r="AA138" s="56" t="n"/>
      <c r="AB138" s="56" t="n"/>
      <c r="AC138" s="56" t="n"/>
      <c r="AD138" s="56" t="n"/>
      <c r="AE138" s="56" t="n"/>
      <c r="AF138" s="56" t="n"/>
      <c r="AG138" s="56" t="n"/>
      <c r="AH138" s="56" t="n"/>
      <c r="AI138" s="56" t="n"/>
      <c r="AJ138" s="56" t="n"/>
      <c r="AK138" s="56" t="n"/>
      <c r="AL138" s="56" t="n"/>
    </row>
    <row r="139" hidden="1" ht="69" customHeight="1" s="173" thickBot="1">
      <c r="A139" s="59" t="inlineStr">
        <is>
          <t>Penyesuaian reklasifikasi atas lindung nilai investasi bersih kegiatan usaha luar negeri, setelah pajak</t>
        </is>
      </c>
      <c r="B139" s="59" t="n"/>
      <c r="C139" s="57" t="n"/>
      <c r="D139" s="57" t="n"/>
      <c r="E139" s="57" t="n"/>
      <c r="F139" s="57" t="n"/>
      <c r="G139" s="57" t="n"/>
      <c r="H139" s="57" t="n"/>
      <c r="I139" s="57" t="n"/>
      <c r="J139" s="57" t="n"/>
      <c r="K139" s="57" t="n"/>
      <c r="L139" s="57" t="n"/>
      <c r="M139" s="57" t="n"/>
      <c r="N139" s="57" t="n"/>
      <c r="O139" s="57" t="n"/>
      <c r="P139" s="57" t="n"/>
      <c r="Q139" s="57" t="n"/>
      <c r="R139" s="57" t="n"/>
      <c r="S139" s="57" t="n"/>
      <c r="T139" s="57" t="n"/>
      <c r="U139" s="57" t="n"/>
      <c r="V139" s="57" t="n"/>
      <c r="W139" s="57" t="n"/>
      <c r="X139" s="57" t="n"/>
      <c r="Y139" s="57" t="n"/>
      <c r="Z139" s="57" t="n"/>
      <c r="AA139" s="57" t="n"/>
      <c r="AB139" s="57" t="n"/>
      <c r="AC139" s="57" t="n"/>
      <c r="AD139" s="57" t="n"/>
      <c r="AE139" s="57" t="n"/>
      <c r="AF139" s="57" t="n"/>
      <c r="AG139" s="57" t="n"/>
      <c r="AH139" s="57" t="n"/>
      <c r="AI139" s="57" t="n"/>
      <c r="AJ139" s="57" t="n"/>
      <c r="AK139" s="57" t="n"/>
      <c r="AL139" s="57" t="n"/>
    </row>
    <row r="140" hidden="1" ht="86" customHeight="1" s="173" thickBot="1">
      <c r="A140" s="59" t="inlineStr">
        <is>
          <t>Bagian pendapatan komprehensif lainnya dari entitas asosiasi yang dicatat dengan menggunakan metode ekuitas, setelah pajak</t>
        </is>
      </c>
      <c r="B140" s="59" t="n"/>
      <c r="C140" s="56" t="n"/>
      <c r="D140" s="56" t="n"/>
      <c r="E140" s="56" t="n"/>
      <c r="F140" s="56" t="n"/>
      <c r="G140" s="56" t="n"/>
      <c r="H140" s="56" t="n"/>
      <c r="I140" s="56" t="n"/>
      <c r="J140" s="56" t="n"/>
      <c r="K140" s="56" t="n"/>
      <c r="L140" s="56" t="n"/>
      <c r="M140" s="56" t="n"/>
      <c r="N140" s="56" t="n"/>
      <c r="O140" s="56" t="n"/>
      <c r="P140" s="56" t="n"/>
      <c r="Q140" s="56" t="n"/>
      <c r="R140" s="56" t="n"/>
      <c r="S140" s="56" t="n"/>
      <c r="T140" s="56" t="n"/>
      <c r="U140" s="56" t="n"/>
      <c r="V140" s="56" t="n"/>
      <c r="W140" s="56" t="n"/>
      <c r="X140" s="56" t="n"/>
      <c r="Y140" s="56" t="n"/>
      <c r="Z140" s="56" t="n"/>
      <c r="AA140" s="56" t="n"/>
      <c r="AB140" s="56" t="n"/>
      <c r="AC140" s="56" t="n"/>
      <c r="AD140" s="56" t="n"/>
      <c r="AE140" s="56" t="n"/>
      <c r="AF140" s="56" t="n"/>
      <c r="AG140" s="56" t="n"/>
      <c r="AH140" s="56" t="n"/>
      <c r="AI140" s="56" t="n"/>
      <c r="AJ140" s="56" t="n"/>
      <c r="AK140" s="56" t="n"/>
      <c r="AL140" s="56" t="n"/>
    </row>
    <row r="141" hidden="1" ht="86" customHeight="1" s="173" thickBot="1">
      <c r="A141" s="59" t="inlineStr">
        <is>
          <t>Bagian pendapatan komprehensif lainnya dari entitas ventura bersama yang dicatat dengan menggunakan metode ekuitas, setelah pajak</t>
        </is>
      </c>
      <c r="B141" s="59" t="n"/>
      <c r="C141" s="56" t="n"/>
      <c r="D141" s="56" t="n"/>
      <c r="E141" s="56" t="n"/>
      <c r="F141" s="56" t="n"/>
      <c r="G141" s="56" t="n"/>
      <c r="H141" s="56" t="n"/>
      <c r="I141" s="56" t="n"/>
      <c r="J141" s="56" t="n"/>
      <c r="K141" s="56" t="n"/>
      <c r="L141" s="56" t="n"/>
      <c r="M141" s="56" t="n"/>
      <c r="N141" s="56" t="n"/>
      <c r="O141" s="56" t="n"/>
      <c r="P141" s="56" t="n"/>
      <c r="Q141" s="56" t="n"/>
      <c r="R141" s="56" t="n"/>
      <c r="S141" s="56" t="n"/>
      <c r="T141" s="56" t="n"/>
      <c r="U141" s="56" t="n"/>
      <c r="V141" s="56" t="n"/>
      <c r="W141" s="56" t="n"/>
      <c r="X141" s="56" t="n"/>
      <c r="Y141" s="56" t="n"/>
      <c r="Z141" s="56" t="n"/>
      <c r="AA141" s="56" t="n"/>
      <c r="AB141" s="56" t="n"/>
      <c r="AC141" s="56" t="n"/>
      <c r="AD141" s="56" t="n"/>
      <c r="AE141" s="56" t="n"/>
      <c r="AF141" s="56" t="n"/>
      <c r="AG141" s="56" t="n"/>
      <c r="AH141" s="56" t="n"/>
      <c r="AI141" s="56" t="n"/>
      <c r="AJ141" s="56" t="n"/>
      <c r="AK141" s="56" t="n"/>
      <c r="AL141" s="56" t="n"/>
    </row>
    <row r="142" hidden="1" ht="69" customHeight="1" s="173" thickBot="1">
      <c r="A142" s="59" t="inlineStr">
        <is>
          <t>Penyesuaian lainnya atas pendapatan komprehensif lainnya yang akan direklasifikasi ke laba rugi, setelah pajak</t>
        </is>
      </c>
      <c r="B142" s="59" t="n"/>
      <c r="C142" s="56" t="n"/>
      <c r="D142" s="56" t="n"/>
      <c r="E142" s="56" t="n"/>
      <c r="F142" s="56" t="n"/>
      <c r="G142" s="56" t="n"/>
      <c r="H142" s="56" t="n"/>
      <c r="I142" s="56" t="n"/>
      <c r="J142" s="56" t="n"/>
      <c r="K142" s="56" t="n"/>
      <c r="L142" s="56" t="n"/>
      <c r="M142" s="56" t="n"/>
      <c r="N142" s="56" t="n"/>
      <c r="O142" s="56" t="n"/>
      <c r="P142" s="56" t="n"/>
      <c r="Q142" s="56" t="n"/>
      <c r="R142" s="56" t="n"/>
      <c r="S142" s="56" t="n"/>
      <c r="T142" s="56" t="n"/>
      <c r="U142" s="56" t="n"/>
      <c r="V142" s="56" t="n"/>
      <c r="W142" s="56" t="n"/>
      <c r="X142" s="56" t="n"/>
      <c r="Y142" s="56" t="n"/>
      <c r="Z142" s="56" t="n"/>
      <c r="AA142" s="56" t="n"/>
      <c r="AB142" s="56" t="n"/>
      <c r="AC142" s="56" t="n"/>
      <c r="AD142" s="56" t="n"/>
      <c r="AE142" s="56" t="n"/>
      <c r="AF142" s="56" t="n"/>
      <c r="AG142" s="56" t="n"/>
      <c r="AH142" s="56" t="n"/>
      <c r="AI142" s="56" t="n"/>
      <c r="AJ142" s="56" t="n"/>
      <c r="AK142" s="56" t="n"/>
      <c r="AL142" s="56" t="n"/>
    </row>
    <row r="143" ht="69" customHeight="1" s="173" thickBot="1">
      <c r="A143" s="60" t="inlineStr">
        <is>
          <t>Jumlah pendapatan komprehensif lainnya yang akan direklasifikasi ke laba rugi, setelah pajak</t>
        </is>
      </c>
      <c r="B143" s="60" t="n"/>
      <c r="C143" s="61" t="n"/>
      <c r="D143" s="61" t="n"/>
      <c r="E143" s="61" t="n"/>
      <c r="F143" s="61" t="n"/>
      <c r="G143" s="61" t="n"/>
      <c r="H143" s="61" t="n"/>
      <c r="I143" s="61" t="n"/>
      <c r="J143" s="61" t="n"/>
      <c r="K143" s="61" t="n"/>
      <c r="L143" s="61" t="n"/>
      <c r="M143" s="61" t="n"/>
      <c r="N143" s="61" t="n"/>
      <c r="O143" s="61" t="n"/>
      <c r="P143" s="61" t="n"/>
      <c r="Q143" s="61" t="n"/>
      <c r="R143" s="61" t="n"/>
      <c r="S143" s="61" t="n"/>
      <c r="T143" s="61" t="n"/>
      <c r="U143" s="61" t="n"/>
      <c r="V143" s="61" t="n"/>
      <c r="W143" s="61" t="n"/>
      <c r="X143" s="61" t="n"/>
      <c r="Y143" s="61" t="n"/>
      <c r="Z143" s="61" t="n"/>
      <c r="AA143" s="61" t="n"/>
      <c r="AB143" s="61" t="n"/>
      <c r="AC143" s="61" t="n"/>
      <c r="AD143" s="61" t="n"/>
      <c r="AE143" s="61" t="n"/>
      <c r="AF143" s="61" t="n"/>
      <c r="AG143" s="61" t="n"/>
      <c r="AH143" s="61" t="n"/>
      <c r="AI143" s="61" t="n"/>
      <c r="AJ143" s="61" t="n"/>
      <c r="AK143" s="61" t="n"/>
      <c r="AL143" s="61" t="n"/>
    </row>
    <row r="144" ht="52" customHeight="1" s="173" thickBot="1">
      <c r="A144" s="58" t="inlineStr">
        <is>
          <t>Jumlah pendapatan komprehensif lainnya, setelah pajak</t>
        </is>
      </c>
      <c r="B144" s="58" t="n"/>
      <c r="C144" s="61" t="inlineStr"/>
      <c r="D144" s="61" t="inlineStr"/>
      <c r="E144" s="61" t="inlineStr"/>
      <c r="F144" s="61" t="inlineStr"/>
      <c r="G144" s="61" t="inlineStr"/>
      <c r="H144" s="61" t="inlineStr"/>
      <c r="I144" s="61" t="inlineStr"/>
      <c r="J144" s="61" t="inlineStr"/>
      <c r="K144" s="61" t="n">
        <v>75.678</v>
      </c>
      <c r="L144" s="61" t="n">
        <v>-75.003</v>
      </c>
      <c r="M144" s="61" t="n">
        <v>14.852</v>
      </c>
      <c r="N144" s="61" t="n">
        <v>98.809</v>
      </c>
      <c r="O144" s="61" t="n">
        <v>-110.608</v>
      </c>
      <c r="P144" s="61" t="n">
        <v>-268.47</v>
      </c>
      <c r="Q144" s="61" t="n">
        <v>-423.306</v>
      </c>
      <c r="R144" s="61" t="n">
        <v>5.216</v>
      </c>
      <c r="S144" s="61" t="n">
        <v>127.73</v>
      </c>
      <c r="T144" s="61" t="n">
        <v>4.256</v>
      </c>
      <c r="U144" s="61" t="n">
        <v>-19.249</v>
      </c>
      <c r="V144" s="61" t="n">
        <v>-79.496</v>
      </c>
      <c r="W144" s="61" t="n">
        <v>81.873</v>
      </c>
      <c r="X144" s="61" t="n">
        <v>64.214</v>
      </c>
      <c r="Y144" s="61" t="n">
        <v>176.462</v>
      </c>
      <c r="Z144" s="61" t="n">
        <v>290.667</v>
      </c>
      <c r="AA144" s="61" t="n">
        <v>-337.626</v>
      </c>
      <c r="AB144" s="61" t="n"/>
      <c r="AC144" s="61" t="n"/>
      <c r="AD144" s="61" t="n"/>
      <c r="AE144" s="61" t="n"/>
      <c r="AF144" s="61" t="n"/>
      <c r="AG144" s="61" t="n"/>
      <c r="AH144" s="61" t="n"/>
      <c r="AI144" s="61" t="n"/>
      <c r="AJ144" s="61" t="n"/>
      <c r="AK144" s="61" t="n"/>
      <c r="AL144" s="61" t="n"/>
    </row>
    <row r="145" ht="18" customHeight="1" s="173" thickBot="1">
      <c r="A145" s="54" t="inlineStr">
        <is>
          <t>Jumlah laba rugi komprehensif</t>
        </is>
      </c>
      <c r="B145" s="54" t="n"/>
      <c r="C145" s="61" t="n">
        <v>376.846</v>
      </c>
      <c r="D145" s="61" t="n">
        <v>758.277</v>
      </c>
      <c r="E145" s="61" t="n">
        <v>1059.811</v>
      </c>
      <c r="F145" s="61" t="n">
        <v>405.52</v>
      </c>
      <c r="G145" s="61" t="n">
        <v>816.168</v>
      </c>
      <c r="H145" s="61" t="n">
        <v>1140.44</v>
      </c>
      <c r="I145" s="61" t="n">
        <v>439.28</v>
      </c>
      <c r="J145" s="61" t="n">
        <v>770.153</v>
      </c>
      <c r="K145" s="61" t="n">
        <v>1175.187</v>
      </c>
      <c r="L145" s="61" t="n">
        <v>373.148</v>
      </c>
      <c r="M145" s="61" t="n">
        <v>818.2670000000001</v>
      </c>
      <c r="N145" s="61" t="n">
        <v>1284.206</v>
      </c>
      <c r="O145" s="61" t="n">
        <v>342.995</v>
      </c>
      <c r="P145" s="61" t="n">
        <v>546.898</v>
      </c>
      <c r="Q145" s="61" t="n">
        <v>780.032</v>
      </c>
      <c r="R145" s="61" t="n">
        <v>310.429</v>
      </c>
      <c r="S145" s="61" t="n">
        <v>847.87</v>
      </c>
      <c r="T145" s="61" t="n">
        <v>1099.021</v>
      </c>
      <c r="U145" s="61" t="n">
        <v>262.443</v>
      </c>
      <c r="V145" s="61" t="n">
        <v>541.37</v>
      </c>
      <c r="W145" s="61" t="n">
        <v>1011.935</v>
      </c>
      <c r="X145" s="61" t="n">
        <v>411.478</v>
      </c>
      <c r="Y145" s="61" t="n">
        <v>987.576</v>
      </c>
      <c r="Z145" s="61" t="n">
        <v>1439.391</v>
      </c>
      <c r="AA145" s="61" t="n">
        <v>323.6</v>
      </c>
      <c r="AB145" s="61" t="n"/>
      <c r="AC145" s="61" t="n"/>
      <c r="AD145" s="61" t="n"/>
      <c r="AE145" s="61" t="n"/>
      <c r="AF145" s="61" t="n"/>
      <c r="AG145" s="61" t="n"/>
      <c r="AH145" s="61" t="n"/>
      <c r="AI145" s="61" t="n"/>
      <c r="AJ145" s="61" t="n"/>
      <c r="AK145" s="61" t="n"/>
      <c r="AL145" s="61" t="n"/>
    </row>
    <row r="146" ht="35" customHeight="1" s="173" thickBot="1">
      <c r="A146" s="54" t="inlineStr">
        <is>
          <t>Laba (rugi) yang dapat diatribusikan</t>
        </is>
      </c>
      <c r="B146" s="54" t="n"/>
      <c r="C146" s="53" t="n"/>
      <c r="D146" s="53" t="n"/>
      <c r="E146" s="53" t="n"/>
      <c r="F146" s="53" t="n"/>
      <c r="G146" s="53" t="n"/>
      <c r="H146" s="53" t="n"/>
      <c r="I146" s="53" t="n"/>
      <c r="J146" s="53" t="n"/>
      <c r="K146" s="53" t="n"/>
      <c r="L146" s="53" t="n"/>
      <c r="M146" s="53" t="n"/>
      <c r="N146" s="53" t="n"/>
      <c r="O146" s="53" t="n"/>
      <c r="P146" s="53" t="n"/>
      <c r="Q146" s="53" t="n"/>
      <c r="R146" s="53" t="n"/>
      <c r="S146" s="53" t="n"/>
      <c r="T146" s="53" t="n"/>
      <c r="U146" s="53" t="n"/>
      <c r="V146" s="53" t="n"/>
      <c r="W146" s="53" t="n"/>
      <c r="X146" s="53" t="n"/>
      <c r="Y146" s="53" t="n"/>
      <c r="Z146" s="53" t="n"/>
      <c r="AA146" s="53" t="n"/>
      <c r="AB146" s="53" t="n"/>
      <c r="AC146" s="53" t="n"/>
      <c r="AD146" s="53" t="n"/>
      <c r="AE146" s="53" t="n"/>
      <c r="AF146" s="53" t="n"/>
      <c r="AG146" s="53" t="n"/>
      <c r="AH146" s="53" t="n"/>
      <c r="AI146" s="53" t="n"/>
      <c r="AJ146" s="53" t="n"/>
      <c r="AK146" s="53" t="n"/>
      <c r="AL146" s="53" t="n"/>
    </row>
    <row r="147" ht="35" customHeight="1" s="173" thickBot="1">
      <c r="A147" s="55" t="inlineStr">
        <is>
          <t>Laba (rugi) yang dapat diatribusikan ke entitas induk</t>
        </is>
      </c>
      <c r="B147" s="55" t="n"/>
      <c r="C147" s="56" t="n">
        <v>376.846</v>
      </c>
      <c r="D147" s="56" t="n">
        <v>758.277</v>
      </c>
      <c r="E147" s="56" t="n">
        <v>1059.811</v>
      </c>
      <c r="F147" s="56" t="n">
        <v>405.52</v>
      </c>
      <c r="G147" s="56" t="n">
        <v>816.168</v>
      </c>
      <c r="H147" s="56" t="n">
        <v>1140.44</v>
      </c>
      <c r="I147" s="56" t="n">
        <v>439.28</v>
      </c>
      <c r="J147" s="56" t="n">
        <v>770.153</v>
      </c>
      <c r="K147" s="56" t="n">
        <v>1099.509</v>
      </c>
      <c r="L147" s="56" t="n">
        <v>448.151</v>
      </c>
      <c r="M147" s="56" t="n">
        <v>803.415</v>
      </c>
      <c r="N147" s="56" t="n">
        <v>1185.397</v>
      </c>
      <c r="O147" s="56" t="n">
        <v>453.603</v>
      </c>
      <c r="P147" s="56" t="n">
        <v>815.3680000000001</v>
      </c>
      <c r="Q147" s="56" t="n">
        <v>1203.338</v>
      </c>
      <c r="R147" s="56" t="n">
        <v>305.213</v>
      </c>
      <c r="S147" s="56" t="n">
        <v>720.14</v>
      </c>
      <c r="T147" s="56" t="n">
        <v>1094.765</v>
      </c>
      <c r="U147" s="56" t="n">
        <v>281.692</v>
      </c>
      <c r="V147" s="56" t="n">
        <v>620.866</v>
      </c>
      <c r="W147" s="56" t="n">
        <v>930.062</v>
      </c>
      <c r="X147" s="56" t="n">
        <v>347.264</v>
      </c>
      <c r="Y147" s="56" t="n">
        <v>707.612</v>
      </c>
      <c r="Z147" s="56" t="n">
        <v>1060.391</v>
      </c>
      <c r="AA147" s="56" t="n">
        <v>387.797</v>
      </c>
      <c r="AB147" s="56" t="n"/>
      <c r="AC147" s="56" t="n"/>
      <c r="AD147" s="56" t="n"/>
      <c r="AE147" s="56" t="n"/>
      <c r="AF147" s="56" t="n"/>
      <c r="AG147" s="56" t="n"/>
      <c r="AH147" s="56" t="n"/>
      <c r="AI147" s="56" t="n"/>
      <c r="AJ147" s="56" t="n"/>
      <c r="AK147" s="56" t="n"/>
      <c r="AL147" s="56" t="n"/>
    </row>
    <row r="148" ht="18" customHeight="1" s="173" thickBot="1">
      <c r="A148" s="151" t="inlineStr">
        <is>
          <t>Net Income Growth (%)</t>
        </is>
      </c>
      <c r="B148" s="62" t="n"/>
      <c r="C148" s="152">
        <f>IFERROR(IF(((C147-B147)/B147)=-1, "", (C147-B147)/B147), "")</f>
        <v/>
      </c>
      <c r="D148" s="152">
        <f>IFERROR(IF(((D147-C147)/C147)=-1, "", (D147-C147)/C147), "")</f>
        <v/>
      </c>
      <c r="E148" s="152">
        <f>IFERROR(IF(((E147-D147)/D147)=-1, "", (E147-D147)/D147), "")</f>
        <v/>
      </c>
      <c r="F148" s="152">
        <f>IFERROR(IF(((F147-E147)/E147)=-1, "", (F147-E147)/E147), "")</f>
        <v/>
      </c>
      <c r="G148" s="152">
        <f>IFERROR(IF(((G147-F147)/F147)=-1, "", (G147-F147)/F147), "")</f>
        <v/>
      </c>
      <c r="H148" s="152">
        <f>IFERROR(IF(((H147-G147)/G147)=-1, "", (H147-G147)/G147), "")</f>
        <v/>
      </c>
      <c r="I148" s="152">
        <f>IFERROR(IF(((I147-H147)/H147)=-1, "", (I147-H147)/H147), "")</f>
        <v/>
      </c>
      <c r="J148" s="152">
        <f>IFERROR(IF(((J147-I147)/I147)=-1, "", (J147-I147)/I147), "")</f>
        <v/>
      </c>
      <c r="K148" s="152">
        <f>IFERROR(IF(((K147-J147)/J147)=-1, "", (K147-J147)/J147), "")</f>
        <v/>
      </c>
      <c r="L148" s="152">
        <f>IFERROR(IF(((L147-K147)/K147)=-1, "", (L147-K147)/K147), "")</f>
        <v/>
      </c>
      <c r="M148" s="152">
        <f>IFERROR(IF(((M147-L147)/L147)=-1, "", (M147-L147)/L147), "")</f>
        <v/>
      </c>
      <c r="N148" s="152">
        <f>IFERROR(IF(((N147-M147)/M147)=-1, "", (N147-M147)/M147), "")</f>
        <v/>
      </c>
      <c r="O148" s="152">
        <f>IFERROR(IF(((O147-N147)/N147)=-1, "", (O147-N147)/N147), "")</f>
        <v/>
      </c>
      <c r="P148" s="152">
        <f>IFERROR(IF(((P147-O147)/O147)=-1, "", (P147-O147)/O147), "")</f>
        <v/>
      </c>
      <c r="Q148" s="152">
        <f>IFERROR(IF(((Q147-P147)/P147)=-1, "", (Q147-P147)/P147), "")</f>
        <v/>
      </c>
      <c r="R148" s="152">
        <f>IFERROR(IF(((R147-Q147)/Q147)=-1, "", (R147-Q147)/Q147), "")</f>
        <v/>
      </c>
      <c r="S148" s="152">
        <f>IFERROR(IF(((S147-R147)/R147)=-1, "", (S147-R147)/R147), "")</f>
        <v/>
      </c>
      <c r="T148" s="152">
        <f>IFERROR(IF(((T147-S147)/S147)=-1, "", (T147-S147)/S147), "")</f>
        <v/>
      </c>
      <c r="U148" s="152">
        <f>IFERROR(IF(((U147-T147)/T147)=-1, "", (U147-T147)/T147), "")</f>
        <v/>
      </c>
      <c r="V148" s="152">
        <f>IFERROR(IF(((V147-U147)/U147)=-1, "", (V147-U147)/U147), "")</f>
        <v/>
      </c>
      <c r="W148" s="152">
        <f>IFERROR(IF(((W147-V147)/V147)=-1, "", (W147-V147)/V147), "")</f>
        <v/>
      </c>
      <c r="X148" s="152">
        <f>IFERROR(IF(((X147-W147)/W147)=-1, "", (X147-W147)/W147), "")</f>
        <v/>
      </c>
      <c r="Y148" s="152">
        <f>IFERROR(IF(((Y147-X147)/X147)=-1, "", (Y147-X147)/X147), "")</f>
        <v/>
      </c>
      <c r="Z148" s="152">
        <f>IFERROR(IF(((Z147-Y147)/Y147)=-1, "", (Z147-Y147)/Y147), "")</f>
        <v/>
      </c>
      <c r="AA148" s="152">
        <f>IFERROR(IF(((AA147-Z147)/Z147)=-1, "", (AA147-Z147)/Z147), "")</f>
        <v/>
      </c>
      <c r="AB148" s="152">
        <f>IFERROR(IF(((AB147-AA147)/AA147)=-1, "", (AB147-AA147)/AA147), "")</f>
        <v/>
      </c>
      <c r="AC148" s="152">
        <f>IFERROR(IF(((AC147-AB147)/AB147)=-1, "", (AC147-AB147)/AB147), "")</f>
        <v/>
      </c>
      <c r="AD148" s="152">
        <f>IFERROR(IF(((AD147-AC147)/AC147)=-1, "", (AD147-AC147)/AC147), "")</f>
        <v/>
      </c>
      <c r="AE148" s="152">
        <f>IFERROR(IF(((AE147-AD147)/AD147)=-1, "", (AE147-AD147)/AD147), "")</f>
        <v/>
      </c>
      <c r="AF148" s="152">
        <f>IFERROR(IF(((AF147-AE147)/AE147)=-1, "", (AF147-AE147)/AE147), "")</f>
        <v/>
      </c>
      <c r="AG148" s="152">
        <f>IFERROR(IF(((AG147-AF147)/AF147)=-1, "", (AG147-AF147)/AF147), "")</f>
        <v/>
      </c>
      <c r="AH148" s="152">
        <f>IFERROR(IF(((AH147-AG147)/AG147)=-1, "", (AH147-AG147)/AG147), "")</f>
        <v/>
      </c>
      <c r="AI148" s="152">
        <f>IFERROR(IF(((AI147-AH147)/AH147)=-1, "", (AI147-AH147)/AH147), "")</f>
        <v/>
      </c>
      <c r="AJ148" s="152">
        <f>IFERROR(IF(((AJ147-AI147)/AI147)=-1, "", (AJ147-AI147)/AI147), "")</f>
        <v/>
      </c>
      <c r="AK148" s="152">
        <f>IFERROR(IF(((AK147-AJ147)/AJ147)=-1, "", (AK147-AJ147)/AJ147), "")</f>
        <v/>
      </c>
      <c r="AL148" s="152">
        <f>IFERROR(IF(((AL147-AK147)/AK147)=-1, "", (AL147-AK147)/AK147), "")</f>
        <v/>
      </c>
    </row>
    <row r="149" ht="18" customHeight="1" s="173" thickBot="1">
      <c r="A149" s="143" t="inlineStr">
        <is>
          <t>NPM (%)</t>
        </is>
      </c>
      <c r="B149" s="54" t="n"/>
      <c r="C149" s="95">
        <f>IFERROR(C147/C5, "")</f>
        <v/>
      </c>
      <c r="D149" s="95">
        <f>IFERROR(D147/D5, "")</f>
        <v/>
      </c>
      <c r="E149" s="95">
        <f>IFERROR(E147/E5, "")</f>
        <v/>
      </c>
      <c r="F149" s="95">
        <f>IFERROR(F147/F5, "")</f>
        <v/>
      </c>
      <c r="G149" s="95">
        <f>IFERROR(G147/G5, "")</f>
        <v/>
      </c>
      <c r="H149" s="95">
        <f>IFERROR(H147/H5, "")</f>
        <v/>
      </c>
      <c r="I149" s="95">
        <f>IFERROR(I147/I5, "")</f>
        <v/>
      </c>
      <c r="J149" s="95">
        <f>IFERROR(J147/J5, "")</f>
        <v/>
      </c>
      <c r="K149" s="95">
        <f>IFERROR(K147/K5, "")</f>
        <v/>
      </c>
      <c r="L149" s="95">
        <f>IFERROR(L147/L5, "")</f>
        <v/>
      </c>
      <c r="M149" s="95">
        <f>IFERROR(M147/M5, "")</f>
        <v/>
      </c>
      <c r="N149" s="95">
        <f>IFERROR(N147/N5, "")</f>
        <v/>
      </c>
      <c r="O149" s="95">
        <f>IFERROR(O147/O5, "")</f>
        <v/>
      </c>
      <c r="P149" s="95">
        <f>IFERROR(P147/P5, "")</f>
        <v/>
      </c>
      <c r="Q149" s="95">
        <f>IFERROR(Q147/Q5, "")</f>
        <v/>
      </c>
      <c r="R149" s="95">
        <f>IFERROR(R147/R5, "")</f>
        <v/>
      </c>
      <c r="S149" s="95">
        <f>IFERROR(S147/S5, "")</f>
        <v/>
      </c>
      <c r="T149" s="95">
        <f>IFERROR(T147/T5, "")</f>
        <v/>
      </c>
      <c r="U149" s="95">
        <f>IFERROR(U147/U5, "")</f>
        <v/>
      </c>
      <c r="V149" s="95">
        <f>IFERROR(V147/V5, "")</f>
        <v/>
      </c>
      <c r="W149" s="95">
        <f>IFERROR(W147/W5, "")</f>
        <v/>
      </c>
      <c r="X149" s="95">
        <f>IFERROR(X147/X5, "")</f>
        <v/>
      </c>
      <c r="Y149" s="95">
        <f>IFERROR(Y147/Y5, "")</f>
        <v/>
      </c>
      <c r="Z149" s="95">
        <f>IFERROR(Z147/Z5, "")</f>
        <v/>
      </c>
      <c r="AA149" s="95">
        <f>IFERROR(AA147/AA5, "")</f>
        <v/>
      </c>
      <c r="AB149" s="95">
        <f>IFERROR(AB147/AB5, "")</f>
        <v/>
      </c>
      <c r="AC149" s="95">
        <f>IFERROR(AC147/AC5, "")</f>
        <v/>
      </c>
      <c r="AD149" s="95">
        <f>IFERROR(AD147/AD5, "")</f>
        <v/>
      </c>
      <c r="AE149" s="95">
        <f>IFERROR(AE147/AE5, "")</f>
        <v/>
      </c>
      <c r="AF149" s="95">
        <f>IFERROR(AF147/AF5, "")</f>
        <v/>
      </c>
      <c r="AG149" s="95">
        <f>IFERROR(AG147/AG5, "")</f>
        <v/>
      </c>
      <c r="AH149" s="95">
        <f>IFERROR(AH147/AH5, "")</f>
        <v/>
      </c>
      <c r="AI149" s="95">
        <f>IFERROR(AI147/AI5, "")</f>
        <v/>
      </c>
      <c r="AJ149" s="95">
        <f>IFERROR(AJ147/AJ5, "")</f>
        <v/>
      </c>
      <c r="AK149" s="95">
        <f>IFERROR(AK147/AK5, "")</f>
        <v/>
      </c>
      <c r="AL149" s="95">
        <f>IFERROR(AL147/AL5, "")</f>
        <v/>
      </c>
    </row>
    <row r="150" ht="18" customHeight="1" s="173" thickBot="1">
      <c r="A150" s="143" t="inlineStr">
        <is>
          <t>RoE (%)</t>
        </is>
      </c>
      <c r="B150" s="54" t="n"/>
      <c r="C150" s="95">
        <f>IFERROR(C$147/HLOOKUP(C$3,'BALANCE SHEET'!$C$3:$AH$258, 251, FALSE), "")</f>
        <v/>
      </c>
      <c r="D150" s="95">
        <f>IFERROR(D$147/HLOOKUP(D$3,'BALANCE SHEET'!$C$3:$AH$258, 251, FALSE), "")</f>
        <v/>
      </c>
      <c r="E150" s="95">
        <f>IFERROR(E$147/HLOOKUP(E$3,'BALANCE SHEET'!$C$3:$AH$258, 251, FALSE), "")</f>
        <v/>
      </c>
      <c r="F150" s="95">
        <f>IFERROR(F$147/HLOOKUP(F$3,'BALANCE SHEET'!$C$3:$AH$258, 251, FALSE), "")</f>
        <v/>
      </c>
      <c r="G150" s="95">
        <f>IFERROR(G$147/HLOOKUP(G$3,'BALANCE SHEET'!$C$3:$AH$258, 251, FALSE), "")</f>
        <v/>
      </c>
      <c r="H150" s="95">
        <f>IFERROR(H$147/HLOOKUP(H$3,'BALANCE SHEET'!$C$3:$AH$258, 251, FALSE), "")</f>
        <v/>
      </c>
      <c r="I150" s="95">
        <f>IFERROR(I$147/HLOOKUP(I$3,'BALANCE SHEET'!$C$3:$AH$258, 251, FALSE), "")</f>
        <v/>
      </c>
      <c r="J150" s="95">
        <f>IFERROR(J$147/HLOOKUP(J$3,'BALANCE SHEET'!$C$3:$AH$258, 251, FALSE), "")</f>
        <v/>
      </c>
      <c r="K150" s="95">
        <f>IFERROR(K$147/HLOOKUP(K$3,'BALANCE SHEET'!$C$3:$AH$258, 251, FALSE), "")</f>
        <v/>
      </c>
      <c r="L150" s="95">
        <f>IFERROR(L$147/HLOOKUP(L$3,'BALANCE SHEET'!$C$3:$AH$258, 251, FALSE), "")</f>
        <v/>
      </c>
      <c r="M150" s="95">
        <f>IFERROR(M$147/HLOOKUP(M$3,'BALANCE SHEET'!$C$3:$AH$258, 251, FALSE), "")</f>
        <v/>
      </c>
      <c r="N150" s="95">
        <f>IFERROR(N$147/HLOOKUP(N$3,'BALANCE SHEET'!$C$3:$AH$258, 251, FALSE), "")</f>
        <v/>
      </c>
      <c r="O150" s="95">
        <f>IFERROR(O$147/HLOOKUP(O$3,'BALANCE SHEET'!$C$3:$AH$258, 251, FALSE), "")</f>
        <v/>
      </c>
      <c r="P150" s="95">
        <f>IFERROR(P$147/HLOOKUP(P$3,'BALANCE SHEET'!$C$3:$AH$258, 251, FALSE), "")</f>
        <v/>
      </c>
      <c r="Q150" s="95">
        <f>IFERROR(Q$147/HLOOKUP(Q$3,'BALANCE SHEET'!$C$3:$AH$258, 251, FALSE), "")</f>
        <v/>
      </c>
      <c r="R150" s="95">
        <f>IFERROR(R$147/HLOOKUP(R$3,'BALANCE SHEET'!$C$3:$AH$258, 251, FALSE), "")</f>
        <v/>
      </c>
      <c r="S150" s="95">
        <f>IFERROR(S$147/HLOOKUP(S$3,'BALANCE SHEET'!$C$3:$AH$258, 251, FALSE), "")</f>
        <v/>
      </c>
      <c r="T150" s="95">
        <f>IFERROR(T$147/HLOOKUP(T$3,'BALANCE SHEET'!$C$3:$AH$258, 251, FALSE), "")</f>
        <v/>
      </c>
      <c r="U150" s="95">
        <f>IFERROR(U$147/HLOOKUP(U$3,'BALANCE SHEET'!$C$3:$AH$258, 251, FALSE), "")</f>
        <v/>
      </c>
      <c r="V150" s="95">
        <f>IFERROR(V$147/HLOOKUP(V$3,'BALANCE SHEET'!$C$3:$AH$258, 251, FALSE), "")</f>
        <v/>
      </c>
      <c r="W150" s="95">
        <f>IFERROR(W$147/HLOOKUP(W$3,'BALANCE SHEET'!$C$3:$AH$258, 251, FALSE), "")</f>
        <v/>
      </c>
      <c r="X150" s="95">
        <f>IFERROR(X$147/HLOOKUP(X$3,'BALANCE SHEET'!$C$3:$AH$258, 251, FALSE), "")</f>
        <v/>
      </c>
      <c r="Y150" s="95">
        <f>IFERROR(Y$147/HLOOKUP(Y$3,'BALANCE SHEET'!$C$3:$AH$258, 251, FALSE), "")</f>
        <v/>
      </c>
      <c r="Z150" s="95">
        <f>IFERROR(Z$147/HLOOKUP(Z$3,'BALANCE SHEET'!$C$3:$AH$258, 251, FALSE), "")</f>
        <v/>
      </c>
      <c r="AA150" s="95">
        <f>IFERROR(AA$147/HLOOKUP(AA$3,'BALANCE SHEET'!$C$3:$AH$258, 251, FALSE), "")</f>
        <v/>
      </c>
      <c r="AB150" s="95">
        <f>IFERROR(AB$147/HLOOKUP(AB$3,'BALANCE SHEET'!$C$3:$AH$258, 251, FALSE), "")</f>
        <v/>
      </c>
      <c r="AC150" s="95">
        <f>IFERROR(AC$147/HLOOKUP(AC$3,'BALANCE SHEET'!$C$3:$AH$258, 251, FALSE), "")</f>
        <v/>
      </c>
      <c r="AD150" s="95">
        <f>IFERROR(AD$147/HLOOKUP(AD$3,'BALANCE SHEET'!$C$3:$AH$258, 251, FALSE), "")</f>
        <v/>
      </c>
      <c r="AE150" s="95">
        <f>IFERROR(AE$147/HLOOKUP(AE$3,'BALANCE SHEET'!$C$3:$AH$258, 251, FALSE), "")</f>
        <v/>
      </c>
      <c r="AF150" s="95">
        <f>IFERROR(AF$147/HLOOKUP(AF$3,'BALANCE SHEET'!$C$3:$AH$258, 251, FALSE), "")</f>
        <v/>
      </c>
      <c r="AG150" s="95">
        <f>IFERROR(AG$147/HLOOKUP(AG$3,'BALANCE SHEET'!$C$3:$AH$258, 251, FALSE), "")</f>
        <v/>
      </c>
      <c r="AH150" s="95">
        <f>IFERROR(AH$147/HLOOKUP(AH$3,'BALANCE SHEET'!$C$3:$AH$258, 251, FALSE), "")</f>
        <v/>
      </c>
      <c r="AI150" s="95">
        <f>IFERROR(AI$147/HLOOKUP(AI$3,'BALANCE SHEET'!$C$3:$AH$258, 251, FALSE), "")</f>
        <v/>
      </c>
      <c r="AJ150" s="95">
        <f>IFERROR(AJ$147/HLOOKUP(AJ$3,'BALANCE SHEET'!$C$3:$AH$258, 251, FALSE), "")</f>
        <v/>
      </c>
      <c r="AK150" s="95">
        <f>IFERROR(AK$147/HLOOKUP(AK$3,'BALANCE SHEET'!$C$3:$AH$258, 251, FALSE), "")</f>
        <v/>
      </c>
      <c r="AL150" s="95">
        <f>IFERROR(AL$147/HLOOKUP(AL$3,'BALANCE SHEET'!$C$3:$AH$258, 251, FALSE), "")</f>
        <v/>
      </c>
    </row>
    <row r="151" ht="18" customHeight="1" s="173" thickBot="1">
      <c r="A151" s="143" t="inlineStr">
        <is>
          <t>RoA (%)</t>
        </is>
      </c>
      <c r="B151" s="54" t="n"/>
      <c r="C151" s="95">
        <f>IFERROR(C147/HLOOKUP(C3,'BALANCE SHEET'!$C$3:$AH$258, 123, FALSE), "")</f>
        <v/>
      </c>
      <c r="D151" s="95">
        <f>IFERROR(D147/HLOOKUP(D3,'BALANCE SHEET'!$C$3:$AH$258, 123, FALSE), "")</f>
        <v/>
      </c>
      <c r="E151" s="95">
        <f>IFERROR(E147/HLOOKUP(E3,'BALANCE SHEET'!$C$3:$AH$258, 123, FALSE), "")</f>
        <v/>
      </c>
      <c r="F151" s="95">
        <f>IFERROR(F147/HLOOKUP(F3,'BALANCE SHEET'!$C$3:$AH$258, 123, FALSE), "")</f>
        <v/>
      </c>
      <c r="G151" s="95">
        <f>IFERROR(G147/HLOOKUP(G3,'BALANCE SHEET'!$C$3:$AH$258, 123, FALSE), "")</f>
        <v/>
      </c>
      <c r="H151" s="95">
        <f>IFERROR(H147/HLOOKUP(H3,'BALANCE SHEET'!$C$3:$AH$258, 123, FALSE), "")</f>
        <v/>
      </c>
      <c r="I151" s="95">
        <f>IFERROR(I147/HLOOKUP(I3,'BALANCE SHEET'!$C$3:$AH$258, 123, FALSE), "")</f>
        <v/>
      </c>
      <c r="J151" s="95">
        <f>IFERROR(J147/HLOOKUP(J3,'BALANCE SHEET'!$C$3:$AH$258, 123, FALSE), "")</f>
        <v/>
      </c>
      <c r="K151" s="95">
        <f>IFERROR(K147/HLOOKUP(K3,'BALANCE SHEET'!$C$3:$AH$258, 123, FALSE), "")</f>
        <v/>
      </c>
      <c r="L151" s="95">
        <f>IFERROR(L147/HLOOKUP(L3,'BALANCE SHEET'!$C$3:$AH$258, 123, FALSE), "")</f>
        <v/>
      </c>
      <c r="M151" s="95">
        <f>IFERROR(M147/HLOOKUP(M3,'BALANCE SHEET'!$C$3:$AH$258, 123, FALSE), "")</f>
        <v/>
      </c>
      <c r="N151" s="95">
        <f>IFERROR(N147/HLOOKUP(N3,'BALANCE SHEET'!$C$3:$AH$258, 123, FALSE), "")</f>
        <v/>
      </c>
      <c r="O151" s="95">
        <f>IFERROR(O147/HLOOKUP(O3,'BALANCE SHEET'!$C$3:$AH$258, 123, FALSE), "")</f>
        <v/>
      </c>
      <c r="P151" s="95">
        <f>IFERROR(P147/HLOOKUP(P3,'BALANCE SHEET'!$C$3:$AH$258, 123, FALSE), "")</f>
        <v/>
      </c>
      <c r="Q151" s="95">
        <f>IFERROR(Q147/HLOOKUP(Q3,'BALANCE SHEET'!$C$3:$AH$258, 123, FALSE), "")</f>
        <v/>
      </c>
      <c r="R151" s="95">
        <f>IFERROR(R147/HLOOKUP(R3,'BALANCE SHEET'!$C$3:$AH$258, 123, FALSE), "")</f>
        <v/>
      </c>
      <c r="S151" s="95">
        <f>IFERROR(S147/HLOOKUP(S3,'BALANCE SHEET'!$C$3:$AH$258, 123, FALSE), "")</f>
        <v/>
      </c>
      <c r="T151" s="95">
        <f>IFERROR(T147/HLOOKUP(T3,'BALANCE SHEET'!$C$3:$AH$258, 123, FALSE), "")</f>
        <v/>
      </c>
      <c r="U151" s="95">
        <f>IFERROR(U147/HLOOKUP(U3,'BALANCE SHEET'!$C$3:$AH$258, 123, FALSE), "")</f>
        <v/>
      </c>
      <c r="V151" s="95">
        <f>IFERROR(V147/HLOOKUP(V3,'BALANCE SHEET'!$C$3:$AH$258, 123, FALSE), "")</f>
        <v/>
      </c>
      <c r="W151" s="95">
        <f>IFERROR(W147/HLOOKUP(W3,'BALANCE SHEET'!$C$3:$AH$258, 123, FALSE), "")</f>
        <v/>
      </c>
      <c r="X151" s="95">
        <f>IFERROR(X147/HLOOKUP(X3,'BALANCE SHEET'!$C$3:$AH$258, 123, FALSE), "")</f>
        <v/>
      </c>
      <c r="Y151" s="95">
        <f>IFERROR(Y147/HLOOKUP(Y3,'BALANCE SHEET'!$C$3:$AH$258, 123, FALSE), "")</f>
        <v/>
      </c>
      <c r="Z151" s="95">
        <f>IFERROR(Z147/HLOOKUP(Z3,'BALANCE SHEET'!$C$3:$AH$258, 123, FALSE), "")</f>
        <v/>
      </c>
      <c r="AA151" s="95">
        <f>IFERROR(AA147/HLOOKUP(AA3,'BALANCE SHEET'!$C$3:$AH$258, 123, FALSE), "")</f>
        <v/>
      </c>
      <c r="AB151" s="95">
        <f>IFERROR(AB147/HLOOKUP(AB3,'BALANCE SHEET'!$C$3:$AH$258, 123, FALSE), "")</f>
        <v/>
      </c>
      <c r="AC151" s="95">
        <f>IFERROR(AC147/HLOOKUP(AC3,'BALANCE SHEET'!$C$3:$AH$258, 123, FALSE), "")</f>
        <v/>
      </c>
      <c r="AD151" s="95">
        <f>IFERROR(AD147/HLOOKUP(AD3,'BALANCE SHEET'!$C$3:$AH$258, 123, FALSE), "")</f>
        <v/>
      </c>
      <c r="AE151" s="95">
        <f>IFERROR(AE147/HLOOKUP(AE3,'BALANCE SHEET'!$C$3:$AH$258, 123, FALSE), "")</f>
        <v/>
      </c>
      <c r="AF151" s="95">
        <f>IFERROR(AF147/HLOOKUP(AF3,'BALANCE SHEET'!$C$3:$AH$258, 123, FALSE), "")</f>
        <v/>
      </c>
      <c r="AG151" s="95">
        <f>IFERROR(AG147/HLOOKUP(AG3,'BALANCE SHEET'!$C$3:$AH$258, 123, FALSE), "")</f>
        <v/>
      </c>
      <c r="AH151" s="95">
        <f>IFERROR(AH147/HLOOKUP(AH3,'BALANCE SHEET'!$C$3:$AH$258, 123, FALSE), "")</f>
        <v/>
      </c>
      <c r="AI151" s="95">
        <f>IFERROR(AI147/HLOOKUP(AI3,'BALANCE SHEET'!$C$3:$AH$258, 123, FALSE), "")</f>
        <v/>
      </c>
      <c r="AJ151" s="95">
        <f>IFERROR(AJ147/HLOOKUP(AJ3,'BALANCE SHEET'!$C$3:$AH$258, 123, FALSE), "")</f>
        <v/>
      </c>
      <c r="AK151" s="95">
        <f>IFERROR(AK147/HLOOKUP(AK3,'BALANCE SHEET'!$C$3:$AH$258, 123, FALSE), "")</f>
        <v/>
      </c>
      <c r="AL151" s="95">
        <f>IFERROR(AL147/HLOOKUP(AL3,'BALANCE SHEET'!$C$3:$AH$258, 123, FALSE), "")</f>
        <v/>
      </c>
    </row>
    <row r="152" ht="52" customHeight="1" s="173" thickBot="1">
      <c r="A152" s="55" t="inlineStr">
        <is>
          <t>Laba (rugi) yang dapat diatribusikan ke kepentingan non-pengendali</t>
        </is>
      </c>
      <c r="B152" s="55" t="n"/>
      <c r="C152" s="56" t="inlineStr"/>
      <c r="D152" s="56" t="inlineStr"/>
      <c r="E152" s="56" t="inlineStr"/>
      <c r="F152" s="56" t="inlineStr"/>
      <c r="G152" s="56" t="inlineStr"/>
      <c r="H152" s="56" t="inlineStr"/>
      <c r="I152" s="56" t="inlineStr"/>
      <c r="J152" s="56" t="inlineStr"/>
      <c r="K152" s="56" t="inlineStr"/>
      <c r="L152" s="56" t="inlineStr"/>
      <c r="M152" s="56" t="inlineStr"/>
      <c r="N152" s="56" t="inlineStr"/>
      <c r="O152" s="56" t="inlineStr"/>
      <c r="P152" s="56" t="inlineStr"/>
      <c r="Q152" s="56" t="inlineStr"/>
      <c r="R152" s="56" t="inlineStr"/>
      <c r="S152" s="56" t="inlineStr"/>
      <c r="T152" s="56" t="inlineStr"/>
      <c r="U152" s="56" t="inlineStr"/>
      <c r="V152" s="56" t="inlineStr"/>
      <c r="W152" s="56" t="inlineStr"/>
      <c r="X152" s="56" t="inlineStr"/>
      <c r="Y152" s="56" t="n">
        <v>103.502</v>
      </c>
      <c r="Z152" s="56" t="n">
        <v>88.333</v>
      </c>
      <c r="AA152" s="56" t="n">
        <v>273.429</v>
      </c>
      <c r="AB152" s="56" t="n"/>
      <c r="AC152" s="56" t="n"/>
      <c r="AD152" s="56" t="n"/>
      <c r="AE152" s="56" t="n"/>
      <c r="AF152" s="56" t="n"/>
      <c r="AG152" s="56" t="n"/>
      <c r="AH152" s="56" t="n"/>
      <c r="AI152" s="56" t="n"/>
      <c r="AJ152" s="56" t="n"/>
      <c r="AK152" s="56" t="n"/>
      <c r="AL152" s="56" t="n"/>
    </row>
    <row r="153" ht="35" customHeight="1" s="173" thickBot="1">
      <c r="A153" s="54" t="inlineStr">
        <is>
          <t>Laba rugi komprehensif yang dapat diatribusikan</t>
        </is>
      </c>
      <c r="B153" s="54" t="n"/>
      <c r="C153" s="53" t="n"/>
      <c r="D153" s="53" t="n"/>
      <c r="E153" s="53" t="n"/>
      <c r="F153" s="53" t="n"/>
      <c r="G153" s="53" t="n"/>
      <c r="H153" s="53" t="n"/>
      <c r="I153" s="53" t="n"/>
      <c r="J153" s="53" t="n"/>
      <c r="K153" s="53" t="n"/>
      <c r="L153" s="53" t="n"/>
      <c r="M153" s="53" t="n"/>
      <c r="N153" s="53" t="n"/>
      <c r="O153" s="53" t="n"/>
      <c r="P153" s="53" t="n"/>
      <c r="Q153" s="53" t="n"/>
      <c r="R153" s="53" t="n"/>
      <c r="S153" s="53" t="n"/>
      <c r="T153" s="53" t="n"/>
      <c r="U153" s="53" t="n"/>
      <c r="V153" s="53" t="n"/>
      <c r="W153" s="53" t="n"/>
      <c r="X153" s="53" t="n"/>
      <c r="Y153" s="53" t="n"/>
      <c r="Z153" s="53" t="n"/>
      <c r="AA153" s="53" t="n"/>
      <c r="AB153" s="53" t="n"/>
      <c r="AC153" s="53" t="n"/>
      <c r="AD153" s="53" t="n"/>
      <c r="AE153" s="53" t="n"/>
      <c r="AF153" s="53" t="n"/>
      <c r="AG153" s="53" t="n"/>
      <c r="AH153" s="53" t="n"/>
      <c r="AI153" s="53" t="n"/>
      <c r="AJ153" s="53" t="n"/>
      <c r="AK153" s="53" t="n"/>
      <c r="AL153" s="53" t="n"/>
    </row>
    <row r="154" ht="52" customHeight="1" s="173" thickBot="1">
      <c r="A154" s="55" t="inlineStr">
        <is>
          <t>Laba rugi komprehensif yang dapat diatribusikan ke entitas induk</t>
        </is>
      </c>
      <c r="B154" s="55" t="n"/>
      <c r="C154" s="56" t="n">
        <v>376.846</v>
      </c>
      <c r="D154" s="56" t="n">
        <v>758.277</v>
      </c>
      <c r="E154" s="56" t="n">
        <v>1059.811</v>
      </c>
      <c r="F154" s="56" t="n">
        <v>405.52</v>
      </c>
      <c r="G154" s="56" t="n">
        <v>816.168</v>
      </c>
      <c r="H154" s="56" t="n">
        <v>1140.44</v>
      </c>
      <c r="I154" s="56" t="n">
        <v>439.28</v>
      </c>
      <c r="J154" s="56" t="n">
        <v>770.153</v>
      </c>
      <c r="K154" s="56" t="n">
        <v>1175.187</v>
      </c>
      <c r="L154" s="56" t="n">
        <v>373.148</v>
      </c>
      <c r="M154" s="56" t="n">
        <v>818.2670000000001</v>
      </c>
      <c r="N154" s="56" t="n">
        <v>1284.206</v>
      </c>
      <c r="O154" s="56" t="n">
        <v>342.995</v>
      </c>
      <c r="P154" s="56" t="n">
        <v>546.898</v>
      </c>
      <c r="Q154" s="56" t="n">
        <v>780.032</v>
      </c>
      <c r="R154" s="56" t="n">
        <v>310.429</v>
      </c>
      <c r="S154" s="56" t="n">
        <v>847.87</v>
      </c>
      <c r="T154" s="56" t="n">
        <v>1099.021</v>
      </c>
      <c r="U154" s="56" t="n">
        <v>262.443</v>
      </c>
      <c r="V154" s="56" t="n">
        <v>541.37</v>
      </c>
      <c r="W154" s="56" t="n">
        <v>1011.935</v>
      </c>
      <c r="X154" s="56" t="n">
        <v>411.478</v>
      </c>
      <c r="Y154" s="56" t="n">
        <v>876.635</v>
      </c>
      <c r="Z154" s="56" t="n">
        <v>1431.136</v>
      </c>
      <c r="AA154" s="56" t="n">
        <v>95.794</v>
      </c>
      <c r="AB154" s="56" t="n"/>
      <c r="AC154" s="56" t="n"/>
      <c r="AD154" s="56" t="n"/>
      <c r="AE154" s="56" t="n"/>
      <c r="AF154" s="56" t="n"/>
      <c r="AG154" s="56" t="n"/>
      <c r="AH154" s="56" t="n"/>
      <c r="AI154" s="56" t="n"/>
      <c r="AJ154" s="56" t="n"/>
      <c r="AK154" s="56" t="n"/>
      <c r="AL154" s="56" t="n"/>
    </row>
    <row r="155" ht="52" customHeight="1" s="173" thickBot="1">
      <c r="A155" s="55" t="inlineStr">
        <is>
          <t>Laba rugi komprehensif yang dapat diatribusikan ke kepentingan non-pengendali</t>
        </is>
      </c>
      <c r="B155" s="55" t="n"/>
      <c r="C155" s="56" t="inlineStr"/>
      <c r="D155" s="56" t="inlineStr"/>
      <c r="E155" s="56" t="inlineStr"/>
      <c r="F155" s="56" t="inlineStr"/>
      <c r="G155" s="56" t="inlineStr"/>
      <c r="H155" s="56" t="inlineStr"/>
      <c r="I155" s="56" t="inlineStr"/>
      <c r="J155" s="56" t="inlineStr"/>
      <c r="K155" s="56" t="inlineStr"/>
      <c r="L155" s="56" t="inlineStr"/>
      <c r="M155" s="56" t="inlineStr"/>
      <c r="N155" s="56" t="inlineStr"/>
      <c r="O155" s="56" t="inlineStr"/>
      <c r="P155" s="56" t="inlineStr"/>
      <c r="Q155" s="56" t="inlineStr"/>
      <c r="R155" s="56" t="inlineStr"/>
      <c r="S155" s="56" t="inlineStr"/>
      <c r="T155" s="56" t="inlineStr"/>
      <c r="U155" s="56" t="inlineStr"/>
      <c r="V155" s="56" t="inlineStr"/>
      <c r="W155" s="56" t="inlineStr"/>
      <c r="X155" s="56" t="inlineStr"/>
      <c r="Y155" s="56" t="n">
        <v>110.941</v>
      </c>
      <c r="Z155" s="56" t="n">
        <v>8.255000000000001</v>
      </c>
      <c r="AA155" s="56" t="n">
        <v>227.806</v>
      </c>
      <c r="AB155" s="56" t="n"/>
      <c r="AC155" s="56" t="n"/>
      <c r="AD155" s="56" t="n"/>
      <c r="AE155" s="56" t="n"/>
      <c r="AF155" s="56" t="n"/>
      <c r="AG155" s="56" t="n"/>
      <c r="AH155" s="56" t="n"/>
      <c r="AI155" s="56" t="n"/>
      <c r="AJ155" s="56" t="n"/>
      <c r="AK155" s="56" t="n"/>
      <c r="AL155" s="56" t="n"/>
    </row>
    <row r="156" ht="18" customHeight="1" s="173" thickBot="1">
      <c r="A156" s="54" t="inlineStr">
        <is>
          <t>Laba (rugi) per saham</t>
        </is>
      </c>
      <c r="B156" s="54" t="n"/>
      <c r="C156" s="53" t="n"/>
      <c r="D156" s="53" t="n"/>
      <c r="E156" s="53" t="n"/>
      <c r="F156" s="53" t="n"/>
      <c r="G156" s="53" t="n"/>
      <c r="H156" s="53" t="n"/>
      <c r="I156" s="53" t="n"/>
      <c r="J156" s="53" t="n"/>
      <c r="K156" s="53" t="n"/>
      <c r="L156" s="53" t="n"/>
      <c r="M156" s="53" t="n"/>
      <c r="N156" s="53" t="n"/>
      <c r="O156" s="53" t="n"/>
      <c r="P156" s="53" t="n"/>
      <c r="Q156" s="53" t="n"/>
      <c r="R156" s="53" t="n"/>
      <c r="S156" s="53" t="n"/>
      <c r="T156" s="53" t="n"/>
      <c r="U156" s="53" t="n"/>
      <c r="V156" s="53" t="n"/>
      <c r="W156" s="53" t="n"/>
      <c r="X156" s="53" t="n"/>
      <c r="Y156" s="53" t="n"/>
      <c r="Z156" s="53" t="n"/>
      <c r="AA156" s="53" t="n"/>
      <c r="AB156" s="53" t="n"/>
      <c r="AC156" s="53" t="n"/>
      <c r="AD156" s="53" t="n"/>
      <c r="AE156" s="53" t="n"/>
      <c r="AF156" s="53" t="n"/>
      <c r="AG156" s="53" t="n"/>
      <c r="AH156" s="53" t="n"/>
      <c r="AI156" s="53" t="n"/>
      <c r="AJ156" s="53" t="n"/>
      <c r="AK156" s="53" t="n"/>
      <c r="AL156" s="53" t="n"/>
    </row>
    <row r="157" ht="52" customHeight="1" s="173" thickBot="1">
      <c r="A157" s="58" t="inlineStr">
        <is>
          <t>Laba per saham dasar diatribusikan kepada pemilik entitas induk</t>
        </is>
      </c>
      <c r="B157" s="58" t="n"/>
      <c r="C157" s="53" t="n"/>
      <c r="D157" s="53" t="n"/>
      <c r="E157" s="53" t="n"/>
      <c r="F157" s="53" t="n"/>
      <c r="G157" s="53" t="n"/>
      <c r="H157" s="53" t="n"/>
      <c r="I157" s="53" t="n"/>
      <c r="J157" s="53" t="n"/>
      <c r="K157" s="53" t="n"/>
      <c r="L157" s="53" t="n"/>
      <c r="M157" s="53" t="n"/>
      <c r="N157" s="53" t="n"/>
      <c r="O157" s="53" t="n"/>
      <c r="P157" s="53" t="n"/>
      <c r="Q157" s="53" t="n"/>
      <c r="R157" s="53" t="n"/>
      <c r="S157" s="53" t="n"/>
      <c r="T157" s="53" t="n"/>
      <c r="U157" s="53" t="n"/>
      <c r="V157" s="53" t="n"/>
      <c r="W157" s="53" t="n"/>
      <c r="X157" s="53" t="n"/>
      <c r="Y157" s="53" t="n"/>
      <c r="Z157" s="53" t="n"/>
      <c r="AA157" s="53" t="n"/>
      <c r="AB157" s="53" t="n"/>
      <c r="AC157" s="53" t="n"/>
      <c r="AD157" s="53" t="n"/>
      <c r="AE157" s="53" t="n"/>
      <c r="AF157" s="53" t="n"/>
      <c r="AG157" s="53" t="n"/>
      <c r="AH157" s="53" t="n"/>
      <c r="AI157" s="53" t="n"/>
      <c r="AJ157" s="53" t="n"/>
      <c r="AK157" s="53" t="n"/>
      <c r="AL157" s="53" t="n"/>
    </row>
    <row r="158" ht="35" customHeight="1" s="173" thickBot="1">
      <c r="A158" s="59" t="inlineStr">
        <is>
          <t>Laba (rugi) per saham dasar dari operasi yang dilanjutkan</t>
        </is>
      </c>
      <c r="B158" s="59" t="n"/>
      <c r="C158" s="69" t="n">
        <v>25.22</v>
      </c>
      <c r="D158" s="69" t="n">
        <v>50.63</v>
      </c>
      <c r="E158" s="69" t="n">
        <v>70.76000000000001</v>
      </c>
      <c r="F158" s="69" t="n">
        <v>27.05</v>
      </c>
      <c r="G158" s="69" t="n">
        <v>54.43</v>
      </c>
      <c r="H158" s="69" t="n">
        <v>76.02</v>
      </c>
      <c r="I158" s="69" t="n">
        <v>29.26</v>
      </c>
      <c r="J158" s="69" t="n">
        <v>51.29</v>
      </c>
      <c r="K158" s="69" t="n">
        <v>73.22</v>
      </c>
      <c r="L158" s="69" t="n">
        <v>29.85</v>
      </c>
      <c r="M158" s="69" t="n">
        <v>53.51</v>
      </c>
      <c r="N158" s="69" t="n">
        <v>78.94</v>
      </c>
      <c r="O158" s="69" t="n">
        <v>30.21</v>
      </c>
      <c r="P158" s="69" t="n">
        <v>54.3</v>
      </c>
      <c r="Q158" s="69" t="n">
        <v>80.14</v>
      </c>
      <c r="R158" s="69" t="n">
        <v>20.33</v>
      </c>
      <c r="S158" s="69" t="n">
        <v>47.96</v>
      </c>
      <c r="T158" s="69" t="n">
        <v>72.91</v>
      </c>
      <c r="U158" s="69" t="n">
        <v>18.76</v>
      </c>
      <c r="V158" s="69" t="n">
        <v>41.35</v>
      </c>
      <c r="W158" s="69" t="n">
        <v>61.94</v>
      </c>
      <c r="X158" s="69" t="n">
        <v>2.317e-05</v>
      </c>
      <c r="Y158" s="69" t="n">
        <v>47.13</v>
      </c>
      <c r="Z158" s="69" t="n">
        <v>70.62</v>
      </c>
      <c r="AA158" s="69" t="n">
        <v>25.8264493047271</v>
      </c>
      <c r="AB158" s="69" t="n"/>
      <c r="AC158" s="69" t="n"/>
      <c r="AD158" s="69" t="n"/>
      <c r="AE158" s="69" t="n"/>
      <c r="AF158" s="69" t="n"/>
      <c r="AG158" s="69" t="n"/>
      <c r="AH158" s="69" t="n"/>
      <c r="AI158" s="69" t="n"/>
      <c r="AJ158" s="69" t="n"/>
      <c r="AK158" s="69" t="n"/>
      <c r="AL158" s="69" t="n"/>
    </row>
    <row r="159" hidden="1" ht="35" customHeight="1" s="173" thickBot="1">
      <c r="A159" s="59" t="inlineStr">
        <is>
          <t>Laba (rugi) per saham dasar dari operasi yang dihentikan</t>
        </is>
      </c>
      <c r="B159" s="59" t="n"/>
      <c r="C159" s="69" t="inlineStr"/>
      <c r="D159" s="69" t="inlineStr"/>
      <c r="E159" s="69" t="inlineStr"/>
      <c r="F159" s="69" t="inlineStr"/>
      <c r="G159" s="69" t="inlineStr"/>
      <c r="H159" s="69" t="inlineStr"/>
      <c r="I159" s="69" t="inlineStr"/>
      <c r="J159" s="69" t="inlineStr"/>
      <c r="K159" s="69" t="inlineStr"/>
      <c r="L159" s="69" t="inlineStr"/>
      <c r="M159" s="69" t="inlineStr"/>
      <c r="N159" s="69" t="inlineStr"/>
      <c r="O159" s="69" t="inlineStr"/>
      <c r="P159" s="69" t="inlineStr"/>
      <c r="Q159" s="69" t="inlineStr"/>
      <c r="R159" s="69" t="inlineStr"/>
      <c r="S159" s="69" t="inlineStr"/>
      <c r="T159" s="69" t="inlineStr"/>
      <c r="U159" s="69" t="inlineStr"/>
      <c r="V159" s="69" t="inlineStr"/>
      <c r="W159" s="69" t="inlineStr"/>
      <c r="X159" s="69" t="inlineStr"/>
      <c r="Y159" s="69" t="inlineStr"/>
      <c r="Z159" s="69" t="inlineStr"/>
      <c r="AA159" s="69" t="inlineStr"/>
      <c r="AB159" s="69" t="n"/>
      <c r="AC159" s="69" t="n"/>
      <c r="AD159" s="69" t="n"/>
      <c r="AE159" s="69" t="n"/>
      <c r="AF159" s="69" t="n"/>
      <c r="AG159" s="69" t="n"/>
      <c r="AH159" s="69" t="n"/>
      <c r="AI159" s="69" t="n"/>
      <c r="AJ159" s="69" t="n"/>
      <c r="AK159" s="69" t="n"/>
      <c r="AL159" s="69" t="n"/>
    </row>
    <row r="160" ht="18" customHeight="1" s="173" thickBot="1">
      <c r="A160" s="58" t="inlineStr">
        <is>
          <t>Laba (rugi) per saham dilusian</t>
        </is>
      </c>
      <c r="B160" s="58" t="n"/>
      <c r="C160" s="53" t="n"/>
      <c r="D160" s="53" t="n"/>
      <c r="E160" s="53" t="n"/>
      <c r="F160" s="53" t="n"/>
      <c r="G160" s="53" t="n"/>
      <c r="H160" s="53" t="n"/>
      <c r="I160" s="53" t="n"/>
      <c r="J160" s="53" t="n"/>
      <c r="K160" s="53" t="n"/>
      <c r="L160" s="53" t="n"/>
      <c r="M160" s="53" t="n"/>
      <c r="N160" s="53" t="n"/>
      <c r="O160" s="53" t="n"/>
      <c r="P160" s="53" t="n"/>
      <c r="Q160" s="53" t="n"/>
      <c r="R160" s="53" t="n"/>
      <c r="S160" s="53" t="n"/>
      <c r="T160" s="53" t="n"/>
      <c r="U160" s="53" t="n"/>
      <c r="V160" s="53" t="n"/>
      <c r="W160" s="53" t="n"/>
      <c r="X160" s="53" t="n"/>
      <c r="Y160" s="53" t="n"/>
      <c r="Z160" s="53" t="n"/>
      <c r="AA160" s="53" t="n"/>
      <c r="AB160" s="53" t="n"/>
      <c r="AC160" s="53" t="n"/>
      <c r="AD160" s="53" t="n"/>
      <c r="AE160" s="53" t="n"/>
      <c r="AF160" s="53" t="n"/>
      <c r="AG160" s="53" t="n"/>
      <c r="AH160" s="53" t="n"/>
      <c r="AI160" s="53" t="n"/>
      <c r="AJ160" s="53" t="n"/>
      <c r="AK160" s="53" t="n"/>
      <c r="AL160" s="53" t="n"/>
    </row>
    <row r="161" hidden="1" ht="35" customHeight="1" s="173" thickBot="1">
      <c r="A161" s="59" t="inlineStr">
        <is>
          <t>Laba (rugi) per saham dilusian dari operasi yang dilanjutkan</t>
        </is>
      </c>
      <c r="B161" s="59" t="n"/>
      <c r="C161" s="69" t="inlineStr"/>
      <c r="D161" s="69" t="inlineStr"/>
      <c r="E161" s="69" t="inlineStr"/>
      <c r="F161" s="69" t="inlineStr"/>
      <c r="G161" s="69" t="inlineStr"/>
      <c r="H161" s="69" t="inlineStr"/>
      <c r="I161" s="69" t="inlineStr"/>
      <c r="J161" s="69" t="inlineStr"/>
      <c r="K161" s="69" t="inlineStr"/>
      <c r="L161" s="69" t="inlineStr"/>
      <c r="M161" s="69" t="inlineStr"/>
      <c r="N161" s="69" t="inlineStr"/>
      <c r="O161" s="69" t="inlineStr"/>
      <c r="P161" s="69" t="inlineStr"/>
      <c r="Q161" s="69" t="inlineStr"/>
      <c r="R161" s="69" t="inlineStr"/>
      <c r="S161" s="69" t="inlineStr"/>
      <c r="T161" s="69" t="inlineStr"/>
      <c r="U161" s="69" t="inlineStr"/>
      <c r="V161" s="69" t="inlineStr"/>
      <c r="W161" s="69" t="inlineStr"/>
      <c r="X161" s="69" t="inlineStr"/>
      <c r="Y161" s="69" t="inlineStr"/>
      <c r="Z161" s="69" t="inlineStr"/>
      <c r="AA161" s="69" t="inlineStr"/>
      <c r="AB161" s="69" t="n"/>
      <c r="AC161" s="69" t="n"/>
      <c r="AD161" s="69" t="n"/>
      <c r="AE161" s="69" t="n"/>
      <c r="AF161" s="69" t="n"/>
      <c r="AG161" s="69" t="n"/>
      <c r="AH161" s="69" t="n"/>
      <c r="AI161" s="69" t="n"/>
      <c r="AJ161" s="69" t="n"/>
      <c r="AK161" s="69" t="n"/>
      <c r="AL161" s="69" t="n"/>
    </row>
    <row r="162" hidden="1" ht="35" customHeight="1" s="173" thickBot="1">
      <c r="A162" s="59" t="inlineStr">
        <is>
          <t>Laba (rugi) per saham dilusian dari operasi yang dihentikan</t>
        </is>
      </c>
      <c r="B162" s="59" t="n"/>
      <c r="C162" s="69" t="inlineStr"/>
      <c r="D162" s="69" t="inlineStr"/>
      <c r="E162" s="69" t="inlineStr"/>
      <c r="F162" s="69" t="inlineStr"/>
      <c r="G162" s="69" t="inlineStr"/>
      <c r="H162" s="69" t="inlineStr"/>
      <c r="I162" s="69" t="inlineStr"/>
      <c r="J162" s="69" t="inlineStr"/>
      <c r="K162" s="69" t="inlineStr"/>
      <c r="L162" s="69" t="inlineStr"/>
      <c r="M162" s="69" t="inlineStr"/>
      <c r="N162" s="69" t="inlineStr"/>
      <c r="O162" s="69" t="inlineStr"/>
      <c r="P162" s="69" t="inlineStr"/>
      <c r="Q162" s="69" t="inlineStr"/>
      <c r="R162" s="69" t="inlineStr"/>
      <c r="S162" s="69" t="inlineStr"/>
      <c r="T162" s="69" t="inlineStr"/>
      <c r="U162" s="69" t="inlineStr"/>
      <c r="V162" s="69" t="inlineStr"/>
      <c r="W162" s="69" t="inlineStr"/>
      <c r="X162" s="69" t="inlineStr"/>
      <c r="Y162" s="69" t="inlineStr"/>
      <c r="Z162" s="69" t="inlineStr"/>
      <c r="AA162" s="69" t="inlineStr"/>
      <c r="AB162" s="69" t="n"/>
      <c r="AC162" s="69" t="n"/>
      <c r="AD162" s="69" t="n"/>
      <c r="AE162" s="69" t="n"/>
      <c r="AF162" s="69" t="n"/>
      <c r="AG162" s="69" t="n"/>
      <c r="AH162" s="69" t="n"/>
      <c r="AI162" s="69" t="n"/>
      <c r="AJ162" s="69" t="n"/>
      <c r="AK162" s="69" t="n"/>
      <c r="AL162" s="69" t="n"/>
    </row>
    <row r="163" hidden="1" s="173"/>
    <row r="164" hidden="1" s="173"/>
    <row r="165" hidden="1" s="173"/>
    <row r="166" hidden="1" s="173"/>
    <row r="167">
      <c r="D167" s="50">
        <f>IFERROR(D147/HLOOKUP(D3,'BALANCE SHEET'!$C$3:$AH$258, 251, FALSE), "")</f>
        <v/>
      </c>
    </row>
  </sheetData>
  <mergeCells count="1">
    <mergeCell ref="A1:C1"/>
  </mergeCells>
  <conditionalFormatting sqref="C6:AL6">
    <cfRule type="cellIs" priority="19" operator="lessThan" dxfId="1">
      <formula>0</formula>
    </cfRule>
    <cfRule type="cellIs" priority="16" operator="greaterThan" dxfId="0">
      <formula>0</formula>
    </cfRule>
  </conditionalFormatting>
  <conditionalFormatting sqref="C8:AL8">
    <cfRule type="cellIs" priority="15" operator="lessThan" dxfId="1">
      <formula>0</formula>
    </cfRule>
    <cfRule type="cellIs" priority="13" operator="greaterThan" dxfId="0">
      <formula>0</formula>
    </cfRule>
  </conditionalFormatting>
  <conditionalFormatting sqref="C12:AL12">
    <cfRule type="cellIs" priority="10" operator="greaterThan" dxfId="0">
      <formula>0</formula>
    </cfRule>
    <cfRule type="cellIs" priority="12" operator="lessThan" dxfId="1">
      <formula>0</formula>
    </cfRule>
  </conditionalFormatting>
  <conditionalFormatting sqref="C17:AL17">
    <cfRule type="cellIs" priority="9" operator="lessThan" dxfId="1">
      <formula>0</formula>
    </cfRule>
    <cfRule type="cellIs" priority="7" operator="greaterThan" dxfId="0">
      <formula>0</formula>
    </cfRule>
  </conditionalFormatting>
  <conditionalFormatting sqref="C90:AL90">
    <cfRule type="cellIs" priority="6" operator="lessThan" dxfId="1">
      <formula>0</formula>
    </cfRule>
    <cfRule type="cellIs" priority="4" operator="greaterThan" dxfId="0">
      <formula>0</formula>
    </cfRule>
  </conditionalFormatting>
  <conditionalFormatting sqref="C148:AL148">
    <cfRule type="cellIs" priority="3" operator="lessThan" dxfId="1">
      <formula>0</formula>
    </cfRule>
    <cfRule type="cellIs" priority="1" operator="greaterThan" dxfId="0">
      <formula>0</formula>
    </cfRule>
  </conditionalFormatting>
  <dataValidations count="2">
    <dataValidation sqref="C5:AL5 C7:AL7 C10:AL11 C14:AL14 C19:AL20 C22:AL30 C32:AL45 C47:AL50 C52:AL58 C60:AL69 C71:AL76 C80:AL82 C84:AL89 C93:AL101 C104:AL107 C109:AL123 C126:AL129 C131:AL145 C147:AL147 C152:AL152 C154:AL155 C158:AL159 C161:AL162" showDropDown="0" showInputMessage="0" showErrorMessage="1" allowBlank="1" errorTitle="Invalid Data Type" error="Please input data in Numeric Data Type" type="decimal">
      <formula1>-9.99999999999999E+33</formula1>
      <formula2>9.99999999999999E+33</formula2>
    </dataValidation>
    <dataValidation sqref="C9:AL9 C13:AL13 C16:AL16 C18:AL18 C78:AL79 C91:AL91 C149:AL149 C151:AL151" showDropDown="0" showInputMessage="1"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pageSetup orientation="portrait" paperSize="0" horizontalDpi="0" verticalDpi="0" copies="0"/>
</worksheet>
</file>

<file path=xl/worksheets/sheet7.xml><?xml version="1.0" encoding="utf-8"?>
<worksheet xmlns="http://schemas.openxmlformats.org/spreadsheetml/2006/main">
  <sheetPr>
    <outlinePr summaryBelow="1" summaryRight="1"/>
    <pageSetUpPr/>
  </sheetPr>
  <dimension ref="A1:AL162"/>
  <sheetViews>
    <sheetView showGridLines="0" topLeftCell="A1" workbookViewId="0">
      <pane xSplit="2" ySplit="3" topLeftCell="C4" activePane="bottomRight" state="frozen"/>
      <selection pane="topRight"/>
      <selection pane="bottomLeft"/>
      <selection pane="bottomRight" activeCell="S15" sqref="S15"/>
    </sheetView>
  </sheetViews>
  <sheetFormatPr baseColWidth="10" defaultColWidth="9.3984375" defaultRowHeight="15"/>
  <cols>
    <col collapsed="1" width="42.59765625" bestFit="1" customWidth="1" style="50" min="1" max="1"/>
    <col width="26" customWidth="1" style="50" min="2" max="2"/>
    <col collapsed="1" width="21" customWidth="1" style="50" min="3" max="5"/>
    <col width="21" customWidth="1" style="50" min="6" max="6"/>
    <col collapsed="1" width="21" customWidth="1" style="50" min="7" max="38"/>
    <col collapsed="1" width="9.3984375" customWidth="1" style="50" min="39" max="16384"/>
  </cols>
  <sheetData>
    <row r="1" ht="25" customHeight="1" s="173">
      <c r="A1" s="167" t="inlineStr">
        <is>
          <t>Laporan laba rugi dan penghasilan komprehensif lain</t>
        </is>
      </c>
      <c r="D1" s="49" t="n"/>
    </row>
    <row r="2" ht="17" customHeight="1" s="173">
      <c r="A2" s="167" t="n"/>
      <c r="B2" s="167" t="n"/>
      <c r="C2" s="167" t="n"/>
      <c r="D2" s="49" t="n"/>
    </row>
    <row r="3" ht="17" customHeight="1" s="173">
      <c r="A3" s="31" t="inlineStr">
        <is>
          <t>Period</t>
        </is>
      </c>
      <c r="B3" s="31" t="n"/>
      <c r="C3" s="51" t="inlineStr">
        <is>
          <t>2018-03-31</t>
        </is>
      </c>
      <c r="D3" s="51" t="inlineStr">
        <is>
          <t>2018-06-30</t>
        </is>
      </c>
      <c r="E3" s="51" t="inlineStr">
        <is>
          <t>2018-09-30</t>
        </is>
      </c>
      <c r="F3" s="51" t="inlineStr">
        <is>
          <t>2019-03-31</t>
        </is>
      </c>
      <c r="G3" s="51" t="inlineStr">
        <is>
          <t>2019-06-30</t>
        </is>
      </c>
      <c r="H3" s="51" t="inlineStr">
        <is>
          <t>2019-09-30</t>
        </is>
      </c>
      <c r="I3" s="51" t="inlineStr">
        <is>
          <t>2020-03-31</t>
        </is>
      </c>
      <c r="J3" s="51" t="inlineStr">
        <is>
          <t>2020-06-30</t>
        </is>
      </c>
      <c r="K3" s="51" t="inlineStr">
        <is>
          <t>2020-09-30</t>
        </is>
      </c>
      <c r="L3" s="51" t="inlineStr">
        <is>
          <t>2021-03-31</t>
        </is>
      </c>
      <c r="M3" s="51" t="inlineStr">
        <is>
          <t>2021-06-30</t>
        </is>
      </c>
      <c r="N3" s="51" t="inlineStr">
        <is>
          <t>2021-09-30</t>
        </is>
      </c>
      <c r="O3" s="51" t="inlineStr">
        <is>
          <t>2022-03-31</t>
        </is>
      </c>
      <c r="P3" s="51" t="inlineStr">
        <is>
          <t>2022-06-30</t>
        </is>
      </c>
      <c r="Q3" s="51" t="inlineStr">
        <is>
          <t>2022-09-30</t>
        </is>
      </c>
      <c r="R3" s="51" t="inlineStr">
        <is>
          <t>2023-03-31</t>
        </is>
      </c>
      <c r="S3" s="51" t="inlineStr">
        <is>
          <t>2023-06-30</t>
        </is>
      </c>
      <c r="T3" s="51" t="inlineStr">
        <is>
          <t>2023-09-30</t>
        </is>
      </c>
      <c r="U3" s="51" t="inlineStr">
        <is>
          <t>2024-03-31</t>
        </is>
      </c>
      <c r="V3" s="51" t="inlineStr">
        <is>
          <t>2024-06-30</t>
        </is>
      </c>
      <c r="W3" s="51" t="inlineStr">
        <is>
          <t>2024-09-30</t>
        </is>
      </c>
      <c r="X3" s="51" t="inlineStr">
        <is>
          <t>2025-03-31</t>
        </is>
      </c>
      <c r="Y3" s="51" t="inlineStr">
        <is>
          <t>2025-06-30</t>
        </is>
      </c>
      <c r="Z3" s="51" t="inlineStr">
        <is>
          <t>2025-09-30</t>
        </is>
      </c>
      <c r="AA3" s="51" t="inlineStr">
        <is>
          <t>2026-03-31</t>
        </is>
      </c>
      <c r="AB3" s="51" t="n"/>
      <c r="AC3" s="51" t="n"/>
      <c r="AD3" s="51" t="n"/>
      <c r="AE3" s="51" t="n"/>
      <c r="AF3" s="51" t="n"/>
      <c r="AG3" s="51" t="n"/>
      <c r="AH3" s="51" t="n"/>
      <c r="AI3" s="51" t="n"/>
      <c r="AJ3" s="51" t="n"/>
      <c r="AK3" s="51" t="n"/>
      <c r="AL3" s="51" t="n"/>
    </row>
    <row r="4" ht="35" customHeight="1" s="173" thickBot="1">
      <c r="A4" s="52" t="inlineStr">
        <is>
          <t>Laporan laba rugi dan penghasilan komprehensif lain</t>
        </is>
      </c>
      <c r="B4" s="52" t="n"/>
      <c r="C4" s="53" t="n"/>
      <c r="D4" s="53" t="n"/>
      <c r="E4" s="53" t="n"/>
      <c r="F4" s="53" t="n"/>
      <c r="G4" s="53" t="n"/>
      <c r="H4" s="53" t="n"/>
      <c r="I4" s="53" t="n"/>
      <c r="J4" s="53" t="n"/>
      <c r="K4" s="53" t="n"/>
      <c r="L4" s="53" t="n"/>
      <c r="M4" s="53" t="n"/>
      <c r="N4" s="53" t="n"/>
      <c r="O4" s="53" t="n"/>
      <c r="P4" s="53" t="n"/>
      <c r="Q4" s="53" t="n"/>
      <c r="R4" s="53" t="n"/>
      <c r="S4" s="53" t="n"/>
      <c r="T4" s="53" t="n"/>
      <c r="U4" s="53" t="n"/>
      <c r="V4" s="53" t="n"/>
      <c r="W4" s="53" t="n"/>
      <c r="X4" s="53" t="n"/>
      <c r="Y4" s="53" t="n"/>
      <c r="Z4" s="53" t="n"/>
      <c r="AA4" s="53" t="n"/>
      <c r="AB4" s="53" t="n"/>
      <c r="AC4" s="53" t="n"/>
      <c r="AD4" s="53" t="n"/>
      <c r="AE4" s="53" t="n"/>
      <c r="AF4" s="53" t="n"/>
      <c r="AG4" s="53" t="n"/>
      <c r="AH4" s="53" t="n"/>
      <c r="AI4" s="53" t="n"/>
      <c r="AJ4" s="53" t="n"/>
      <c r="AK4" s="53" t="n"/>
      <c r="AL4" s="53" t="n"/>
    </row>
    <row r="5" ht="52" customHeight="1" s="173" thickBot="1">
      <c r="A5" s="54" t="inlineStr">
        <is>
          <t>Gross Operating Revenue (without recoveries, change in fair value, &amp; one off)</t>
        </is>
      </c>
      <c r="B5" s="62" t="n"/>
      <c r="C5" s="149">
        <f>C11+C19+C20+C28+C29+C30+C22+C25+C27+C33+C34+C38+C47+C48+C49+C50+C61+C52+C53+C54+C55+C56+C57+C60+C63+C62+C64+C69</f>
        <v/>
      </c>
      <c r="D5" s="149">
        <f>D11+D19+D20+D28+D29+D30+D22+D25+D27+D33+D34+D38+D47+D48+D49+D50+D61+D52+D53+D54+D55+D56+D57+D60+D63+D62+D64+D69</f>
        <v/>
      </c>
      <c r="E5" s="149">
        <f>E11+E19+E20+E28+E29+E30+E22+E25+E27+E33+E34+E38+E47+E48+E49+E50+E61+E52+E53+E54+E55+E56+E57+E60+E63+E62+E64+E69</f>
        <v/>
      </c>
      <c r="F5" s="149">
        <f>F11+F19+F20+F28+F29+F30+F22+F25+F27+F33+F34+F38+F47+F48+F49+F50+F61+F52+F53+F54+F55+F56+F57+F60+F63+F62+F64+F69</f>
        <v/>
      </c>
      <c r="G5" s="149">
        <f>G11+G19+G20+G28+G29+G30+G22+G25+G27+G33+G34+G38+G47+G48+G49+G50+G61+G52+G53+G54+G55+G56+G57+G60+G63+G62+G64+G69</f>
        <v/>
      </c>
      <c r="H5" s="149">
        <f>H11+H19+H20+H28+H29+H30+H22+H25+H27+H33+H34+H38+H47+H48+H49+H50+H61+H52+H53+H54+H55+H56+H57+H60+H63+H62+H64+H69</f>
        <v/>
      </c>
      <c r="I5" s="149">
        <f>I11+I19+I20+I28+I29+I30+I22+I25+I27+I33+I34+I38+I47+I48+I49+I50+I61+I52+I53+I54+I55+I56+I57+I60+I63+I62+I64+I69</f>
        <v/>
      </c>
      <c r="J5" s="149">
        <f>J11+J19+J20+J28+J29+J30+J22+J25+J27+J33+J34+J38+J47+J48+J49+J50+J61+J52+J53+J54+J55+J56+J57+J60+J63+J62+J64+J69</f>
        <v/>
      </c>
      <c r="K5" s="149">
        <f>K11+K19+K20+K28+K29+K30+K22+K25+K27+K33+K34+K38+K47+K48+K49+K50+K61+K52+K53+K54+K55+K56+K57+K60+K63+K62+K64+K69</f>
        <v/>
      </c>
      <c r="L5" s="149">
        <f>L11+L19+L20+L28+L29+L30+L22+L25+L27+L33+L34+L38+L47+L48+L49+L50+L61+L52+L53+L54+L55+L56+L57+L60+L63+L62+L64+L69</f>
        <v/>
      </c>
      <c r="M5" s="149">
        <f>M11+M19+M20+M28+M29+M30+M22+M25+M27+M33+M34+M38+M47+M48+M49+M50+M61+M52+M53+M54+M55+M56+M57+M60+M63+M62+M64+M69</f>
        <v/>
      </c>
      <c r="N5" s="149">
        <f>N11+N19+N20+N28+N29+N30+N22+N25+N27+N33+N34+N38+N47+N48+N49+N50+N61+N52+N53+N54+N55+N56+N57+N60+N63+N62+N64+N69</f>
        <v/>
      </c>
      <c r="O5" s="149">
        <f>O11+O19+O20+O28+O29+O30+O22+O25+O27+O33+O34+O38+O47+O48+O49+O50+O61+O52+O53+O54+O55+O56+O57+O60+O63+O62+O64+O69</f>
        <v/>
      </c>
      <c r="P5" s="149">
        <f>P11+P19+P20+P28+P29+P30+P22+P25+P27+P33+P34+P38+P47+P48+P49+P50+P61+P52+P53+P54+P55+P56+P57+P60+P63+P62+P64+P69</f>
        <v/>
      </c>
      <c r="Q5" s="149">
        <f>Q11+Q19+Q20+Q28+Q29+Q30+Q22+Q25+Q27+Q33+Q34+Q38+Q47+Q48+Q49+Q50+Q61+Q52+Q53+Q54+Q55+Q56+Q57+Q60+Q63+Q62+Q64+Q69</f>
        <v/>
      </c>
      <c r="R5" s="149">
        <f>R11+R19+R20+R28+R29+R30+R22+R25+R27+R33+R34+R38+R47+R48+R49+R50+R61+R52+R53+R54+R55+R56+R57+R60+R63+R62+R64+R69</f>
        <v/>
      </c>
      <c r="S5" s="149">
        <f>S11+S19+S20+S28+S29+S30+S22+S25+S27+S33+S34+S38+S47+S48+S49+S50+S61+S52+S53+S54+S55+S56+S57+S60+S63+S62+S64+S69</f>
        <v/>
      </c>
      <c r="T5" s="149">
        <f>T11+T19+T20+T28+T29+T30+T22+T25+T27+T33+T34+T38+T47+T48+T49+T50+T61+T52+T53+T54+T55+T56+T57+T60+T63+T62+T64+T69</f>
        <v/>
      </c>
      <c r="U5" s="149">
        <f>U11+U19+U20+U28+U29+U30+U22+U25+U27+U33+U34+U38+U47+U48+U49+U50+U61+U52+U53+U54+U55+U56+U57+U60+U63+U62+U64+U69</f>
        <v/>
      </c>
      <c r="V5" s="149">
        <f>V11+V19+V20+V28+V29+V30+V22+V25+V27+V33+V34+V38+V47+V48+V49+V50+V61+V52+V53+V54+V55+V56+V57+V60+V63+V62+V64+V69</f>
        <v/>
      </c>
      <c r="W5" s="149">
        <f>W11+W19+W20+W28+W29+W30+W22+W25+W27+W33+W34+W38+W47+W48+W49+W50+W61+W52+W53+W54+W55+W56+W57+W60+W63+W62+W64+W69</f>
        <v/>
      </c>
      <c r="X5" s="149">
        <f>X11+X19+X20+X28+X29+X30+X22+X25+X27+X33+X34+X38+X47+X48+X49+X50+X61+X52+X53+X54+X55+X56+X57+X60+X63+X62+X64+X69</f>
        <v/>
      </c>
      <c r="Y5" s="149">
        <f>Y11+Y19+Y20+Y28+Y29+Y30+Y22+Y25+Y27+Y33+Y34+Y38+Y47+Y48+Y49+Y50+Y61+Y52+Y53+Y54+Y55+Y56+Y57+Y60+Y63+Y62+Y64+Y69</f>
        <v/>
      </c>
      <c r="Z5" s="149">
        <f>Z11+Z19+Z20+Z28+Z29+Z30+Z22+Z25+Z27+Z33+Z34+Z38+Z47+Z48+Z49+Z50+Z61+Z52+Z53+Z54+Z55+Z56+Z57+Z60+Z63+Z62+Z64+Z69</f>
        <v/>
      </c>
      <c r="AA5" s="149">
        <f>AA11+AA19+AA20+AA28+AA29+AA30+AA22+AA25+AA27+AA33+AA34+AA38+AA47+AA48+AA49+AA50+AA61+AA52+AA53+AA54+AA55+AA56+AA57+AA60+AA63+AA62+AA64+AA69</f>
        <v/>
      </c>
      <c r="AB5" s="149">
        <f>AB11+AB19+AB20+AB28+AB29+AB30+AB22+AB25+AB27+AB33+AB34+AB38+AB47+AB48+AB49+AB50+AB61+AB52+AB53+AB54+AB55+AB56+AB57+AB60+AB63+AB62+AB64+AB69</f>
        <v/>
      </c>
      <c r="AC5" s="149">
        <f>AC11+AC19+AC20+AC28+AC29+AC30+AC22+AC25+AC27+AC33+AC34+AC38+AC47+AC48+AC49+AC50+AC61+AC52+AC53+AC54+AC55+AC56+AC57+AC60+AC63+AC62+AC64+AC69</f>
        <v/>
      </c>
      <c r="AD5" s="149">
        <f>AD11+AD19+AD20+AD28+AD29+AD30+AD22+AD25+AD27+AD33+AD34+AD38+AD47+AD48+AD49+AD50+AD61+AD52+AD53+AD54+AD55+AD56+AD57+AD60+AD63+AD62+AD64+AD69</f>
        <v/>
      </c>
      <c r="AE5" s="149">
        <f>AE11+AE19+AE20+AE28+AE29+AE30+AE22+AE25+AE27+AE33+AE34+AE38+AE47+AE48+AE49+AE50+AE61+AE52+AE53+AE54+AE55+AE56+AE57+AE60+AE63+AE62+AE64+AE69</f>
        <v/>
      </c>
      <c r="AF5" s="149">
        <f>AF11+AF19+AF20+AF28+AF29+AF30+AF22+AF25+AF27+AF33+AF34+AF38+AF47+AF48+AF49+AF50+AF61+AF52+AF53+AF54+AF55+AF56+AF57+AF60+AF63+AF62+AF64+AF69</f>
        <v/>
      </c>
      <c r="AG5" s="149">
        <f>AG11+AG19+AG20+AG28+AG29+AG30+AG22+AG25+AG27+AG33+AG34+AG38+AG47+AG48+AG49+AG50+AG61+AG52+AG53+AG54+AG55+AG56+AG57+AG60+AG63+AG62+AG64+AG69</f>
        <v/>
      </c>
      <c r="AH5" s="149">
        <f>AH11+AH19+AH20+AH28+AH29+AH30+AH22+AH25+AH27+AH33+AH34+AH38+AH47+AH48+AH49+AH50+AH61+AH52+AH53+AH54+AH55+AH56+AH57+AH60+AH63+AH62+AH64+AH69</f>
        <v/>
      </c>
      <c r="AI5" s="149">
        <f>AI11+AI19+AI20+AI28+AI29+AI30+AI22+AI25+AI27+AI33+AI34+AI38+AI47+AI48+AI49+AI50+AI61+AI52+AI53+AI54+AI55+AI56+AI57+AI60+AI63+AI62+AI64+AI69</f>
        <v/>
      </c>
      <c r="AJ5" s="149">
        <f>AJ11+AJ19+AJ20+AJ28+AJ29+AJ30+AJ22+AJ25+AJ27+AJ33+AJ34+AJ38+AJ47+AJ48+AJ49+AJ50+AJ61+AJ52+AJ53+AJ54+AJ55+AJ56+AJ57+AJ60+AJ63+AJ62+AJ64+AJ69</f>
        <v/>
      </c>
      <c r="AK5" s="149">
        <f>AK11+AK19+AK20+AK28+AK29+AK30+AK22+AK25+AK27+AK33+AK34+AK38+AK47+AK48+AK49+AK50+AK61+AK52+AK53+AK54+AK55+AK56+AK57+AK60+AK63+AK62+AK64+AK69</f>
        <v/>
      </c>
      <c r="AL5" s="149">
        <f>AL11+AL19+AL20+AL28+AL29+AL30+AL22+AL25+AL27+AL33+AL34+AL38+AL47+AL48+AL49+AL50+AL61+AL52+AL53+AL54+AL55+AL56+AL57+AL60+AL63+AL62+AL64+AL69</f>
        <v/>
      </c>
    </row>
    <row r="6" ht="35" customHeight="1" s="173" thickBot="1">
      <c r="A6" s="151" t="inlineStr">
        <is>
          <t>Gross Operating Revenue Growth (%)</t>
        </is>
      </c>
      <c r="B6" s="62" t="n"/>
      <c r="C6" s="152">
        <f>IFERROR(IF(((C5-B5)/B5)=-1, "", (C5-B5)/B5), "")</f>
        <v/>
      </c>
      <c r="D6" s="152">
        <f>IFERROR(IF(((D5-C5)/C5)=-1, "", (D5-C5)/C5), "")</f>
        <v/>
      </c>
      <c r="E6" s="152">
        <f>IFERROR(IF(((E5-D5)/D5)=-1, "", (E5-D5)/D5), "")</f>
        <v/>
      </c>
      <c r="F6" s="152">
        <f>IFERROR(IF(((F5-E5)/E5)=-1, "", (F5-E5)/E5), "")</f>
        <v/>
      </c>
      <c r="G6" s="152">
        <f>IFERROR(IF(((G5-F5)/F5)=-1, "", (G5-F5)/F5), "")</f>
        <v/>
      </c>
      <c r="H6" s="152">
        <f>IFERROR(IF(((H5-G5)/G5)=-1, "", (H5-G5)/G5), "")</f>
        <v/>
      </c>
      <c r="I6" s="152">
        <f>IFERROR(IF(((I5-H5)/H5)=-1, "", (I5-H5)/H5), "")</f>
        <v/>
      </c>
      <c r="J6" s="152">
        <f>IFERROR(IF(((J5-I5)/I5)=-1, "", (J5-I5)/I5), "")</f>
        <v/>
      </c>
      <c r="K6" s="152">
        <f>IFERROR(IF(((K5-J5)/J5)=-1, "", (K5-J5)/J5), "")</f>
        <v/>
      </c>
      <c r="L6" s="152">
        <f>IFERROR(IF(((L5-K5)/K5)=-1, "", (L5-K5)/K5), "")</f>
        <v/>
      </c>
      <c r="M6" s="152">
        <f>IFERROR(IF(((M5-L5)/L5)=-1, "", (M5-L5)/L5), "")</f>
        <v/>
      </c>
      <c r="N6" s="152">
        <f>IFERROR(IF(((N5-M5)/M5)=-1, "", (N5-M5)/M5), "")</f>
        <v/>
      </c>
      <c r="O6" s="152">
        <f>IFERROR(IF(((O5-N5)/N5)=-1, "", (O5-N5)/N5), "")</f>
        <v/>
      </c>
      <c r="P6" s="152">
        <f>IFERROR(IF(((P5-O5)/O5)=-1, "", (P5-O5)/O5), "")</f>
        <v/>
      </c>
      <c r="Q6" s="152">
        <f>IFERROR(IF(((Q5-P5)/P5)=-1, "", (Q5-P5)/P5), "")</f>
        <v/>
      </c>
      <c r="R6" s="152">
        <f>IFERROR(IF(((R5-Q5)/Q5)=-1, "", (R5-Q5)/Q5), "")</f>
        <v/>
      </c>
      <c r="S6" s="152">
        <f>IFERROR(IF(((S5-R5)/R5)=-1, "", (S5-R5)/R5), "")</f>
        <v/>
      </c>
      <c r="T6" s="152">
        <f>IFERROR(IF(((T5-S5)/S5)=-1, "", (T5-S5)/S5), "")</f>
        <v/>
      </c>
      <c r="U6" s="152">
        <f>IFERROR(IF(((U5-T5)/T5)=-1, "", (U5-T5)/T5), "")</f>
        <v/>
      </c>
      <c r="V6" s="152">
        <f>IFERROR(IF(((V5-U5)/U5)=-1, "", (V5-U5)/U5), "")</f>
        <v/>
      </c>
      <c r="W6" s="152">
        <f>IFERROR(IF(((W5-V5)/V5)=-1, "", (W5-V5)/V5), "")</f>
        <v/>
      </c>
      <c r="X6" s="152">
        <f>IFERROR(IF(((X5-W5)/W5)=-1, "", (X5-W5)/W5), "")</f>
        <v/>
      </c>
      <c r="Y6" s="152">
        <f>IFERROR(IF(((Y5-X5)/X5)=-1, "", (Y5-X5)/X5), "")</f>
        <v/>
      </c>
      <c r="Z6" s="152">
        <f>IFERROR(IF(((Z5-Y5)/Y5)=-1, "", (Z5-Y5)/Y5), "")</f>
        <v/>
      </c>
      <c r="AA6" s="152">
        <f>IFERROR(IF(((AA5-Z5)/Z5)=-1, "", (AA5-Z5)/Z5), "")</f>
        <v/>
      </c>
      <c r="AB6" s="152">
        <f>IFERROR(IF(((AB5-AA5)/AA5)=-1, "", (AB5-AA5)/AA5), "")</f>
        <v/>
      </c>
      <c r="AC6" s="152">
        <f>IFERROR(IF(((AC5-AB5)/AB5)=-1, "", (AC5-AB5)/AB5), "")</f>
        <v/>
      </c>
      <c r="AD6" s="152">
        <f>IFERROR(IF(((AD5-AC5)/AC5)=-1, "", (AD5-AC5)/AC5), "")</f>
        <v/>
      </c>
      <c r="AE6" s="152">
        <f>IFERROR(IF(((AE5-AD5)/AD5)=-1, "", (AE5-AD5)/AD5), "")</f>
        <v/>
      </c>
      <c r="AF6" s="152">
        <f>IFERROR(IF(((AF5-AE5)/AE5)=-1, "", (AF5-AE5)/AE5), "")</f>
        <v/>
      </c>
      <c r="AG6" s="152">
        <f>IFERROR(IF(((AG5-AF5)/AF5)=-1, "", (AG5-AF5)/AF5), "")</f>
        <v/>
      </c>
      <c r="AH6" s="152">
        <f>IFERROR(IF(((AH5-AG5)/AG5)=-1, "", (AH5-AG5)/AG5), "")</f>
        <v/>
      </c>
      <c r="AI6" s="152">
        <f>IFERROR(IF(((AI5-AH5)/AH5)=-1, "", (AI5-AH5)/AH5), "")</f>
        <v/>
      </c>
      <c r="AJ6" s="152">
        <f>IFERROR(IF(((AJ5-AI5)/AI5)=-1, "", (AJ5-AI5)/AI5), "")</f>
        <v/>
      </c>
      <c r="AK6" s="152">
        <f>IFERROR(IF(((AK5-AJ5)/AJ5)=-1, "", (AK5-AJ5)/AJ5), "")</f>
        <v/>
      </c>
      <c r="AL6" s="152">
        <f>IFERROR(IF(((AL5-AK5)/AK5)=-1, "", (AL5-AK5)/AK5), "")</f>
        <v/>
      </c>
    </row>
    <row r="7" ht="52" customHeight="1" s="173" thickBot="1">
      <c r="A7" s="54" t="inlineStr">
        <is>
          <t>Net Operating Revenue (without recoveries, change in fair value, &amp; one off)</t>
        </is>
      </c>
      <c r="B7" s="62" t="n"/>
      <c r="C7" s="149">
        <f>C5 - (C14+C23+C24+C26+C32+C35+C36+C37+C39+C40+C41+C42+C43)</f>
        <v/>
      </c>
      <c r="D7" s="149">
        <f>D5 - (D14+D23+D24+D26+D32+D35+D36+D37+D39+D40+D41+D42+D43)</f>
        <v/>
      </c>
      <c r="E7" s="149">
        <f>E5 - (E14+E23+E24+E26+E32+E35+E36+E37+E39+E40+E41+E42+E43)</f>
        <v/>
      </c>
      <c r="F7" s="149">
        <f>F5 - (F14+F23+F24+F26+F32+F35+F36+F37+F39+F40+F41+F42+F43)</f>
        <v/>
      </c>
      <c r="G7" s="149">
        <f>G5 - (G14+G23+G24+G26+G32+G35+G36+G37+G39+G40+G41+G42+G43)</f>
        <v/>
      </c>
      <c r="H7" s="149">
        <f>H5 - (H14+H23+H24+H26+H32+H35+H36+H37+H39+H40+H41+H42+H43)</f>
        <v/>
      </c>
      <c r="I7" s="149">
        <f>I5 - (I14+I23+I24+I26+I32+I35+I36+I37+I39+I40+I41+I42+I43)</f>
        <v/>
      </c>
      <c r="J7" s="149">
        <f>J5 - (J14+J23+J24+J26+J32+J35+J36+J37+J39+J40+J41+J42+J43)</f>
        <v/>
      </c>
      <c r="K7" s="149">
        <f>K5 - (K14+K23+K24+K26+K32+K35+K36+K37+K39+K40+K41+K42+K43)</f>
        <v/>
      </c>
      <c r="L7" s="149">
        <f>L5 - (L14+L23+L24+L26+L32+L35+L36+L37+L39+L40+L41+L42+L43)</f>
        <v/>
      </c>
      <c r="M7" s="149">
        <f>M5 - (M14+M23+M24+M26+M32+M35+M36+M37+M39+M40+M41+M42+M43)</f>
        <v/>
      </c>
      <c r="N7" s="149">
        <f>N5 - (N14+N23+N24+N26+N32+N35+N36+N37+N39+N40+N41+N42+N43)</f>
        <v/>
      </c>
      <c r="O7" s="149">
        <f>O5 - (O14+O23+O24+O26+O32+O35+O36+O37+O39+O40+O41+O42+O43)</f>
        <v/>
      </c>
      <c r="P7" s="149">
        <f>P5 - (P14+P23+P24+P26+P32+P35+P36+P37+P39+P40+P41+P42+P43)</f>
        <v/>
      </c>
      <c r="Q7" s="149">
        <f>Q5 - (Q14+Q23+Q24+Q26+Q32+Q35+Q36+Q37+Q39+Q40+Q41+Q42+Q43)</f>
        <v/>
      </c>
      <c r="R7" s="149">
        <f>R5 - (R14+R23+R24+R26+R32+R35+R36+R37+R39+R40+R41+R42+R43)</f>
        <v/>
      </c>
      <c r="S7" s="149">
        <f>S5 - (S14+S23+S24+S26+S32+S35+S36+S37+S39+S40+S41+S42+S43)</f>
        <v/>
      </c>
      <c r="T7" s="149">
        <f>T5 - (T14+T23+T24+T26+T32+T35+T36+T37+T39+T40+T41+T42+T43)</f>
        <v/>
      </c>
      <c r="U7" s="149">
        <f>U5 - (U14+U23+U24+U26+U32+U35+U36+U37+U39+U40+U41+U42+U43)</f>
        <v/>
      </c>
      <c r="V7" s="149">
        <f>V5 - (V14+V23+V24+V26+V32+V35+V36+V37+V39+V40+V41+V42+V43)</f>
        <v/>
      </c>
      <c r="W7" s="149">
        <f>W5 - (W14+W23+W24+W26+W32+W35+W36+W37+W39+W40+W41+W42+W43)</f>
        <v/>
      </c>
      <c r="X7" s="149">
        <f>X5 - (X14+X23+X24+X26+X32+X35+X36+X37+X39+X40+X41+X42+X43)</f>
        <v/>
      </c>
      <c r="Y7" s="149">
        <f>Y5 - (Y14+Y23+Y24+Y26+Y32+Y35+Y36+Y37+Y39+Y40+Y41+Y42+Y43)</f>
        <v/>
      </c>
      <c r="Z7" s="149">
        <f>Z5 - (Z14+Z23+Z24+Z26+Z32+Z35+Z36+Z37+Z39+Z40+Z41+Z42+Z43)</f>
        <v/>
      </c>
      <c r="AA7" s="149">
        <f>AA5 - (AA14+AA23+AA24+AA26+AA32+AA35+AA36+AA37+AA39+AA40+AA41+AA42+AA43)</f>
        <v/>
      </c>
      <c r="AB7" s="149">
        <f>AB5 - (AB14+AB23+AB24+AB26+AB32+AB35+AB36+AB37+AB39+AB40+AB41+AB42+AB43)</f>
        <v/>
      </c>
      <c r="AC7" s="149">
        <f>AC5 - (AC14+AC23+AC24+AC26+AC32+AC35+AC36+AC37+AC39+AC40+AC41+AC42+AC43)</f>
        <v/>
      </c>
      <c r="AD7" s="149">
        <f>AD5 - (AD14+AD23+AD24+AD26+AD32+AD35+AD36+AD37+AD39+AD40+AD41+AD42+AD43)</f>
        <v/>
      </c>
      <c r="AE7" s="149">
        <f>AE5 - (AE14+AE23+AE24+AE26+AE32+AE35+AE36+AE37+AE39+AE40+AE41+AE42+AE43)</f>
        <v/>
      </c>
      <c r="AF7" s="149">
        <f>AF5 - (AF14+AF23+AF24+AF26+AF32+AF35+AF36+AF37+AF39+AF40+AF41+AF42+AF43)</f>
        <v/>
      </c>
      <c r="AG7" s="149">
        <f>AG5 - (AG14+AG23+AG24+AG26+AG32+AG35+AG36+AG37+AG39+AG40+AG41+AG42+AG43)</f>
        <v/>
      </c>
      <c r="AH7" s="149">
        <f>AH5 - (AH14+AH23+AH24+AH26+AH32+AH35+AH36+AH37+AH39+AH40+AH41+AH42+AH43)</f>
        <v/>
      </c>
      <c r="AI7" s="149">
        <f>AI5 - (AI14+AI23+AI24+AI26+AI32+AI35+AI36+AI37+AI39+AI40+AI41+AI42+AI43)</f>
        <v/>
      </c>
      <c r="AJ7" s="149">
        <f>AJ5 - (AJ14+AJ23+AJ24+AJ26+AJ32+AJ35+AJ36+AJ37+AJ39+AJ40+AJ41+AJ42+AJ43)</f>
        <v/>
      </c>
      <c r="AK7" s="149">
        <f>AK5 - (AK14+AK23+AK24+AK26+AK32+AK35+AK36+AK37+AK39+AK40+AK41+AK42+AK43)</f>
        <v/>
      </c>
      <c r="AL7" s="149">
        <f>AL5 - (AL14+AL23+AL24+AL26+AL32+AL35+AL36+AL37+AL39+AL40+AL41+AL42+AL43)</f>
        <v/>
      </c>
    </row>
    <row r="8" ht="35" customHeight="1" s="173" thickBot="1">
      <c r="A8" s="151" t="inlineStr">
        <is>
          <t>Net Operating Revenue Growth (%)</t>
        </is>
      </c>
      <c r="B8" s="62" t="n"/>
      <c r="C8" s="152">
        <f>IFERROR(IF(((C7-B7)/B7)=-1, "", (C7-B7)/B7), "")</f>
        <v/>
      </c>
      <c r="D8" s="152">
        <f>IFERROR(IF(((D7-C7)/C7)=-1, "", (D7-C7)/C7), "")</f>
        <v/>
      </c>
      <c r="E8" s="152">
        <f>IFERROR(IF(((E7-D7)/D7)=-1, "", (E7-D7)/D7), "")</f>
        <v/>
      </c>
      <c r="F8" s="152">
        <f>IFERROR(IF(((F7-E7)/E7)=-1, "", (F7-E7)/E7), "")</f>
        <v/>
      </c>
      <c r="G8" s="152">
        <f>IFERROR(IF(((G7-F7)/F7)=-1, "", (G7-F7)/F7), "")</f>
        <v/>
      </c>
      <c r="H8" s="152">
        <f>IFERROR(IF(((H7-G7)/G7)=-1, "", (H7-G7)/G7), "")</f>
        <v/>
      </c>
      <c r="I8" s="152">
        <f>IFERROR(IF(((I7-H7)/H7)=-1, "", (I7-H7)/H7), "")</f>
        <v/>
      </c>
      <c r="J8" s="152">
        <f>IFERROR(IF(((J7-I7)/I7)=-1, "", (J7-I7)/I7), "")</f>
        <v/>
      </c>
      <c r="K8" s="152">
        <f>IFERROR(IF(((K7-J7)/J7)=-1, "", (K7-J7)/J7), "")</f>
        <v/>
      </c>
      <c r="L8" s="152">
        <f>IFERROR(IF(((L7-K7)/K7)=-1, "", (L7-K7)/K7), "")</f>
        <v/>
      </c>
      <c r="M8" s="152">
        <f>IFERROR(IF(((M7-L7)/L7)=-1, "", (M7-L7)/L7), "")</f>
        <v/>
      </c>
      <c r="N8" s="152">
        <f>IFERROR(IF(((N7-M7)/M7)=-1, "", (N7-M7)/M7), "")</f>
        <v/>
      </c>
      <c r="O8" s="152">
        <f>IFERROR(IF(((O7-N7)/N7)=-1, "", (O7-N7)/N7), "")</f>
        <v/>
      </c>
      <c r="P8" s="152">
        <f>IFERROR(IF(((P7-O7)/O7)=-1, "", (P7-O7)/O7), "")</f>
        <v/>
      </c>
      <c r="Q8" s="152">
        <f>IFERROR(IF(((Q7-P7)/P7)=-1, "", (Q7-P7)/P7), "")</f>
        <v/>
      </c>
      <c r="R8" s="152">
        <f>IFERROR(IF(((R7-Q7)/Q7)=-1, "", (R7-Q7)/Q7), "")</f>
        <v/>
      </c>
      <c r="S8" s="152">
        <f>IFERROR(IF(((S7-R7)/R7)=-1, "", (S7-R7)/R7), "")</f>
        <v/>
      </c>
      <c r="T8" s="152">
        <f>IFERROR(IF(((T7-S7)/S7)=-1, "", (T7-S7)/S7), "")</f>
        <v/>
      </c>
      <c r="U8" s="152">
        <f>IFERROR(IF(((U7-T7)/T7)=-1, "", (U7-T7)/T7), "")</f>
        <v/>
      </c>
      <c r="V8" s="152">
        <f>IFERROR(IF(((V7-U7)/U7)=-1, "", (V7-U7)/U7), "")</f>
        <v/>
      </c>
      <c r="W8" s="152">
        <f>IFERROR(IF(((W7-V7)/V7)=-1, "", (W7-V7)/V7), "")</f>
        <v/>
      </c>
      <c r="X8" s="152">
        <f>IFERROR(IF(((X7-W7)/W7)=-1, "", (X7-W7)/W7), "")</f>
        <v/>
      </c>
      <c r="Y8" s="152">
        <f>IFERROR(IF(((Y7-X7)/X7)=-1, "", (Y7-X7)/X7), "")</f>
        <v/>
      </c>
      <c r="Z8" s="152">
        <f>IFERROR(IF(((Z7-Y7)/Y7)=-1, "", (Z7-Y7)/Y7), "")</f>
        <v/>
      </c>
      <c r="AA8" s="152">
        <f>IFERROR(IF(((AA7-Z7)/Z7)=-1, "", (AA7-Z7)/Z7), "")</f>
        <v/>
      </c>
      <c r="AB8" s="152">
        <f>IFERROR(IF(((AB7-AA7)/AA7)=-1, "", (AB7-AA7)/AA7), "")</f>
        <v/>
      </c>
      <c r="AC8" s="152">
        <f>IFERROR(IF(((AC7-AB7)/AB7)=-1, "", (AC7-AB7)/AB7), "")</f>
        <v/>
      </c>
      <c r="AD8" s="152">
        <f>IFERROR(IF(((AD7-AC7)/AC7)=-1, "", (AD7-AC7)/AC7), "")</f>
        <v/>
      </c>
      <c r="AE8" s="152">
        <f>IFERROR(IF(((AE7-AD7)/AD7)=-1, "", (AE7-AD7)/AD7), "")</f>
        <v/>
      </c>
      <c r="AF8" s="152">
        <f>IFERROR(IF(((AF7-AE7)/AE7)=-1, "", (AF7-AE7)/AE7), "")</f>
        <v/>
      </c>
      <c r="AG8" s="152">
        <f>IFERROR(IF(((AG7-AF7)/AF7)=-1, "", (AG7-AF7)/AF7), "")</f>
        <v/>
      </c>
      <c r="AH8" s="152">
        <f>IFERROR(IF(((AH7-AG7)/AG7)=-1, "", (AH7-AG7)/AG7), "")</f>
        <v/>
      </c>
      <c r="AI8" s="152">
        <f>IFERROR(IF(((AI7-AH7)/AH7)=-1, "", (AI7-AH7)/AH7), "")</f>
        <v/>
      </c>
      <c r="AJ8" s="152">
        <f>IFERROR(IF(((AJ7-AI7)/AI7)=-1, "", (AJ7-AI7)/AI7), "")</f>
        <v/>
      </c>
      <c r="AK8" s="152">
        <f>IFERROR(IF(((AK7-AJ7)/AJ7)=-1, "", (AK7-AJ7)/AJ7), "")</f>
        <v/>
      </c>
      <c r="AL8" s="152">
        <f>IFERROR(IF(((AL7-AK7)/AK7)=-1, "", (AL7-AK7)/AK7), "")</f>
        <v/>
      </c>
    </row>
    <row r="9" ht="35" customHeight="1" s="173" thickBot="1">
      <c r="A9" s="146" t="inlineStr">
        <is>
          <t>Total Asset Turnover Ratio (TATO) (%)</t>
        </is>
      </c>
      <c r="B9" s="62" t="n"/>
      <c r="C9" s="95">
        <f>IFERROR(C7/HLOOKUP(C3,'BALANCE SHEET'!$C$3:$AH$258, 123, FALSE), "")</f>
        <v/>
      </c>
      <c r="D9" s="95">
        <f>IFERROR(D7/HLOOKUP(D3,'BALANCE SHEET'!$C$3:$AH$258, 123, FALSE), "")</f>
        <v/>
      </c>
      <c r="E9" s="95">
        <f>IFERROR(E7/HLOOKUP(E3,'BALANCE SHEET'!$C$3:$AH$258, 123, FALSE), "")</f>
        <v/>
      </c>
      <c r="F9" s="95">
        <f>IFERROR(F7/HLOOKUP(F3,'BALANCE SHEET'!$C$3:$AH$258, 123, FALSE), "")</f>
        <v/>
      </c>
      <c r="G9" s="95">
        <f>IFERROR(G7/HLOOKUP(G3,'BALANCE SHEET'!$C$3:$AH$258, 123, FALSE), "")</f>
        <v/>
      </c>
      <c r="H9" s="95">
        <f>IFERROR(H7/HLOOKUP(H3,'BALANCE SHEET'!$C$3:$AH$258, 123, FALSE), "")</f>
        <v/>
      </c>
      <c r="I9" s="95">
        <f>IFERROR(I7/HLOOKUP(I3,'BALANCE SHEET'!$C$3:$AH$258, 123, FALSE), "")</f>
        <v/>
      </c>
      <c r="J9" s="95">
        <f>IFERROR(J7/HLOOKUP(J3,'BALANCE SHEET'!$C$3:$AH$258, 123, FALSE), "")</f>
        <v/>
      </c>
      <c r="K9" s="95">
        <f>IFERROR(K7/HLOOKUP(K3,'BALANCE SHEET'!$C$3:$AH$258, 123, FALSE), "")</f>
        <v/>
      </c>
      <c r="L9" s="95">
        <f>IFERROR(L7/HLOOKUP(L3,'BALANCE SHEET'!$C$3:$AH$258, 123, FALSE), "")</f>
        <v/>
      </c>
      <c r="M9" s="95">
        <f>IFERROR(M7/HLOOKUP(M3,'BALANCE SHEET'!$C$3:$AH$258, 123, FALSE), "")</f>
        <v/>
      </c>
      <c r="N9" s="95">
        <f>IFERROR(N7/HLOOKUP(N3,'BALANCE SHEET'!$C$3:$AH$258, 123, FALSE), "")</f>
        <v/>
      </c>
      <c r="O9" s="95">
        <f>IFERROR(O7/HLOOKUP(O3,'BALANCE SHEET'!$C$3:$AH$258, 123, FALSE), "")</f>
        <v/>
      </c>
      <c r="P9" s="95">
        <f>IFERROR(P7/HLOOKUP(P3,'BALANCE SHEET'!$C$3:$AH$258, 123, FALSE), "")</f>
        <v/>
      </c>
      <c r="Q9" s="95">
        <f>IFERROR(Q7/HLOOKUP(Q3,'BALANCE SHEET'!$C$3:$AH$258, 123, FALSE), "")</f>
        <v/>
      </c>
      <c r="R9" s="95">
        <f>IFERROR(R7/HLOOKUP(R3,'BALANCE SHEET'!$C$3:$AH$258, 123, FALSE), "")</f>
        <v/>
      </c>
      <c r="S9" s="95">
        <f>IFERROR(S7/HLOOKUP(S3,'BALANCE SHEET'!$C$3:$AH$258, 123, FALSE), "")</f>
        <v/>
      </c>
      <c r="T9" s="95">
        <f>IFERROR(T7/HLOOKUP(T3,'BALANCE SHEET'!$C$3:$AH$258, 123, FALSE), "")</f>
        <v/>
      </c>
      <c r="U9" s="95">
        <f>IFERROR(U7/HLOOKUP(U3,'BALANCE SHEET'!$C$3:$AH$258, 123, FALSE), "")</f>
        <v/>
      </c>
      <c r="V9" s="95">
        <f>IFERROR(V7/HLOOKUP(V3,'BALANCE SHEET'!$C$3:$AH$258, 123, FALSE), "")</f>
        <v/>
      </c>
      <c r="W9" s="95">
        <f>IFERROR(W7/HLOOKUP(W3,'BALANCE SHEET'!$C$3:$AH$258, 123, FALSE), "")</f>
        <v/>
      </c>
      <c r="X9" s="95">
        <f>IFERROR(X7/HLOOKUP(X3,'BALANCE SHEET'!$C$3:$AH$258, 123, FALSE), "")</f>
        <v/>
      </c>
      <c r="Y9" s="95">
        <f>IFERROR(Y7/HLOOKUP(Y3,'BALANCE SHEET'!$C$3:$AH$258, 123, FALSE), "")</f>
        <v/>
      </c>
      <c r="Z9" s="95">
        <f>IFERROR(Z7/HLOOKUP(Z3,'BALANCE SHEET'!$C$3:$AH$258, 123, FALSE), "")</f>
        <v/>
      </c>
      <c r="AA9" s="95">
        <f>IFERROR(AA7/HLOOKUP(AA3,'BALANCE SHEET'!$C$3:$AH$258, 123, FALSE), "")</f>
        <v/>
      </c>
      <c r="AB9" s="95">
        <f>IFERROR(AB7/HLOOKUP(AB3,'BALANCE SHEET'!$C$3:$AH$258, 123, FALSE), "")</f>
        <v/>
      </c>
      <c r="AC9" s="95">
        <f>IFERROR(AC7/HLOOKUP(AC3,'BALANCE SHEET'!$C$3:$AH$258, 123, FALSE), "")</f>
        <v/>
      </c>
      <c r="AD9" s="95">
        <f>IFERROR(AD7/HLOOKUP(AD3,'BALANCE SHEET'!$C$3:$AH$258, 123, FALSE), "")</f>
        <v/>
      </c>
      <c r="AE9" s="95">
        <f>IFERROR(AE7/HLOOKUP(AE3,'BALANCE SHEET'!$C$3:$AH$258, 123, FALSE), "")</f>
        <v/>
      </c>
      <c r="AF9" s="95">
        <f>IFERROR(AF7/HLOOKUP(AF3,'BALANCE SHEET'!$C$3:$AH$258, 123, FALSE), "")</f>
        <v/>
      </c>
      <c r="AG9" s="95">
        <f>IFERROR(AG7/HLOOKUP(AG3,'BALANCE SHEET'!$C$3:$AH$258, 123, FALSE), "")</f>
        <v/>
      </c>
      <c r="AH9" s="95">
        <f>IFERROR(AH7/HLOOKUP(AH3,'BALANCE SHEET'!$C$3:$AH$258, 123, FALSE), "")</f>
        <v/>
      </c>
      <c r="AI9" s="95">
        <f>IFERROR(AI7/HLOOKUP(AI3,'BALANCE SHEET'!$C$3:$AH$258, 123, FALSE), "")</f>
        <v/>
      </c>
      <c r="AJ9" s="95">
        <f>IFERROR(AJ7/HLOOKUP(AJ3,'BALANCE SHEET'!$C$3:$AH$258, 123, FALSE), "")</f>
        <v/>
      </c>
      <c r="AK9" s="95">
        <f>IFERROR(AK7/HLOOKUP(AK3,'BALANCE SHEET'!$C$3:$AH$258, 123, FALSE), "")</f>
        <v/>
      </c>
      <c r="AL9" s="95">
        <f>IFERROR(AL7/HLOOKUP(AL3,'BALANCE SHEET'!$C$3:$AH$258, 123, FALSE), "")</f>
        <v/>
      </c>
    </row>
    <row r="10" ht="35" customHeight="1" s="173" thickBot="1">
      <c r="A10" s="54" t="inlineStr">
        <is>
          <t>Pendapatan dan beban operasional</t>
        </is>
      </c>
      <c r="B10" s="54" t="n"/>
      <c r="C10" s="53" t="n"/>
      <c r="D10" s="53" t="n"/>
      <c r="E10" s="53" t="n"/>
      <c r="F10" s="53" t="n"/>
      <c r="G10" s="53" t="n"/>
      <c r="H10" s="53" t="n"/>
      <c r="I10" s="53" t="n"/>
      <c r="J10" s="53" t="n"/>
      <c r="K10" s="53" t="n"/>
      <c r="L10" s="53" t="n"/>
      <c r="M10" s="53" t="n"/>
      <c r="N10" s="53" t="n"/>
      <c r="O10" s="53" t="n"/>
      <c r="P10" s="53" t="n"/>
      <c r="Q10" s="53" t="n"/>
      <c r="R10" s="53" t="n"/>
      <c r="S10" s="53" t="n"/>
      <c r="T10" s="53" t="n"/>
      <c r="U10" s="53" t="n"/>
      <c r="V10" s="53" t="n"/>
      <c r="W10" s="53" t="n"/>
      <c r="X10" s="53" t="n"/>
      <c r="Y10" s="53" t="n"/>
      <c r="Z10" s="53" t="n"/>
      <c r="AA10" s="53" t="n"/>
      <c r="AB10" s="53" t="n"/>
      <c r="AC10" s="53" t="n"/>
      <c r="AD10" s="53" t="n"/>
      <c r="AE10" s="53" t="n"/>
      <c r="AF10" s="53" t="n"/>
      <c r="AG10" s="53" t="n"/>
      <c r="AH10" s="53" t="n"/>
      <c r="AI10" s="53" t="n"/>
      <c r="AJ10" s="53" t="n"/>
      <c r="AK10" s="53" t="n"/>
      <c r="AL10" s="53" t="n"/>
    </row>
    <row r="11" ht="18" customHeight="1" s="173" thickBot="1">
      <c r="A11" s="55" t="inlineStr">
        <is>
          <t>Pendapatan bunga</t>
        </is>
      </c>
      <c r="B11" s="55" t="n"/>
      <c r="C11" s="56" t="n">
        <v>1148.653</v>
      </c>
      <c r="D11" s="56" t="n">
        <v>1211.002</v>
      </c>
      <c r="E11" s="56" t="n">
        <v>1301.506</v>
      </c>
      <c r="F11" s="56" t="n">
        <v>1310.618</v>
      </c>
      <c r="G11" s="56" t="n">
        <v>1397.627</v>
      </c>
      <c r="H11" s="56" t="n">
        <v>1438.066</v>
      </c>
      <c r="I11" s="56" t="n">
        <v>1428.306</v>
      </c>
      <c r="J11" s="56" t="n">
        <v>1433.771</v>
      </c>
      <c r="K11" s="56" t="n">
        <v>1486.941</v>
      </c>
      <c r="L11" s="56" t="n">
        <v>1554.723</v>
      </c>
      <c r="M11" s="56" t="n">
        <v>1590.716</v>
      </c>
      <c r="N11" s="56" t="n">
        <v>1636.475</v>
      </c>
      <c r="O11" s="56" t="n">
        <v>1655.383</v>
      </c>
      <c r="P11" s="56" t="n">
        <v>1659.039</v>
      </c>
      <c r="Q11" s="56" t="n">
        <v>1701.639</v>
      </c>
      <c r="R11" s="56" t="n">
        <v>1711.834</v>
      </c>
      <c r="S11" s="56" t="n">
        <v>1704.709</v>
      </c>
      <c r="T11" s="56" t="n">
        <v>1786.234</v>
      </c>
      <c r="U11" s="56" t="n">
        <v>1860.668</v>
      </c>
      <c r="V11" s="56" t="n">
        <v>1872.922</v>
      </c>
      <c r="W11" s="56" t="n">
        <v>1938.424</v>
      </c>
      <c r="X11" s="56" t="n">
        <v>2420.984</v>
      </c>
      <c r="Y11" s="56" t="n">
        <v>2347.364</v>
      </c>
      <c r="Z11" s="56" t="n">
        <v>2511.963</v>
      </c>
      <c r="AA11" s="56" t="n">
        <v>3316.374</v>
      </c>
      <c r="AB11" s="56" t="n"/>
      <c r="AC11" s="56" t="n"/>
      <c r="AD11" s="56" t="n"/>
      <c r="AE11" s="56" t="n"/>
      <c r="AF11" s="56" t="n"/>
      <c r="AG11" s="56" t="n"/>
      <c r="AH11" s="56" t="n"/>
      <c r="AI11" s="56" t="n"/>
      <c r="AJ11" s="56" t="n"/>
      <c r="AK11" s="56" t="n"/>
      <c r="AL11" s="56" t="n"/>
    </row>
    <row r="12" ht="35" customHeight="1" s="173" thickBot="1">
      <c r="A12" s="151" t="inlineStr">
        <is>
          <t>Gross Interest Income Growth (%)</t>
        </is>
      </c>
      <c r="B12" s="62" t="n"/>
      <c r="C12" s="152">
        <f>IFERROR(IF(((C11-B11)/B11)=-1, "", (C11-B11)/B11), "")</f>
        <v/>
      </c>
      <c r="D12" s="152">
        <f>IFERROR(IF(((D11-C11)/C11)=-1, "", (D11-C11)/C11), "")</f>
        <v/>
      </c>
      <c r="E12" s="152">
        <f>IFERROR(IF(((E11-D11)/D11)=-1, "", (E11-D11)/D11), "")</f>
        <v/>
      </c>
      <c r="F12" s="152">
        <f>IFERROR(IF(((F11-E11)/E11)=-1, "", (F11-E11)/E11), "")</f>
        <v/>
      </c>
      <c r="G12" s="152">
        <f>IFERROR(IF(((G11-F11)/F11)=-1, "", (G11-F11)/F11), "")</f>
        <v/>
      </c>
      <c r="H12" s="152">
        <f>IFERROR(IF(((H11-G11)/G11)=-1, "", (H11-G11)/G11), "")</f>
        <v/>
      </c>
      <c r="I12" s="152">
        <f>IFERROR(IF(((I11-H11)/H11)=-1, "", (I11-H11)/H11), "")</f>
        <v/>
      </c>
      <c r="J12" s="152">
        <f>IFERROR(IF(((J11-I11)/I11)=-1, "", (J11-I11)/I11), "")</f>
        <v/>
      </c>
      <c r="K12" s="152">
        <f>IFERROR(IF(((K11-J11)/J11)=-1, "", (K11-J11)/J11), "")</f>
        <v/>
      </c>
      <c r="L12" s="152">
        <f>IFERROR(IF(((L11-K11)/K11)=-1, "", (L11-K11)/K11), "")</f>
        <v/>
      </c>
      <c r="M12" s="152">
        <f>IFERROR(IF(((M11-L11)/L11)=-1, "", (M11-L11)/L11), "")</f>
        <v/>
      </c>
      <c r="N12" s="152">
        <f>IFERROR(IF(((N11-M11)/M11)=-1, "", (N11-M11)/M11), "")</f>
        <v/>
      </c>
      <c r="O12" s="152">
        <f>IFERROR(IF(((O11-N11)/N11)=-1, "", (O11-N11)/N11), "")</f>
        <v/>
      </c>
      <c r="P12" s="152">
        <f>IFERROR(IF(((P11-O11)/O11)=-1, "", (P11-O11)/O11), "")</f>
        <v/>
      </c>
      <c r="Q12" s="152">
        <f>IFERROR(IF(((Q11-P11)/P11)=-1, "", (Q11-P11)/P11), "")</f>
        <v/>
      </c>
      <c r="R12" s="152">
        <f>IFERROR(IF(((R11-Q11)/Q11)=-1, "", (R11-Q11)/Q11), "")</f>
        <v/>
      </c>
      <c r="S12" s="152">
        <f>IFERROR(IF(((S11-R11)/R11)=-1, "", (S11-R11)/R11), "")</f>
        <v/>
      </c>
      <c r="T12" s="152">
        <f>IFERROR(IF(((T11-S11)/S11)=-1, "", (T11-S11)/S11), "")</f>
        <v/>
      </c>
      <c r="U12" s="152">
        <f>IFERROR(IF(((U11-T11)/T11)=-1, "", (U11-T11)/T11), "")</f>
        <v/>
      </c>
      <c r="V12" s="152">
        <f>IFERROR(IF(((V11-U11)/U11)=-1, "", (V11-U11)/U11), "")</f>
        <v/>
      </c>
      <c r="W12" s="152">
        <f>IFERROR(IF(((W11-V11)/V11)=-1, "", (W11-V11)/V11), "")</f>
        <v/>
      </c>
      <c r="X12" s="152">
        <f>IFERROR(IF(((X11-W11)/W11)=-1, "", (X11-W11)/W11), "")</f>
        <v/>
      </c>
      <c r="Y12" s="152">
        <f>IFERROR(IF(((Y11-X11)/X11)=-1, "", (Y11-X11)/X11), "")</f>
        <v/>
      </c>
      <c r="Z12" s="152">
        <f>IFERROR(IF(((Z11-Y11)/Y11)=-1, "", (Z11-Y11)/Y11), "")</f>
        <v/>
      </c>
      <c r="AA12" s="152">
        <f>IFERROR(IF(((AA11-Z11)/Z11)=-1, "", (AA11-Z11)/Z11), "")</f>
        <v/>
      </c>
      <c r="AB12" s="152">
        <f>IFERROR(IF(((AB11-AA11)/AA11)=-1, "", (AB11-AA11)/AA11), "")</f>
        <v/>
      </c>
      <c r="AC12" s="152">
        <f>IFERROR(IF(((AC11-AB11)/AB11)=-1, "", (AC11-AB11)/AB11), "")</f>
        <v/>
      </c>
      <c r="AD12" s="152">
        <f>IFERROR(IF(((AD11-AC11)/AC11)=-1, "", (AD11-AC11)/AC11), "")</f>
        <v/>
      </c>
      <c r="AE12" s="152">
        <f>IFERROR(IF(((AE11-AD11)/AD11)=-1, "", (AE11-AD11)/AD11), "")</f>
        <v/>
      </c>
      <c r="AF12" s="152">
        <f>IFERROR(IF(((AF11-AE11)/AE11)=-1, "", (AF11-AE11)/AE11), "")</f>
        <v/>
      </c>
      <c r="AG12" s="152">
        <f>IFERROR(IF(((AG11-AF11)/AF11)=-1, "", (AG11-AF11)/AF11), "")</f>
        <v/>
      </c>
      <c r="AH12" s="152">
        <f>IFERROR(IF(((AH11-AG11)/AG11)=-1, "", (AH11-AG11)/AG11), "")</f>
        <v/>
      </c>
      <c r="AI12" s="152">
        <f>IFERROR(IF(((AI11-AH11)/AH11)=-1, "", (AI11-AH11)/AH11), "")</f>
        <v/>
      </c>
      <c r="AJ12" s="152">
        <f>IFERROR(IF(((AJ11-AI11)/AI11)=-1, "", (AJ11-AI11)/AI11), "")</f>
        <v/>
      </c>
      <c r="AK12" s="152">
        <f>IFERROR(IF(((AK11-AJ11)/AJ11)=-1, "", (AK11-AJ11)/AJ11), "")</f>
        <v/>
      </c>
      <c r="AL12" s="152">
        <f>IFERROR(IF(((AL11-AK11)/AK11)=-1, "", (AL11-AK11)/AK11), "")</f>
        <v/>
      </c>
    </row>
    <row r="13" ht="35" customHeight="1" s="173" thickBot="1">
      <c r="A13" s="143" t="inlineStr">
        <is>
          <t>Gross Interest Margin (GIM) (%)</t>
        </is>
      </c>
      <c r="B13" s="62" t="n"/>
      <c r="C13" s="95">
        <f>IFERROR(C11/HLOOKUP(C3,'BALANCE SHEET'!$C$3:$AH$258, 125, FALSE), "")</f>
        <v/>
      </c>
      <c r="D13" s="95">
        <f>IFERROR(D11/HLOOKUP(D3,'BALANCE SHEET'!$C$3:$AH$258, 125, FALSE), "")</f>
        <v/>
      </c>
      <c r="E13" s="95">
        <f>IFERROR(E11/HLOOKUP(E3,'BALANCE SHEET'!$C$3:$AH$258, 125, FALSE), "")</f>
        <v/>
      </c>
      <c r="F13" s="95">
        <f>IFERROR(F11/HLOOKUP(F3,'BALANCE SHEET'!$C$3:$AH$258, 125, FALSE), "")</f>
        <v/>
      </c>
      <c r="G13" s="95">
        <f>IFERROR(G11/HLOOKUP(G3,'BALANCE SHEET'!$C$3:$AH$258, 125, FALSE), "")</f>
        <v/>
      </c>
      <c r="H13" s="95">
        <f>IFERROR(H11/HLOOKUP(H3,'BALANCE SHEET'!$C$3:$AH$258, 125, FALSE), "")</f>
        <v/>
      </c>
      <c r="I13" s="95">
        <f>IFERROR(I11/HLOOKUP(I3,'BALANCE SHEET'!$C$3:$AH$258, 125, FALSE), "")</f>
        <v/>
      </c>
      <c r="J13" s="95">
        <f>IFERROR(J11/HLOOKUP(J3,'BALANCE SHEET'!$C$3:$AH$258, 125, FALSE), "")</f>
        <v/>
      </c>
      <c r="K13" s="95">
        <f>IFERROR(K11/HLOOKUP(K3,'BALANCE SHEET'!$C$3:$AH$258, 125, FALSE), "")</f>
        <v/>
      </c>
      <c r="L13" s="95">
        <f>IFERROR(L11/HLOOKUP(L3,'BALANCE SHEET'!$C$3:$AH$258, 125, FALSE), "")</f>
        <v/>
      </c>
      <c r="M13" s="95">
        <f>IFERROR(M11/HLOOKUP(M3,'BALANCE SHEET'!$C$3:$AH$258, 125, FALSE), "")</f>
        <v/>
      </c>
      <c r="N13" s="95">
        <f>IFERROR(N11/HLOOKUP(N3,'BALANCE SHEET'!$C$3:$AH$258, 125, FALSE), "")</f>
        <v/>
      </c>
      <c r="O13" s="95">
        <f>IFERROR(O11/HLOOKUP(O3,'BALANCE SHEET'!$C$3:$AH$258, 125, FALSE), "")</f>
        <v/>
      </c>
      <c r="P13" s="95">
        <f>IFERROR(P11/HLOOKUP(P3,'BALANCE SHEET'!$C$3:$AH$258, 125, FALSE), "")</f>
        <v/>
      </c>
      <c r="Q13" s="95">
        <f>IFERROR(Q11/HLOOKUP(Q3,'BALANCE SHEET'!$C$3:$AH$258, 125, FALSE), "")</f>
        <v/>
      </c>
      <c r="R13" s="95">
        <f>IFERROR(R11/HLOOKUP(R3,'BALANCE SHEET'!$C$3:$AH$258, 125, FALSE), "")</f>
        <v/>
      </c>
      <c r="S13" s="95">
        <f>IFERROR(S11/HLOOKUP(S3,'BALANCE SHEET'!$C$3:$AH$258, 125, FALSE), "")</f>
        <v/>
      </c>
      <c r="T13" s="95">
        <f>IFERROR(T11/HLOOKUP(T3,'BALANCE SHEET'!$C$3:$AH$258, 125, FALSE), "")</f>
        <v/>
      </c>
      <c r="U13" s="95">
        <f>IFERROR(U11/HLOOKUP(U3,'BALANCE SHEET'!$C$3:$AH$258, 125, FALSE), "")</f>
        <v/>
      </c>
      <c r="V13" s="95">
        <f>IFERROR(V11/HLOOKUP(V3,'BALANCE SHEET'!$C$3:$AH$258, 125, FALSE), "")</f>
        <v/>
      </c>
      <c r="W13" s="95">
        <f>IFERROR(W11/HLOOKUP(W3,'BALANCE SHEET'!$C$3:$AH$258, 125, FALSE), "")</f>
        <v/>
      </c>
      <c r="X13" s="95">
        <f>IFERROR(X11/HLOOKUP(X3,'BALANCE SHEET'!$C$3:$AH$258, 125, FALSE), "")</f>
        <v/>
      </c>
      <c r="Y13" s="95">
        <f>IFERROR(Y11/HLOOKUP(Y3,'BALANCE SHEET'!$C$3:$AH$258, 125, FALSE), "")</f>
        <v/>
      </c>
      <c r="Z13" s="95">
        <f>IFERROR(Z11/HLOOKUP(Z3,'BALANCE SHEET'!$C$3:$AH$258, 125, FALSE), "")</f>
        <v/>
      </c>
      <c r="AA13" s="95">
        <f>IFERROR(AA11/HLOOKUP(AA3,'BALANCE SHEET'!$C$3:$AH$258, 125, FALSE), "")</f>
        <v/>
      </c>
      <c r="AB13" s="95">
        <f>IFERROR(AB11/HLOOKUP(AB3,'BALANCE SHEET'!$C$3:$AH$258, 125, FALSE), "")</f>
        <v/>
      </c>
      <c r="AC13" s="95">
        <f>IFERROR(AC11/HLOOKUP(AC3,'BALANCE SHEET'!$C$3:$AH$258, 125, FALSE), "")</f>
        <v/>
      </c>
      <c r="AD13" s="95">
        <f>IFERROR(AD11/HLOOKUP(AD3,'BALANCE SHEET'!$C$3:$AH$258, 125, FALSE), "")</f>
        <v/>
      </c>
      <c r="AE13" s="95">
        <f>IFERROR(AE11/HLOOKUP(AE3,'BALANCE SHEET'!$C$3:$AH$258, 125, FALSE), "")</f>
        <v/>
      </c>
      <c r="AF13" s="95">
        <f>IFERROR(AF11/HLOOKUP(AF3,'BALANCE SHEET'!$C$3:$AH$258, 125, FALSE), "")</f>
        <v/>
      </c>
      <c r="AG13" s="95">
        <f>IFERROR(AG11/HLOOKUP(AG3,'BALANCE SHEET'!$C$3:$AH$258, 125, FALSE), "")</f>
        <v/>
      </c>
      <c r="AH13" s="95">
        <f>IFERROR(AH11/HLOOKUP(AH3,'BALANCE SHEET'!$C$3:$AH$258, 125, FALSE), "")</f>
        <v/>
      </c>
      <c r="AI13" s="95">
        <f>IFERROR(AI11/HLOOKUP(AI3,'BALANCE SHEET'!$C$3:$AH$258, 125, FALSE), "")</f>
        <v/>
      </c>
      <c r="AJ13" s="95">
        <f>IFERROR(AJ11/HLOOKUP(AJ3,'BALANCE SHEET'!$C$3:$AH$258, 125, FALSE), "")</f>
        <v/>
      </c>
      <c r="AK13" s="95">
        <f>IFERROR(AK11/HLOOKUP(AK3,'BALANCE SHEET'!$C$3:$AH$258, 125, FALSE), "")</f>
        <v/>
      </c>
      <c r="AL13" s="95">
        <f>IFERROR(AL11/HLOOKUP(AL3,'BALANCE SHEET'!$C$3:$AH$258, 125, FALSE), "")</f>
        <v/>
      </c>
    </row>
    <row r="14" ht="18" customHeight="1" s="173" thickBot="1">
      <c r="A14" s="55" t="inlineStr">
        <is>
          <t>Beban bunga</t>
        </is>
      </c>
      <c r="B14" s="55" t="n"/>
      <c r="C14" s="57" t="n">
        <v>300.049</v>
      </c>
      <c r="D14" s="57" t="n">
        <v>348.688</v>
      </c>
      <c r="E14" s="57" t="n">
        <v>368.003</v>
      </c>
      <c r="F14" s="57" t="n">
        <v>364.486</v>
      </c>
      <c r="G14" s="57" t="n">
        <v>433.971</v>
      </c>
      <c r="H14" s="57" t="n">
        <v>477.224</v>
      </c>
      <c r="I14" s="57" t="n">
        <v>446.178</v>
      </c>
      <c r="J14" s="57" t="n">
        <v>485.244</v>
      </c>
      <c r="K14" s="57" t="n">
        <v>477.4449999999999</v>
      </c>
      <c r="L14" s="57" t="n">
        <v>513.048</v>
      </c>
      <c r="M14" s="57" t="n">
        <v>517.2429999999999</v>
      </c>
      <c r="N14" s="57" t="n">
        <v>521.152</v>
      </c>
      <c r="O14" s="57" t="n">
        <v>452.838</v>
      </c>
      <c r="P14" s="57" t="n">
        <v>489.439</v>
      </c>
      <c r="Q14" s="57" t="n">
        <v>440.75</v>
      </c>
      <c r="R14" s="57" t="n">
        <v>563.6609999999999</v>
      </c>
      <c r="S14" s="57" t="n">
        <v>513.766</v>
      </c>
      <c r="T14" s="57" t="n">
        <v>586.6560000000002</v>
      </c>
      <c r="U14" s="57" t="n">
        <v>602.446</v>
      </c>
      <c r="V14" s="57" t="n">
        <v>572.8390000000001</v>
      </c>
      <c r="W14" s="57" t="n">
        <v>610.6139999999998</v>
      </c>
      <c r="X14" s="57" t="n">
        <v>605.443</v>
      </c>
      <c r="Y14" s="57" t="n">
        <v>601.3330000000001</v>
      </c>
      <c r="Z14" s="57" t="n">
        <v>654.471</v>
      </c>
      <c r="AA14" s="57" t="n">
        <v>418.829</v>
      </c>
      <c r="AB14" s="57" t="n"/>
      <c r="AC14" s="57" t="n"/>
      <c r="AD14" s="57" t="n"/>
      <c r="AE14" s="57" t="n"/>
      <c r="AF14" s="57" t="n"/>
      <c r="AG14" s="57" t="n"/>
      <c r="AH14" s="57" t="n"/>
      <c r="AI14" s="57" t="n"/>
      <c r="AJ14" s="57" t="n"/>
      <c r="AK14" s="57" t="n"/>
      <c r="AL14" s="57" t="n"/>
    </row>
    <row r="15" ht="18" customHeight="1" s="173" thickBot="1">
      <c r="A15" s="143" t="inlineStr">
        <is>
          <t>Cost of Fund (COF) (%)</t>
        </is>
      </c>
      <c r="B15" s="62" t="n"/>
      <c r="C15" s="62">
        <f>IFERROR(C$14/HLOOKUP(C$3,'BALANCE SHEET'!$C$3:$AH$258, 203, FALSE), "")</f>
        <v/>
      </c>
      <c r="D15" s="62">
        <f>IFERROR(D$14/HLOOKUP(D$3,'BALANCE SHEET'!$C$3:$AH$258, 203, FALSE), "")</f>
        <v/>
      </c>
      <c r="E15" s="62">
        <f>IFERROR(E$14/HLOOKUP(E$3,'BALANCE SHEET'!$C$3:$AH$258, 203, FALSE), "")</f>
        <v/>
      </c>
      <c r="F15" s="62">
        <f>IFERROR(F$14/HLOOKUP(F$3,'BALANCE SHEET'!$C$3:$AH$258, 203, FALSE), "")</f>
        <v/>
      </c>
      <c r="G15" s="62">
        <f>IFERROR(G$14/HLOOKUP(G$3,'BALANCE SHEET'!$C$3:$AH$258, 203, FALSE), "")</f>
        <v/>
      </c>
      <c r="H15" s="62">
        <f>IFERROR(H$14/HLOOKUP(H$3,'BALANCE SHEET'!$C$3:$AH$258, 203, FALSE), "")</f>
        <v/>
      </c>
      <c r="I15" s="62">
        <f>IFERROR(I$14/HLOOKUP(I$3,'BALANCE SHEET'!$C$3:$AH$258, 203, FALSE), "")</f>
        <v/>
      </c>
      <c r="J15" s="62">
        <f>IFERROR(J$14/HLOOKUP(J$3,'BALANCE SHEET'!$C$3:$AH$258, 203, FALSE), "")</f>
        <v/>
      </c>
      <c r="K15" s="62">
        <f>IFERROR(K$14/HLOOKUP(K$3,'BALANCE SHEET'!$C$3:$AH$258, 203, FALSE), "")</f>
        <v/>
      </c>
      <c r="L15" s="62">
        <f>IFERROR(L$14/HLOOKUP(L$3,'BALANCE SHEET'!$C$3:$AH$258, 203, FALSE), "")</f>
        <v/>
      </c>
      <c r="M15" s="62">
        <f>IFERROR(M$14/HLOOKUP(M$3,'BALANCE SHEET'!$C$3:$AH$258, 203, FALSE), "")</f>
        <v/>
      </c>
      <c r="N15" s="62">
        <f>IFERROR(N$14/HLOOKUP(N$3,'BALANCE SHEET'!$C$3:$AH$258, 203, FALSE), "")</f>
        <v/>
      </c>
      <c r="O15" s="62">
        <f>IFERROR(O$14/HLOOKUP(O$3,'BALANCE SHEET'!$C$3:$AH$258, 203, FALSE), "")</f>
        <v/>
      </c>
      <c r="P15" s="62">
        <f>IFERROR(P$14/HLOOKUP(P$3,'BALANCE SHEET'!$C$3:$AH$258, 203, FALSE), "")</f>
        <v/>
      </c>
      <c r="Q15" s="62">
        <f>IFERROR(Q$14/HLOOKUP(Q$3,'BALANCE SHEET'!$C$3:$AH$258, 203, FALSE), "")</f>
        <v/>
      </c>
      <c r="R15" s="62">
        <f>IFERROR(R$14/HLOOKUP(R$3,'BALANCE SHEET'!$C$3:$AH$258, 203, FALSE), "")</f>
        <v/>
      </c>
      <c r="S15" s="62">
        <f>IFERROR(S$14/HLOOKUP(S$3,'BALANCE SHEET'!$C$3:$AH$258, 203, FALSE), "")</f>
        <v/>
      </c>
      <c r="T15" s="62">
        <f>IFERROR(T$14/HLOOKUP(T$3,'BALANCE SHEET'!$C$3:$AH$258, 203, FALSE), "")</f>
        <v/>
      </c>
      <c r="U15" s="62">
        <f>IFERROR(U$14/HLOOKUP(U$3,'BALANCE SHEET'!$C$3:$AH$258, 203, FALSE), "")</f>
        <v/>
      </c>
      <c r="V15" s="62">
        <f>IFERROR(V$14/HLOOKUP(V$3,'BALANCE SHEET'!$C$3:$AH$258, 203, FALSE), "")</f>
        <v/>
      </c>
      <c r="W15" s="62">
        <f>IFERROR(W$14/HLOOKUP(W$3,'BALANCE SHEET'!$C$3:$AH$258, 203, FALSE), "")</f>
        <v/>
      </c>
      <c r="X15" s="62">
        <f>IFERROR(X$14/HLOOKUP(X$3,'BALANCE SHEET'!$C$3:$AH$258, 203, FALSE), "")</f>
        <v/>
      </c>
      <c r="Y15" s="62">
        <f>IFERROR(Y$14/HLOOKUP(Y$3,'BALANCE SHEET'!$C$3:$AH$258, 203, FALSE), "")</f>
        <v/>
      </c>
      <c r="Z15" s="62">
        <f>IFERROR(Z$14/HLOOKUP(Z$3,'BALANCE SHEET'!$C$3:$AH$258, 203, FALSE), "")</f>
        <v/>
      </c>
      <c r="AA15" s="62">
        <f>IFERROR(AA$14/HLOOKUP(AA$3,'BALANCE SHEET'!$C$3:$AH$258, 203, FALSE), "")</f>
        <v/>
      </c>
      <c r="AB15" s="62">
        <f>IFERROR(AB$14/HLOOKUP(AB$3,'BALANCE SHEET'!$C$3:$AH$258, 203, FALSE), "")</f>
        <v/>
      </c>
      <c r="AC15" s="62">
        <f>IFERROR(AC$14/HLOOKUP(AC$3,'BALANCE SHEET'!$C$3:$AH$258, 203, FALSE), "")</f>
        <v/>
      </c>
      <c r="AD15" s="62">
        <f>IFERROR(AD$14/HLOOKUP(AD$3,'BALANCE SHEET'!$C$3:$AH$258, 203, FALSE), "")</f>
        <v/>
      </c>
      <c r="AE15" s="62">
        <f>IFERROR(AE$14/HLOOKUP(AE$3,'BALANCE SHEET'!$C$3:$AH$258, 203, FALSE), "")</f>
        <v/>
      </c>
      <c r="AF15" s="62">
        <f>IFERROR(AF$14/HLOOKUP(AF$3,'BALANCE SHEET'!$C$3:$AH$258, 203, FALSE), "")</f>
        <v/>
      </c>
      <c r="AG15" s="62">
        <f>IFERROR(AG$14/HLOOKUP(AG$3,'BALANCE SHEET'!$C$3:$AH$258, 203, FALSE), "")</f>
        <v/>
      </c>
      <c r="AH15" s="62">
        <f>IFERROR(AH$14/HLOOKUP(AH$3,'BALANCE SHEET'!$C$3:$AH$258, 203, FALSE), "")</f>
        <v/>
      </c>
      <c r="AI15" s="62">
        <f>IFERROR(AI$14/HLOOKUP(AI$3,'BALANCE SHEET'!$C$3:$AH$258, 203, FALSE), "")</f>
        <v/>
      </c>
      <c r="AJ15" s="62">
        <f>IFERROR(AJ$14/HLOOKUP(AJ$3,'BALANCE SHEET'!$C$3:$AH$258, 203, FALSE), "")</f>
        <v/>
      </c>
      <c r="AK15" s="62">
        <f>IFERROR(AK$14/HLOOKUP(AK$3,'BALANCE SHEET'!$C$3:$AH$258, 203, FALSE), "")</f>
        <v/>
      </c>
      <c r="AL15" s="62">
        <f>IFERROR(AL$14/HLOOKUP(AL$3,'BALANCE SHEET'!$C$3:$AH$258, 203, FALSE), "")</f>
        <v/>
      </c>
    </row>
    <row r="16" ht="18" customHeight="1" s="173" thickBot="1">
      <c r="A16" s="58" t="inlineStr">
        <is>
          <t>Pendapatan bunga bersih</t>
        </is>
      </c>
      <c r="B16" s="62" t="n"/>
      <c r="C16" s="149">
        <f>C11-C14</f>
        <v/>
      </c>
      <c r="D16" s="149">
        <f>D11-D14</f>
        <v/>
      </c>
      <c r="E16" s="149">
        <f>E11-E14</f>
        <v/>
      </c>
      <c r="F16" s="149">
        <f>F11-F14</f>
        <v/>
      </c>
      <c r="G16" s="149">
        <f>G11-G14</f>
        <v/>
      </c>
      <c r="H16" s="149">
        <f>H11-H14</f>
        <v/>
      </c>
      <c r="I16" s="149">
        <f>I11-I14</f>
        <v/>
      </c>
      <c r="J16" s="149">
        <f>J11-J14</f>
        <v/>
      </c>
      <c r="K16" s="149">
        <f>K11-K14</f>
        <v/>
      </c>
      <c r="L16" s="149">
        <f>L11-L14</f>
        <v/>
      </c>
      <c r="M16" s="149">
        <f>M11-M14</f>
        <v/>
      </c>
      <c r="N16" s="149">
        <f>N11-N14</f>
        <v/>
      </c>
      <c r="O16" s="149">
        <f>O11-O14</f>
        <v/>
      </c>
      <c r="P16" s="149">
        <f>P11-P14</f>
        <v/>
      </c>
      <c r="Q16" s="149">
        <f>Q11-Q14</f>
        <v/>
      </c>
      <c r="R16" s="149">
        <f>R11-R14</f>
        <v/>
      </c>
      <c r="S16" s="149">
        <f>S11-S14</f>
        <v/>
      </c>
      <c r="T16" s="149">
        <f>T11-T14</f>
        <v/>
      </c>
      <c r="U16" s="149">
        <f>U11-U14</f>
        <v/>
      </c>
      <c r="V16" s="149">
        <f>V11-V14</f>
        <v/>
      </c>
      <c r="W16" s="149">
        <f>W11-W14</f>
        <v/>
      </c>
      <c r="X16" s="149">
        <f>X11-X14</f>
        <v/>
      </c>
      <c r="Y16" s="149">
        <f>Y11-Y14</f>
        <v/>
      </c>
      <c r="Z16" s="149">
        <f>Z11-Z14</f>
        <v/>
      </c>
      <c r="AA16" s="149">
        <f>AA11-AA14</f>
        <v/>
      </c>
      <c r="AB16" s="149">
        <f>AB11-AB14</f>
        <v/>
      </c>
      <c r="AC16" s="149">
        <f>AC11-AC14</f>
        <v/>
      </c>
      <c r="AD16" s="149">
        <f>AD11-AD14</f>
        <v/>
      </c>
      <c r="AE16" s="149">
        <f>AE11-AE14</f>
        <v/>
      </c>
      <c r="AF16" s="149">
        <f>AF11-AF14</f>
        <v/>
      </c>
      <c r="AG16" s="149">
        <f>AG11-AG14</f>
        <v/>
      </c>
      <c r="AH16" s="149">
        <f>AH11-AH14</f>
        <v/>
      </c>
      <c r="AI16" s="149">
        <f>AI11-AI14</f>
        <v/>
      </c>
      <c r="AJ16" s="149">
        <f>AJ11-AJ14</f>
        <v/>
      </c>
      <c r="AK16" s="149">
        <f>AK11-AK14</f>
        <v/>
      </c>
      <c r="AL16" s="149">
        <f>AL11-AL14</f>
        <v/>
      </c>
    </row>
    <row r="17" ht="35" customHeight="1" s="173" thickBot="1">
      <c r="A17" s="151" t="inlineStr">
        <is>
          <t>Net Interest Income Growth (%)</t>
        </is>
      </c>
      <c r="B17" s="62" t="n"/>
      <c r="C17" s="152">
        <f>IFERROR(IF(((C16-B16)/B16)=-1, "", (C16-B16)/B16), "")</f>
        <v/>
      </c>
      <c r="D17" s="152">
        <f>IFERROR(IF(((D16-C16)/C16)=-1, "", (D16-C16)/C16), "")</f>
        <v/>
      </c>
      <c r="E17" s="152">
        <f>IFERROR(IF(((E16-D16)/D16)=-1, "", (E16-D16)/D16), "")</f>
        <v/>
      </c>
      <c r="F17" s="152">
        <f>IFERROR(IF(((F16-E16)/E16)=-1, "", (F16-E16)/E16), "")</f>
        <v/>
      </c>
      <c r="G17" s="152">
        <f>IFERROR(IF(((G16-F16)/F16)=-1, "", (G16-F16)/F16), "")</f>
        <v/>
      </c>
      <c r="H17" s="152">
        <f>IFERROR(IF(((H16-G16)/G16)=-1, "", (H16-G16)/G16), "")</f>
        <v/>
      </c>
      <c r="I17" s="152">
        <f>IFERROR(IF(((I16-H16)/H16)=-1, "", (I16-H16)/H16), "")</f>
        <v/>
      </c>
      <c r="J17" s="152">
        <f>IFERROR(IF(((J16-I16)/I16)=-1, "", (J16-I16)/I16), "")</f>
        <v/>
      </c>
      <c r="K17" s="152">
        <f>IFERROR(IF(((K16-J16)/J16)=-1, "", (K16-J16)/J16), "")</f>
        <v/>
      </c>
      <c r="L17" s="152">
        <f>IFERROR(IF(((L16-K16)/K16)=-1, "", (L16-K16)/K16), "")</f>
        <v/>
      </c>
      <c r="M17" s="152">
        <f>IFERROR(IF(((M16-L16)/L16)=-1, "", (M16-L16)/L16), "")</f>
        <v/>
      </c>
      <c r="N17" s="152">
        <f>IFERROR(IF(((N16-M16)/M16)=-1, "", (N16-M16)/M16), "")</f>
        <v/>
      </c>
      <c r="O17" s="152">
        <f>IFERROR(IF(((O16-N16)/N16)=-1, "", (O16-N16)/N16), "")</f>
        <v/>
      </c>
      <c r="P17" s="152">
        <f>IFERROR(IF(((P16-O16)/O16)=-1, "", (P16-O16)/O16), "")</f>
        <v/>
      </c>
      <c r="Q17" s="152">
        <f>IFERROR(IF(((Q16-P16)/P16)=-1, "", (Q16-P16)/P16), "")</f>
        <v/>
      </c>
      <c r="R17" s="152">
        <f>IFERROR(IF(((R16-Q16)/Q16)=-1, "", (R16-Q16)/Q16), "")</f>
        <v/>
      </c>
      <c r="S17" s="152">
        <f>IFERROR(IF(((S16-R16)/R16)=-1, "", (S16-R16)/R16), "")</f>
        <v/>
      </c>
      <c r="T17" s="152">
        <f>IFERROR(IF(((T16-S16)/S16)=-1, "", (T16-S16)/S16), "")</f>
        <v/>
      </c>
      <c r="U17" s="152">
        <f>IFERROR(IF(((U16-T16)/T16)=-1, "", (U16-T16)/T16), "")</f>
        <v/>
      </c>
      <c r="V17" s="152">
        <f>IFERROR(IF(((V16-U16)/U16)=-1, "", (V16-U16)/U16), "")</f>
        <v/>
      </c>
      <c r="W17" s="152">
        <f>IFERROR(IF(((W16-V16)/V16)=-1, "", (W16-V16)/V16), "")</f>
        <v/>
      </c>
      <c r="X17" s="152">
        <f>IFERROR(IF(((X16-W16)/W16)=-1, "", (X16-W16)/W16), "")</f>
        <v/>
      </c>
      <c r="Y17" s="152">
        <f>IFERROR(IF(((Y16-X16)/X16)=-1, "", (Y16-X16)/X16), "")</f>
        <v/>
      </c>
      <c r="Z17" s="152">
        <f>IFERROR(IF(((Z16-Y16)/Y16)=-1, "", (Z16-Y16)/Y16), "")</f>
        <v/>
      </c>
      <c r="AA17" s="152">
        <f>IFERROR(IF(((AA16-Z16)/Z16)=-1, "", (AA16-Z16)/Z16), "")</f>
        <v/>
      </c>
      <c r="AB17" s="152">
        <f>IFERROR(IF(((AB16-AA16)/AA16)=-1, "", (AB16-AA16)/AA16), "")</f>
        <v/>
      </c>
      <c r="AC17" s="152">
        <f>IFERROR(IF(((AC16-AB16)/AB16)=-1, "", (AC16-AB16)/AB16), "")</f>
        <v/>
      </c>
      <c r="AD17" s="152">
        <f>IFERROR(IF(((AD16-AC16)/AC16)=-1, "", (AD16-AC16)/AC16), "")</f>
        <v/>
      </c>
      <c r="AE17" s="152">
        <f>IFERROR(IF(((AE16-AD16)/AD16)=-1, "", (AE16-AD16)/AD16), "")</f>
        <v/>
      </c>
      <c r="AF17" s="152">
        <f>IFERROR(IF(((AF16-AE16)/AE16)=-1, "", (AF16-AE16)/AE16), "")</f>
        <v/>
      </c>
      <c r="AG17" s="152">
        <f>IFERROR(IF(((AG16-AF16)/AF16)=-1, "", (AG16-AF16)/AF16), "")</f>
        <v/>
      </c>
      <c r="AH17" s="152">
        <f>IFERROR(IF(((AH16-AG16)/AG16)=-1, "", (AH16-AG16)/AG16), "")</f>
        <v/>
      </c>
      <c r="AI17" s="152">
        <f>IFERROR(IF(((AI16-AH16)/AH16)=-1, "", (AI16-AH16)/AH16), "")</f>
        <v/>
      </c>
      <c r="AJ17" s="152">
        <f>IFERROR(IF(((AJ16-AI16)/AI16)=-1, "", (AJ16-AI16)/AI16), "")</f>
        <v/>
      </c>
      <c r="AK17" s="152">
        <f>IFERROR(IF(((AK16-AJ16)/AJ16)=-1, "", (AK16-AJ16)/AJ16), "")</f>
        <v/>
      </c>
      <c r="AL17" s="152">
        <f>IFERROR(IF(((AL16-AK16)/AK16)=-1, "", (AL16-AK16)/AK16), "")</f>
        <v/>
      </c>
    </row>
    <row r="18" ht="18" customHeight="1" s="173" thickBot="1">
      <c r="A18" s="143" t="inlineStr">
        <is>
          <t>Net Interest Margin (NIM) (%)</t>
        </is>
      </c>
      <c r="B18" s="62" t="n"/>
      <c r="C18" s="95">
        <f>IFERROR(C16/HLOOKUP(C3,'BALANCE SHEET'!$C$3:$AH$258, 125, FALSE), "")</f>
        <v/>
      </c>
      <c r="D18" s="95">
        <f>IFERROR(D16/HLOOKUP(D3,'BALANCE SHEET'!$C$3:$AH$258, 125, FALSE), "")</f>
        <v/>
      </c>
      <c r="E18" s="95">
        <f>IFERROR(E16/HLOOKUP(E3,'BALANCE SHEET'!$C$3:$AH$258, 125, FALSE), "")</f>
        <v/>
      </c>
      <c r="F18" s="95">
        <f>IFERROR(F16/HLOOKUP(F3,'BALANCE SHEET'!$C$3:$AH$258, 125, FALSE), "")</f>
        <v/>
      </c>
      <c r="G18" s="95">
        <f>IFERROR(G16/HLOOKUP(G3,'BALANCE SHEET'!$C$3:$AH$258, 125, FALSE), "")</f>
        <v/>
      </c>
      <c r="H18" s="95">
        <f>IFERROR(H16/HLOOKUP(H3,'BALANCE SHEET'!$C$3:$AH$258, 125, FALSE), "")</f>
        <v/>
      </c>
      <c r="I18" s="95">
        <f>IFERROR(I16/HLOOKUP(I3,'BALANCE SHEET'!$C$3:$AH$258, 125, FALSE), "")</f>
        <v/>
      </c>
      <c r="J18" s="95">
        <f>IFERROR(J16/HLOOKUP(J3,'BALANCE SHEET'!$C$3:$AH$258, 125, FALSE), "")</f>
        <v/>
      </c>
      <c r="K18" s="95">
        <f>IFERROR(K16/HLOOKUP(K3,'BALANCE SHEET'!$C$3:$AH$258, 125, FALSE), "")</f>
        <v/>
      </c>
      <c r="L18" s="95">
        <f>IFERROR(L16/HLOOKUP(L3,'BALANCE SHEET'!$C$3:$AH$258, 125, FALSE), "")</f>
        <v/>
      </c>
      <c r="M18" s="95">
        <f>IFERROR(M16/HLOOKUP(M3,'BALANCE SHEET'!$C$3:$AH$258, 125, FALSE), "")</f>
        <v/>
      </c>
      <c r="N18" s="95">
        <f>IFERROR(N16/HLOOKUP(N3,'BALANCE SHEET'!$C$3:$AH$258, 125, FALSE), "")</f>
        <v/>
      </c>
      <c r="O18" s="95">
        <f>IFERROR(O16/HLOOKUP(O3,'BALANCE SHEET'!$C$3:$AH$258, 125, FALSE), "")</f>
        <v/>
      </c>
      <c r="P18" s="95">
        <f>IFERROR(P16/HLOOKUP(P3,'BALANCE SHEET'!$C$3:$AH$258, 125, FALSE), "")</f>
        <v/>
      </c>
      <c r="Q18" s="95">
        <f>IFERROR(Q16/HLOOKUP(Q3,'BALANCE SHEET'!$C$3:$AH$258, 125, FALSE), "")</f>
        <v/>
      </c>
      <c r="R18" s="95">
        <f>IFERROR(R16/HLOOKUP(R3,'BALANCE SHEET'!$C$3:$AH$258, 125, FALSE), "")</f>
        <v/>
      </c>
      <c r="S18" s="95">
        <f>IFERROR(S16/HLOOKUP(S3,'BALANCE SHEET'!$C$3:$AH$258, 125, FALSE), "")</f>
        <v/>
      </c>
      <c r="T18" s="95">
        <f>IFERROR(T16/HLOOKUP(T3,'BALANCE SHEET'!$C$3:$AH$258, 125, FALSE), "")</f>
        <v/>
      </c>
      <c r="U18" s="95">
        <f>IFERROR(U16/HLOOKUP(U3,'BALANCE SHEET'!$C$3:$AH$258, 125, FALSE), "")</f>
        <v/>
      </c>
      <c r="V18" s="95">
        <f>IFERROR(V16/HLOOKUP(V3,'BALANCE SHEET'!$C$3:$AH$258, 125, FALSE), "")</f>
        <v/>
      </c>
      <c r="W18" s="95">
        <f>IFERROR(W16/HLOOKUP(W3,'BALANCE SHEET'!$C$3:$AH$258, 125, FALSE), "")</f>
        <v/>
      </c>
      <c r="X18" s="95">
        <f>IFERROR(X16/HLOOKUP(X3,'BALANCE SHEET'!$C$3:$AH$258, 125, FALSE), "")</f>
        <v/>
      </c>
      <c r="Y18" s="95">
        <f>IFERROR(Y16/HLOOKUP(Y3,'BALANCE SHEET'!$C$3:$AH$258, 125, FALSE), "")</f>
        <v/>
      </c>
      <c r="Z18" s="95">
        <f>IFERROR(Z16/HLOOKUP(Z3,'BALANCE SHEET'!$C$3:$AH$258, 125, FALSE), "")</f>
        <v/>
      </c>
      <c r="AA18" s="95">
        <f>IFERROR(AA16/HLOOKUP(AA3,'BALANCE SHEET'!$C$3:$AH$258, 125, FALSE), "")</f>
        <v/>
      </c>
      <c r="AB18" s="95">
        <f>IFERROR(AB16/HLOOKUP(AB3,'BALANCE SHEET'!$C$3:$AH$258, 125, FALSE), "")</f>
        <v/>
      </c>
      <c r="AC18" s="95">
        <f>IFERROR(AC16/HLOOKUP(AC3,'BALANCE SHEET'!$C$3:$AH$258, 125, FALSE), "")</f>
        <v/>
      </c>
      <c r="AD18" s="95">
        <f>IFERROR(AD16/HLOOKUP(AD3,'BALANCE SHEET'!$C$3:$AH$258, 125, FALSE), "")</f>
        <v/>
      </c>
      <c r="AE18" s="95">
        <f>IFERROR(AE16/HLOOKUP(AE3,'BALANCE SHEET'!$C$3:$AH$258, 125, FALSE), "")</f>
        <v/>
      </c>
      <c r="AF18" s="95">
        <f>IFERROR(AF16/HLOOKUP(AF3,'BALANCE SHEET'!$C$3:$AH$258, 125, FALSE), "")</f>
        <v/>
      </c>
      <c r="AG18" s="95">
        <f>IFERROR(AG16/HLOOKUP(AG3,'BALANCE SHEET'!$C$3:$AH$258, 125, FALSE), "")</f>
        <v/>
      </c>
      <c r="AH18" s="95">
        <f>IFERROR(AH16/HLOOKUP(AH3,'BALANCE SHEET'!$C$3:$AH$258, 125, FALSE), "")</f>
        <v/>
      </c>
      <c r="AI18" s="95">
        <f>IFERROR(AI16/HLOOKUP(AI3,'BALANCE SHEET'!$C$3:$AH$258, 125, FALSE), "")</f>
        <v/>
      </c>
      <c r="AJ18" s="95">
        <f>IFERROR(AJ16/HLOOKUP(AJ3,'BALANCE SHEET'!$C$3:$AH$258, 125, FALSE), "")</f>
        <v/>
      </c>
      <c r="AK18" s="95">
        <f>IFERROR(AK16/HLOOKUP(AK3,'BALANCE SHEET'!$C$3:$AH$258, 125, FALSE), "")</f>
        <v/>
      </c>
      <c r="AL18" s="95">
        <f>IFERROR(AL16/HLOOKUP(AL3,'BALANCE SHEET'!$C$3:$AH$258, 125, FALSE), "")</f>
        <v/>
      </c>
    </row>
    <row r="19" ht="35" customHeight="1" s="173" thickBot="1">
      <c r="A19" s="55" t="inlineStr">
        <is>
          <t>Pendapatan pengelolaan dana oleh bank sebagai mudharib</t>
        </is>
      </c>
      <c r="B19" s="55" t="n"/>
      <c r="C19" s="56" t="n">
        <v>43.702</v>
      </c>
      <c r="D19" s="56" t="n">
        <v>65.926</v>
      </c>
      <c r="E19" s="56" t="n">
        <v>26.992</v>
      </c>
      <c r="F19" s="56" t="n">
        <v>50.682</v>
      </c>
      <c r="G19" s="56" t="n">
        <v>52.90299999999999</v>
      </c>
      <c r="H19" s="56" t="n">
        <v>56.76300000000002</v>
      </c>
      <c r="I19" s="56" t="n">
        <v>52.753</v>
      </c>
      <c r="J19" s="56" t="n">
        <v>52.018</v>
      </c>
      <c r="K19" s="56" t="n">
        <v>45.00500000000001</v>
      </c>
      <c r="L19" s="56" t="n">
        <v>47.829</v>
      </c>
      <c r="M19" s="56" t="n">
        <v>46.54</v>
      </c>
      <c r="N19" s="56" t="n">
        <v>48.31399999999999</v>
      </c>
      <c r="O19" s="56" t="n">
        <v>47.203</v>
      </c>
      <c r="P19" s="56" t="n">
        <v>47.68599999999999</v>
      </c>
      <c r="Q19" s="56" t="n">
        <v>47.545</v>
      </c>
      <c r="R19" s="56" t="n">
        <v>53.8</v>
      </c>
      <c r="S19" s="56" t="n">
        <v>48.15000000000001</v>
      </c>
      <c r="T19" s="56" t="n">
        <v>58.60199999999999</v>
      </c>
      <c r="U19" s="56" t="n">
        <v>67.604</v>
      </c>
      <c r="V19" s="56" t="n">
        <v>70.47500000000001</v>
      </c>
      <c r="W19" s="56" t="n">
        <v>63.87699999999998</v>
      </c>
      <c r="X19" s="56" t="n">
        <v>84.38500000000001</v>
      </c>
      <c r="Y19" s="56" t="n">
        <v>84.57699999999998</v>
      </c>
      <c r="Z19" s="56" t="n">
        <v>82.30200000000002</v>
      </c>
      <c r="AA19" s="56" t="n">
        <v>80.70399999999999</v>
      </c>
      <c r="AB19" s="56" t="n"/>
      <c r="AC19" s="56" t="n"/>
      <c r="AD19" s="56" t="n"/>
      <c r="AE19" s="56" t="n"/>
      <c r="AF19" s="56" t="n"/>
      <c r="AG19" s="56" t="n"/>
      <c r="AH19" s="56" t="n"/>
      <c r="AI19" s="56" t="n"/>
      <c r="AJ19" s="56" t="n"/>
      <c r="AK19" s="56" t="n"/>
      <c r="AL19" s="56" t="n"/>
    </row>
    <row r="20" ht="35" customHeight="1" s="173" thickBot="1">
      <c r="A20" s="55" t="inlineStr">
        <is>
          <t>Hak pihak ketiga atas bagi hasil dana syirkah temporer</t>
        </is>
      </c>
      <c r="B20" s="55" t="n"/>
      <c r="C20" s="56" t="n">
        <v>-21.873</v>
      </c>
      <c r="D20" s="56" t="n">
        <v>-23.424</v>
      </c>
      <c r="E20" s="56" t="n">
        <v>-16.652</v>
      </c>
      <c r="F20" s="56" t="n">
        <v>-20.655</v>
      </c>
      <c r="G20" s="56" t="n">
        <v>-21.132</v>
      </c>
      <c r="H20" s="56" t="n">
        <v>-18.016</v>
      </c>
      <c r="I20" s="56" t="n">
        <v>-18.686</v>
      </c>
      <c r="J20" s="56" t="n">
        <v>-16.623</v>
      </c>
      <c r="K20" s="56" t="n">
        <v>-14.38</v>
      </c>
      <c r="L20" s="56" t="n">
        <v>-18.794</v>
      </c>
      <c r="M20" s="56" t="n">
        <v>-16.345</v>
      </c>
      <c r="N20" s="56" t="n">
        <v>-15.239</v>
      </c>
      <c r="O20" s="56" t="n">
        <v>-13.864</v>
      </c>
      <c r="P20" s="56" t="n">
        <v>-14.636</v>
      </c>
      <c r="Q20" s="56" t="n">
        <v>-12.902</v>
      </c>
      <c r="R20" s="56" t="n">
        <v>-14.232</v>
      </c>
      <c r="S20" s="56" t="n">
        <v>-11.318</v>
      </c>
      <c r="T20" s="56" t="n">
        <v>-15.317</v>
      </c>
      <c r="U20" s="56" t="n">
        <v>-20.501</v>
      </c>
      <c r="V20" s="56" t="n">
        <v>-20.512</v>
      </c>
      <c r="W20" s="56" t="n">
        <v>-9.635000000000005</v>
      </c>
      <c r="X20" s="56" t="n">
        <v>-142.576</v>
      </c>
      <c r="Y20" s="56" t="n">
        <v>-153.689</v>
      </c>
      <c r="Z20" s="56" t="n">
        <v>-166.191</v>
      </c>
      <c r="AA20" s="56" t="n">
        <v>-557.737</v>
      </c>
      <c r="AB20" s="56" t="n"/>
      <c r="AC20" s="56" t="n"/>
      <c r="AD20" s="56" t="n"/>
      <c r="AE20" s="56" t="n"/>
      <c r="AF20" s="56" t="n"/>
      <c r="AG20" s="56" t="n"/>
      <c r="AH20" s="56" t="n"/>
      <c r="AI20" s="56" t="n"/>
      <c r="AJ20" s="56" t="n"/>
      <c r="AK20" s="56" t="n"/>
      <c r="AL20" s="56" t="n"/>
    </row>
    <row r="21" ht="18" customHeight="1" s="173" thickBot="1">
      <c r="A21" s="58" t="inlineStr">
        <is>
          <t>Pendapatan asuransi</t>
        </is>
      </c>
      <c r="B21" s="58" t="n"/>
      <c r="C21" s="53" t="n"/>
      <c r="D21" s="53" t="n"/>
      <c r="E21" s="53" t="n"/>
      <c r="F21" s="53" t="n"/>
      <c r="G21" s="53" t="n"/>
      <c r="H21" s="53" t="n"/>
      <c r="I21" s="53" t="n"/>
      <c r="J21" s="53" t="n"/>
      <c r="K21" s="53" t="n"/>
      <c r="L21" s="53" t="n"/>
      <c r="M21" s="53" t="n"/>
      <c r="N21" s="53" t="n"/>
      <c r="O21" s="53" t="n"/>
      <c r="P21" s="53" t="n"/>
      <c r="Q21" s="53" t="n"/>
      <c r="R21" s="53" t="n"/>
      <c r="S21" s="53" t="n"/>
      <c r="T21" s="53" t="n"/>
      <c r="U21" s="53" t="n"/>
      <c r="V21" s="53" t="n"/>
      <c r="W21" s="53" t="n"/>
      <c r="X21" s="53" t="n"/>
      <c r="Y21" s="53" t="n"/>
      <c r="Z21" s="53" t="n"/>
      <c r="AA21" s="53" t="n"/>
      <c r="AB21" s="53" t="n"/>
      <c r="AC21" s="53" t="n"/>
      <c r="AD21" s="53" t="n"/>
      <c r="AE21" s="53" t="n"/>
      <c r="AF21" s="53" t="n"/>
      <c r="AG21" s="53" t="n"/>
      <c r="AH21" s="53" t="n"/>
      <c r="AI21" s="53" t="n"/>
      <c r="AJ21" s="53" t="n"/>
      <c r="AK21" s="53" t="n"/>
      <c r="AL21" s="53" t="n"/>
    </row>
    <row r="22" hidden="1" ht="18" customHeight="1" s="173" thickBot="1">
      <c r="A22" s="59" t="inlineStr">
        <is>
          <t>Pendapatan dari premi asuransi</t>
        </is>
      </c>
      <c r="B22" s="59" t="n"/>
      <c r="C22" s="56" t="inlineStr"/>
      <c r="D22" s="56" t="inlineStr"/>
      <c r="E22" s="56" t="inlineStr"/>
      <c r="F22" s="56" t="inlineStr"/>
      <c r="G22" s="56" t="inlineStr"/>
      <c r="H22" s="56" t="inlineStr"/>
      <c r="I22" s="56" t="inlineStr"/>
      <c r="J22" s="56" t="inlineStr"/>
      <c r="K22" s="56" t="inlineStr"/>
      <c r="L22" s="56" t="inlineStr"/>
      <c r="M22" s="56" t="inlineStr"/>
      <c r="N22" s="56" t="inlineStr"/>
      <c r="O22" s="56" t="inlineStr"/>
      <c r="P22" s="56" t="inlineStr"/>
      <c r="Q22" s="56" t="inlineStr"/>
      <c r="R22" s="56" t="inlineStr"/>
      <c r="S22" s="56" t="inlineStr"/>
      <c r="T22" s="56" t="inlineStr"/>
      <c r="U22" s="56" t="inlineStr"/>
      <c r="V22" s="56" t="inlineStr"/>
      <c r="W22" s="56" t="inlineStr"/>
      <c r="X22" s="56" t="inlineStr"/>
      <c r="Y22" s="56" t="inlineStr"/>
      <c r="Z22" s="56" t="inlineStr"/>
      <c r="AA22" s="56" t="inlineStr"/>
      <c r="AB22" s="56" t="n"/>
      <c r="AC22" s="56" t="n"/>
      <c r="AD22" s="56" t="n"/>
      <c r="AE22" s="56" t="n"/>
      <c r="AF22" s="56" t="n"/>
      <c r="AG22" s="56" t="n"/>
      <c r="AH22" s="56" t="n"/>
      <c r="AI22" s="56" t="n"/>
      <c r="AJ22" s="56" t="n"/>
      <c r="AK22" s="56" t="n"/>
      <c r="AL22" s="56" t="n"/>
    </row>
    <row r="23" hidden="1" ht="18" customHeight="1" s="173" thickBot="1">
      <c r="A23" s="59" t="inlineStr">
        <is>
          <t>Premi reasuransi</t>
        </is>
      </c>
      <c r="B23" s="59" t="n"/>
      <c r="C23" s="57" t="inlineStr"/>
      <c r="D23" s="57" t="inlineStr"/>
      <c r="E23" s="57" t="inlineStr"/>
      <c r="F23" s="57" t="inlineStr"/>
      <c r="G23" s="57" t="inlineStr"/>
      <c r="H23" s="57" t="inlineStr"/>
      <c r="I23" s="57" t="inlineStr"/>
      <c r="J23" s="57" t="inlineStr"/>
      <c r="K23" s="57" t="inlineStr"/>
      <c r="L23" s="57" t="inlineStr"/>
      <c r="M23" s="57" t="inlineStr"/>
      <c r="N23" s="57" t="inlineStr"/>
      <c r="O23" s="57" t="inlineStr"/>
      <c r="P23" s="57" t="inlineStr"/>
      <c r="Q23" s="57" t="inlineStr"/>
      <c r="R23" s="57" t="inlineStr"/>
      <c r="S23" s="57" t="inlineStr"/>
      <c r="T23" s="57" t="inlineStr"/>
      <c r="U23" s="57" t="inlineStr"/>
      <c r="V23" s="57" t="inlineStr"/>
      <c r="W23" s="57" t="inlineStr"/>
      <c r="X23" s="57" t="inlineStr"/>
      <c r="Y23" s="57" t="inlineStr"/>
      <c r="Z23" s="57" t="inlineStr"/>
      <c r="AA23" s="57" t="inlineStr"/>
      <c r="AB23" s="57" t="n"/>
      <c r="AC23" s="57" t="n"/>
      <c r="AD23" s="57" t="n"/>
      <c r="AE23" s="57" t="n"/>
      <c r="AF23" s="57" t="n"/>
      <c r="AG23" s="57" t="n"/>
      <c r="AH23" s="57" t="n"/>
      <c r="AI23" s="57" t="n"/>
      <c r="AJ23" s="57" t="n"/>
      <c r="AK23" s="57" t="n"/>
      <c r="AL23" s="57" t="n"/>
    </row>
    <row r="24" hidden="1" ht="18" customHeight="1" s="173" thickBot="1">
      <c r="A24" s="59" t="inlineStr">
        <is>
          <t>Premi retrosesi</t>
        </is>
      </c>
      <c r="B24" s="59" t="n"/>
      <c r="C24" s="57" t="inlineStr"/>
      <c r="D24" s="57" t="inlineStr"/>
      <c r="E24" s="57" t="inlineStr"/>
      <c r="F24" s="57" t="inlineStr"/>
      <c r="G24" s="57" t="inlineStr"/>
      <c r="H24" s="57" t="inlineStr"/>
      <c r="I24" s="57" t="inlineStr"/>
      <c r="J24" s="57" t="inlineStr"/>
      <c r="K24" s="57" t="inlineStr"/>
      <c r="L24" s="57" t="inlineStr"/>
      <c r="M24" s="57" t="inlineStr"/>
      <c r="N24" s="57" t="inlineStr"/>
      <c r="O24" s="57" t="inlineStr"/>
      <c r="P24" s="57" t="inlineStr"/>
      <c r="Q24" s="57" t="inlineStr"/>
      <c r="R24" s="57" t="inlineStr"/>
      <c r="S24" s="57" t="inlineStr"/>
      <c r="T24" s="57" t="inlineStr"/>
      <c r="U24" s="57" t="inlineStr"/>
      <c r="V24" s="57" t="inlineStr"/>
      <c r="W24" s="57" t="inlineStr"/>
      <c r="X24" s="57" t="inlineStr"/>
      <c r="Y24" s="57" t="inlineStr"/>
      <c r="Z24" s="57" t="inlineStr"/>
      <c r="AA24" s="57" t="inlineStr"/>
      <c r="AB24" s="57" t="n"/>
      <c r="AC24" s="57" t="n"/>
      <c r="AD24" s="57" t="n"/>
      <c r="AE24" s="57" t="n"/>
      <c r="AF24" s="57" t="n"/>
      <c r="AG24" s="57" t="n"/>
      <c r="AH24" s="57" t="n"/>
      <c r="AI24" s="57" t="n"/>
      <c r="AJ24" s="57" t="n"/>
      <c r="AK24" s="57" t="n"/>
      <c r="AL24" s="57" t="n"/>
    </row>
    <row r="25" hidden="1" ht="52" customHeight="1" s="173" thickBot="1">
      <c r="A25" s="59" t="inlineStr">
        <is>
          <t>Penurunan (kenaikan) premi yang belum merupakan pendapatan</t>
        </is>
      </c>
      <c r="B25" s="59" t="n"/>
      <c r="C25" s="56" t="inlineStr"/>
      <c r="D25" s="56" t="inlineStr"/>
      <c r="E25" s="56" t="inlineStr"/>
      <c r="F25" s="56" t="inlineStr"/>
      <c r="G25" s="56" t="inlineStr"/>
      <c r="H25" s="56" t="inlineStr"/>
      <c r="I25" s="56" t="inlineStr"/>
      <c r="J25" s="56" t="inlineStr"/>
      <c r="K25" s="56" t="inlineStr"/>
      <c r="L25" s="56" t="inlineStr"/>
      <c r="M25" s="56" t="inlineStr"/>
      <c r="N25" s="56" t="inlineStr"/>
      <c r="O25" s="56" t="inlineStr"/>
      <c r="P25" s="56" t="inlineStr"/>
      <c r="Q25" s="56" t="inlineStr"/>
      <c r="R25" s="56" t="inlineStr"/>
      <c r="S25" s="56" t="inlineStr"/>
      <c r="T25" s="56" t="inlineStr"/>
      <c r="U25" s="56" t="inlineStr"/>
      <c r="V25" s="56" t="inlineStr"/>
      <c r="W25" s="56" t="inlineStr"/>
      <c r="X25" s="56" t="inlineStr"/>
      <c r="Y25" s="56" t="inlineStr"/>
      <c r="Z25" s="56" t="inlineStr"/>
      <c r="AA25" s="56" t="inlineStr"/>
      <c r="AB25" s="56" t="n"/>
      <c r="AC25" s="56" t="n"/>
      <c r="AD25" s="56" t="n"/>
      <c r="AE25" s="56" t="n"/>
      <c r="AF25" s="56" t="n"/>
      <c r="AG25" s="56" t="n"/>
      <c r="AH25" s="56" t="n"/>
      <c r="AI25" s="56" t="n"/>
      <c r="AJ25" s="56" t="n"/>
      <c r="AK25" s="56" t="n"/>
      <c r="AL25" s="56" t="n"/>
    </row>
    <row r="26" hidden="1" ht="52" customHeight="1" s="173" thickBot="1">
      <c r="A26" s="59" t="inlineStr">
        <is>
          <t>Penurunan (kenaikan) pendapatan premi disesikan kepada reasuradur</t>
        </is>
      </c>
      <c r="B26" s="59" t="n"/>
      <c r="C26" s="57" t="inlineStr"/>
      <c r="D26" s="57" t="inlineStr"/>
      <c r="E26" s="57" t="inlineStr"/>
      <c r="F26" s="57" t="inlineStr"/>
      <c r="G26" s="57" t="inlineStr"/>
      <c r="H26" s="57" t="inlineStr"/>
      <c r="I26" s="57" t="inlineStr"/>
      <c r="J26" s="57" t="inlineStr"/>
      <c r="K26" s="57" t="inlineStr"/>
      <c r="L26" s="57" t="inlineStr"/>
      <c r="M26" s="57" t="inlineStr"/>
      <c r="N26" s="57" t="inlineStr"/>
      <c r="O26" s="57" t="inlineStr"/>
      <c r="P26" s="57" t="inlineStr"/>
      <c r="Q26" s="57" t="inlineStr"/>
      <c r="R26" s="57" t="inlineStr"/>
      <c r="S26" s="57" t="inlineStr"/>
      <c r="T26" s="57" t="inlineStr"/>
      <c r="U26" s="57" t="inlineStr"/>
      <c r="V26" s="57" t="inlineStr"/>
      <c r="W26" s="57" t="inlineStr"/>
      <c r="X26" s="57" t="inlineStr"/>
      <c r="Y26" s="57" t="inlineStr"/>
      <c r="Z26" s="57" t="inlineStr"/>
      <c r="AA26" s="57" t="inlineStr"/>
      <c r="AB26" s="57" t="n"/>
      <c r="AC26" s="57" t="n"/>
      <c r="AD26" s="57" t="n"/>
      <c r="AE26" s="57" t="n"/>
      <c r="AF26" s="57" t="n"/>
      <c r="AG26" s="57" t="n"/>
      <c r="AH26" s="57" t="n"/>
      <c r="AI26" s="57" t="n"/>
      <c r="AJ26" s="57" t="n"/>
      <c r="AK26" s="57" t="n"/>
      <c r="AL26" s="57" t="n"/>
    </row>
    <row r="27" hidden="1" ht="18" customHeight="1" s="173" thickBot="1">
      <c r="A27" s="59" t="inlineStr">
        <is>
          <t>Pendapatan komisi asuransi</t>
        </is>
      </c>
      <c r="B27" s="59" t="n"/>
      <c r="C27" s="56" t="inlineStr"/>
      <c r="D27" s="56" t="inlineStr"/>
      <c r="E27" s="56" t="inlineStr"/>
      <c r="F27" s="56" t="inlineStr"/>
      <c r="G27" s="56" t="inlineStr"/>
      <c r="H27" s="56" t="inlineStr"/>
      <c r="I27" s="56" t="inlineStr"/>
      <c r="J27" s="56" t="inlineStr"/>
      <c r="K27" s="56" t="inlineStr"/>
      <c r="L27" s="56" t="inlineStr"/>
      <c r="M27" s="56" t="inlineStr"/>
      <c r="N27" s="56" t="inlineStr"/>
      <c r="O27" s="56" t="inlineStr"/>
      <c r="P27" s="56" t="inlineStr"/>
      <c r="Q27" s="56" t="inlineStr"/>
      <c r="R27" s="56" t="inlineStr"/>
      <c r="S27" s="56" t="inlineStr"/>
      <c r="T27" s="56" t="inlineStr"/>
      <c r="U27" s="56" t="inlineStr"/>
      <c r="V27" s="56" t="inlineStr"/>
      <c r="W27" s="56" t="inlineStr"/>
      <c r="X27" s="56" t="inlineStr"/>
      <c r="Y27" s="56" t="inlineStr"/>
      <c r="Z27" s="56" t="inlineStr"/>
      <c r="AA27" s="56" t="inlineStr"/>
      <c r="AB27" s="56" t="n"/>
      <c r="AC27" s="56" t="n"/>
      <c r="AD27" s="56" t="n"/>
      <c r="AE27" s="56" t="n"/>
      <c r="AF27" s="56" t="n"/>
      <c r="AG27" s="56" t="n"/>
      <c r="AH27" s="56" t="n"/>
      <c r="AI27" s="56" t="n"/>
      <c r="AJ27" s="56" t="n"/>
      <c r="AK27" s="56" t="n"/>
      <c r="AL27" s="56" t="n"/>
    </row>
    <row r="28" hidden="1" ht="18" customHeight="1" s="173" thickBot="1">
      <c r="A28" s="59" t="inlineStr">
        <is>
          <t>Pendapatan bersih investasi</t>
        </is>
      </c>
      <c r="B28" s="59" t="n"/>
      <c r="C28" s="56" t="inlineStr"/>
      <c r="D28" s="56" t="inlineStr"/>
      <c r="E28" s="56" t="inlineStr"/>
      <c r="F28" s="56" t="inlineStr"/>
      <c r="G28" s="56" t="inlineStr"/>
      <c r="H28" s="56" t="inlineStr"/>
      <c r="I28" s="56" t="inlineStr"/>
      <c r="J28" s="56" t="inlineStr"/>
      <c r="K28" s="56" t="inlineStr"/>
      <c r="L28" s="56" t="inlineStr"/>
      <c r="M28" s="56" t="inlineStr"/>
      <c r="N28" s="56" t="inlineStr"/>
      <c r="O28" s="56" t="inlineStr"/>
      <c r="P28" s="56" t="inlineStr"/>
      <c r="Q28" s="56" t="inlineStr"/>
      <c r="R28" s="56" t="inlineStr"/>
      <c r="S28" s="56" t="inlineStr"/>
      <c r="T28" s="56" t="inlineStr"/>
      <c r="U28" s="56" t="inlineStr"/>
      <c r="V28" s="56" t="inlineStr"/>
      <c r="W28" s="56" t="inlineStr"/>
      <c r="X28" s="56" t="inlineStr"/>
      <c r="Y28" s="56" t="inlineStr"/>
      <c r="Z28" s="56" t="inlineStr"/>
      <c r="AA28" s="56" t="inlineStr"/>
      <c r="AB28" s="56" t="n"/>
      <c r="AC28" s="56" t="n"/>
      <c r="AD28" s="56" t="n"/>
      <c r="AE28" s="56" t="n"/>
      <c r="AF28" s="56" t="n"/>
      <c r="AG28" s="56" t="n"/>
      <c r="AH28" s="56" t="n"/>
      <c r="AI28" s="56" t="n"/>
      <c r="AJ28" s="56" t="n"/>
      <c r="AK28" s="56" t="n"/>
      <c r="AL28" s="56" t="n"/>
    </row>
    <row r="29" hidden="1" ht="18" customHeight="1" s="173" thickBot="1">
      <c r="A29" s="59" t="inlineStr">
        <is>
          <t>Penerimaan ujrah</t>
        </is>
      </c>
      <c r="B29" s="59" t="n"/>
      <c r="C29" s="56" t="inlineStr"/>
      <c r="D29" s="56" t="inlineStr"/>
      <c r="E29" s="56" t="inlineStr"/>
      <c r="F29" s="56" t="inlineStr"/>
      <c r="G29" s="56" t="inlineStr"/>
      <c r="H29" s="56" t="inlineStr"/>
      <c r="I29" s="56" t="inlineStr"/>
      <c r="J29" s="56" t="inlineStr"/>
      <c r="K29" s="56" t="inlineStr"/>
      <c r="L29" s="56" t="inlineStr"/>
      <c r="M29" s="56" t="inlineStr"/>
      <c r="N29" s="56" t="inlineStr"/>
      <c r="O29" s="56" t="inlineStr"/>
      <c r="P29" s="56" t="inlineStr"/>
      <c r="Q29" s="56" t="inlineStr"/>
      <c r="R29" s="56" t="inlineStr"/>
      <c r="S29" s="56" t="inlineStr"/>
      <c r="T29" s="56" t="inlineStr"/>
      <c r="U29" s="56" t="inlineStr"/>
      <c r="V29" s="56" t="inlineStr"/>
      <c r="W29" s="56" t="inlineStr"/>
      <c r="X29" s="56" t="inlineStr"/>
      <c r="Y29" s="56" t="inlineStr"/>
      <c r="Z29" s="56" t="inlineStr"/>
      <c r="AA29" s="56" t="inlineStr"/>
      <c r="AB29" s="56" t="n"/>
      <c r="AC29" s="56" t="n"/>
      <c r="AD29" s="56" t="n"/>
      <c r="AE29" s="56" t="n"/>
      <c r="AF29" s="56" t="n"/>
      <c r="AG29" s="56" t="n"/>
      <c r="AH29" s="56" t="n"/>
      <c r="AI29" s="56" t="n"/>
      <c r="AJ29" s="56" t="n"/>
      <c r="AK29" s="56" t="n"/>
      <c r="AL29" s="56" t="n"/>
    </row>
    <row r="30" hidden="1" ht="18" customHeight="1" s="173" thickBot="1">
      <c r="A30" s="59" t="inlineStr">
        <is>
          <t>Pendapatan asuransi lainnya</t>
        </is>
      </c>
      <c r="B30" s="59" t="n"/>
      <c r="C30" s="56" t="inlineStr"/>
      <c r="D30" s="56" t="inlineStr"/>
      <c r="E30" s="56" t="inlineStr"/>
      <c r="F30" s="56" t="inlineStr"/>
      <c r="G30" s="56" t="inlineStr"/>
      <c r="H30" s="56" t="inlineStr"/>
      <c r="I30" s="56" t="inlineStr"/>
      <c r="J30" s="56" t="inlineStr"/>
      <c r="K30" s="56" t="inlineStr"/>
      <c r="L30" s="56" t="inlineStr"/>
      <c r="M30" s="56" t="inlineStr"/>
      <c r="N30" s="56" t="inlineStr"/>
      <c r="O30" s="56" t="inlineStr"/>
      <c r="P30" s="56" t="inlineStr"/>
      <c r="Q30" s="56" t="inlineStr"/>
      <c r="R30" s="56" t="inlineStr"/>
      <c r="S30" s="56" t="inlineStr"/>
      <c r="T30" s="56" t="inlineStr"/>
      <c r="U30" s="56" t="inlineStr"/>
      <c r="V30" s="56" t="inlineStr"/>
      <c r="W30" s="56" t="inlineStr"/>
      <c r="X30" s="56" t="inlineStr"/>
      <c r="Y30" s="56" t="inlineStr"/>
      <c r="Z30" s="56" t="inlineStr"/>
      <c r="AA30" s="56" t="inlineStr"/>
      <c r="AB30" s="56" t="n"/>
      <c r="AC30" s="56" t="n"/>
      <c r="AD30" s="56" t="n"/>
      <c r="AE30" s="56" t="n"/>
      <c r="AF30" s="56" t="n"/>
      <c r="AG30" s="56" t="n"/>
      <c r="AH30" s="56" t="n"/>
      <c r="AI30" s="56" t="n"/>
      <c r="AJ30" s="56" t="n"/>
      <c r="AK30" s="56" t="n"/>
      <c r="AL30" s="56" t="n"/>
    </row>
    <row r="31" ht="18" customHeight="1" s="173" thickBot="1">
      <c r="A31" s="58" t="inlineStr">
        <is>
          <t>Beban asuransi</t>
        </is>
      </c>
      <c r="B31" s="58" t="n"/>
      <c r="C31" s="53" t="n"/>
      <c r="D31" s="53" t="n"/>
      <c r="E31" s="53" t="n"/>
      <c r="F31" s="53" t="n"/>
      <c r="G31" s="53" t="n"/>
      <c r="H31" s="53" t="n"/>
      <c r="I31" s="53" t="n"/>
      <c r="J31" s="53" t="n"/>
      <c r="K31" s="53" t="n"/>
      <c r="L31" s="53" t="n"/>
      <c r="M31" s="53" t="n"/>
      <c r="N31" s="53" t="n"/>
      <c r="O31" s="53" t="n"/>
      <c r="P31" s="53" t="n"/>
      <c r="Q31" s="53" t="n"/>
      <c r="R31" s="53" t="n"/>
      <c r="S31" s="53" t="n"/>
      <c r="T31" s="53" t="n"/>
      <c r="U31" s="53" t="n"/>
      <c r="V31" s="53" t="n"/>
      <c r="W31" s="53" t="n"/>
      <c r="X31" s="53" t="n"/>
      <c r="Y31" s="53" t="n"/>
      <c r="Z31" s="53" t="n"/>
      <c r="AA31" s="53" t="n"/>
      <c r="AB31" s="53" t="n"/>
      <c r="AC31" s="53" t="n"/>
      <c r="AD31" s="53" t="n"/>
      <c r="AE31" s="53" t="n"/>
      <c r="AF31" s="53" t="n"/>
      <c r="AG31" s="53" t="n"/>
      <c r="AH31" s="53" t="n"/>
      <c r="AI31" s="53" t="n"/>
      <c r="AJ31" s="53" t="n"/>
      <c r="AK31" s="53" t="n"/>
      <c r="AL31" s="53" t="n"/>
    </row>
    <row r="32" hidden="1" ht="18" customHeight="1" s="173" thickBot="1">
      <c r="A32" s="59" t="inlineStr">
        <is>
          <t>Beban klaim</t>
        </is>
      </c>
      <c r="B32" s="59" t="n"/>
      <c r="C32" s="57" t="inlineStr"/>
      <c r="D32" s="57" t="inlineStr"/>
      <c r="E32" s="57" t="inlineStr"/>
      <c r="F32" s="57" t="inlineStr"/>
      <c r="G32" s="57" t="inlineStr"/>
      <c r="H32" s="57" t="inlineStr"/>
      <c r="I32" s="57" t="inlineStr"/>
      <c r="J32" s="57" t="inlineStr"/>
      <c r="K32" s="57" t="inlineStr"/>
      <c r="L32" s="57" t="inlineStr"/>
      <c r="M32" s="57" t="inlineStr"/>
      <c r="N32" s="57" t="inlineStr"/>
      <c r="O32" s="57" t="inlineStr"/>
      <c r="P32" s="57" t="inlineStr"/>
      <c r="Q32" s="57" t="inlineStr"/>
      <c r="R32" s="57" t="inlineStr"/>
      <c r="S32" s="57" t="inlineStr"/>
      <c r="T32" s="57" t="inlineStr"/>
      <c r="U32" s="57" t="inlineStr"/>
      <c r="V32" s="57" t="inlineStr"/>
      <c r="W32" s="57" t="inlineStr"/>
      <c r="X32" s="57" t="inlineStr"/>
      <c r="Y32" s="57" t="inlineStr"/>
      <c r="Z32" s="57" t="inlineStr"/>
      <c r="AA32" s="57" t="inlineStr"/>
      <c r="AB32" s="57" t="n"/>
      <c r="AC32" s="57" t="n"/>
      <c r="AD32" s="57" t="n"/>
      <c r="AE32" s="57" t="n"/>
      <c r="AF32" s="57" t="n"/>
      <c r="AG32" s="57" t="n"/>
      <c r="AH32" s="57" t="n"/>
      <c r="AI32" s="57" t="n"/>
      <c r="AJ32" s="57" t="n"/>
      <c r="AK32" s="57" t="n"/>
      <c r="AL32" s="57" t="n"/>
    </row>
    <row r="33" hidden="1" ht="18" customHeight="1" s="173" thickBot="1">
      <c r="A33" s="59" t="inlineStr">
        <is>
          <t>Klaim reasuransi</t>
        </is>
      </c>
      <c r="B33" s="59" t="n"/>
      <c r="C33" s="56" t="inlineStr"/>
      <c r="D33" s="56" t="inlineStr"/>
      <c r="E33" s="56" t="inlineStr"/>
      <c r="F33" s="56" t="inlineStr"/>
      <c r="G33" s="56" t="inlineStr"/>
      <c r="H33" s="56" t="inlineStr"/>
      <c r="I33" s="56" t="inlineStr"/>
      <c r="J33" s="56" t="inlineStr"/>
      <c r="K33" s="56" t="inlineStr"/>
      <c r="L33" s="56" t="inlineStr"/>
      <c r="M33" s="56" t="inlineStr"/>
      <c r="N33" s="56" t="inlineStr"/>
      <c r="O33" s="56" t="inlineStr"/>
      <c r="P33" s="56" t="inlineStr"/>
      <c r="Q33" s="56" t="inlineStr"/>
      <c r="R33" s="56" t="inlineStr"/>
      <c r="S33" s="56" t="inlineStr"/>
      <c r="T33" s="56" t="inlineStr"/>
      <c r="U33" s="56" t="inlineStr"/>
      <c r="V33" s="56" t="inlineStr"/>
      <c r="W33" s="56" t="inlineStr"/>
      <c r="X33" s="56" t="inlineStr"/>
      <c r="Y33" s="56" t="inlineStr"/>
      <c r="Z33" s="56" t="inlineStr"/>
      <c r="AA33" s="56" t="inlineStr"/>
      <c r="AB33" s="56" t="n"/>
      <c r="AC33" s="56" t="n"/>
      <c r="AD33" s="56" t="n"/>
      <c r="AE33" s="56" t="n"/>
      <c r="AF33" s="56" t="n"/>
      <c r="AG33" s="56" t="n"/>
      <c r="AH33" s="56" t="n"/>
      <c r="AI33" s="56" t="n"/>
      <c r="AJ33" s="56" t="n"/>
      <c r="AK33" s="56" t="n"/>
      <c r="AL33" s="56" t="n"/>
    </row>
    <row r="34" hidden="1" ht="18" customHeight="1" s="173" thickBot="1">
      <c r="A34" s="59" t="inlineStr">
        <is>
          <t>Klaim retrosesi</t>
        </is>
      </c>
      <c r="B34" s="59" t="n"/>
      <c r="C34" s="56" t="inlineStr"/>
      <c r="D34" s="56" t="inlineStr"/>
      <c r="E34" s="56" t="inlineStr"/>
      <c r="F34" s="56" t="inlineStr"/>
      <c r="G34" s="56" t="inlineStr"/>
      <c r="H34" s="56" t="inlineStr"/>
      <c r="I34" s="56" t="inlineStr"/>
      <c r="J34" s="56" t="inlineStr"/>
      <c r="K34" s="56" t="inlineStr"/>
      <c r="L34" s="56" t="inlineStr"/>
      <c r="M34" s="56" t="inlineStr"/>
      <c r="N34" s="56" t="inlineStr"/>
      <c r="O34" s="56" t="inlineStr"/>
      <c r="P34" s="56" t="inlineStr"/>
      <c r="Q34" s="56" t="inlineStr"/>
      <c r="R34" s="56" t="inlineStr"/>
      <c r="S34" s="56" t="inlineStr"/>
      <c r="T34" s="56" t="inlineStr"/>
      <c r="U34" s="56" t="inlineStr"/>
      <c r="V34" s="56" t="inlineStr"/>
      <c r="W34" s="56" t="inlineStr"/>
      <c r="X34" s="56" t="inlineStr"/>
      <c r="Y34" s="56" t="inlineStr"/>
      <c r="Z34" s="56" t="inlineStr"/>
      <c r="AA34" s="56" t="inlineStr"/>
      <c r="AB34" s="56" t="n"/>
      <c r="AC34" s="56" t="n"/>
      <c r="AD34" s="56" t="n"/>
      <c r="AE34" s="56" t="n"/>
      <c r="AF34" s="56" t="n"/>
      <c r="AG34" s="56" t="n"/>
      <c r="AH34" s="56" t="n"/>
      <c r="AI34" s="56" t="n"/>
      <c r="AJ34" s="56" t="n"/>
      <c r="AK34" s="56" t="n"/>
      <c r="AL34" s="56" t="n"/>
    </row>
    <row r="35" hidden="1" ht="35" customHeight="1" s="173" thickBot="1">
      <c r="A35" s="59" t="inlineStr">
        <is>
          <t>Kenaikan (penurunan) estimasi liabilitas klaim</t>
        </is>
      </c>
      <c r="B35" s="59" t="n"/>
      <c r="C35" s="57" t="inlineStr"/>
      <c r="D35" s="57" t="inlineStr"/>
      <c r="E35" s="57" t="inlineStr"/>
      <c r="F35" s="57" t="inlineStr"/>
      <c r="G35" s="57" t="inlineStr"/>
      <c r="H35" s="57" t="inlineStr"/>
      <c r="I35" s="57" t="inlineStr"/>
      <c r="J35" s="57" t="inlineStr"/>
      <c r="K35" s="57" t="inlineStr"/>
      <c r="L35" s="57" t="inlineStr"/>
      <c r="M35" s="57" t="inlineStr"/>
      <c r="N35" s="57" t="inlineStr"/>
      <c r="O35" s="57" t="inlineStr"/>
      <c r="P35" s="57" t="inlineStr"/>
      <c r="Q35" s="57" t="inlineStr"/>
      <c r="R35" s="57" t="inlineStr"/>
      <c r="S35" s="57" t="inlineStr"/>
      <c r="T35" s="57" t="inlineStr"/>
      <c r="U35" s="57" t="inlineStr"/>
      <c r="V35" s="57" t="inlineStr"/>
      <c r="W35" s="57" t="inlineStr"/>
      <c r="X35" s="57" t="inlineStr"/>
      <c r="Y35" s="57" t="inlineStr"/>
      <c r="Z35" s="57" t="inlineStr"/>
      <c r="AA35" s="57" t="inlineStr"/>
      <c r="AB35" s="57" t="n"/>
      <c r="AC35" s="57" t="n"/>
      <c r="AD35" s="57" t="n"/>
      <c r="AE35" s="57" t="n"/>
      <c r="AF35" s="57" t="n"/>
      <c r="AG35" s="57" t="n"/>
      <c r="AH35" s="57" t="n"/>
      <c r="AI35" s="57" t="n"/>
      <c r="AJ35" s="57" t="n"/>
      <c r="AK35" s="57" t="n"/>
      <c r="AL35" s="57" t="n"/>
    </row>
    <row r="36" hidden="1" ht="35" customHeight="1" s="173" thickBot="1">
      <c r="A36" s="59" t="inlineStr">
        <is>
          <t>Kenaikan (penurunan) liabilitas manfaat polis masa depan</t>
        </is>
      </c>
      <c r="B36" s="59" t="n"/>
      <c r="C36" s="57" t="inlineStr"/>
      <c r="D36" s="57" t="inlineStr"/>
      <c r="E36" s="57" t="inlineStr"/>
      <c r="F36" s="57" t="inlineStr"/>
      <c r="G36" s="57" t="inlineStr"/>
      <c r="H36" s="57" t="inlineStr"/>
      <c r="I36" s="57" t="inlineStr"/>
      <c r="J36" s="57" t="inlineStr"/>
      <c r="K36" s="57" t="inlineStr"/>
      <c r="L36" s="57" t="inlineStr"/>
      <c r="M36" s="57" t="inlineStr"/>
      <c r="N36" s="57" t="inlineStr"/>
      <c r="O36" s="57" t="inlineStr"/>
      <c r="P36" s="57" t="inlineStr"/>
      <c r="Q36" s="57" t="inlineStr"/>
      <c r="R36" s="57" t="inlineStr"/>
      <c r="S36" s="57" t="inlineStr"/>
      <c r="T36" s="57" t="inlineStr"/>
      <c r="U36" s="57" t="inlineStr"/>
      <c r="V36" s="57" t="inlineStr"/>
      <c r="W36" s="57" t="inlineStr"/>
      <c r="X36" s="57" t="inlineStr"/>
      <c r="Y36" s="57" t="inlineStr"/>
      <c r="Z36" s="57" t="inlineStr"/>
      <c r="AA36" s="57" t="inlineStr"/>
      <c r="AB36" s="57" t="n"/>
      <c r="AC36" s="57" t="n"/>
      <c r="AD36" s="57" t="n"/>
      <c r="AE36" s="57" t="n"/>
      <c r="AF36" s="57" t="n"/>
      <c r="AG36" s="57" t="n"/>
      <c r="AH36" s="57" t="n"/>
      <c r="AI36" s="57" t="n"/>
      <c r="AJ36" s="57" t="n"/>
      <c r="AK36" s="57" t="n"/>
      <c r="AL36" s="57" t="n"/>
    </row>
    <row r="37" hidden="1" ht="52" customHeight="1" s="173" thickBot="1">
      <c r="A37" s="59" t="inlineStr">
        <is>
          <t>Kenaikan (penurunan) provisi yang timbul dari tes kecukupan liabilitas</t>
        </is>
      </c>
      <c r="B37" s="59" t="n"/>
      <c r="C37" s="57" t="inlineStr"/>
      <c r="D37" s="57" t="inlineStr"/>
      <c r="E37" s="57" t="inlineStr"/>
      <c r="F37" s="57" t="inlineStr"/>
      <c r="G37" s="57" t="inlineStr"/>
      <c r="H37" s="57" t="inlineStr"/>
      <c r="I37" s="57" t="inlineStr"/>
      <c r="J37" s="57" t="inlineStr"/>
      <c r="K37" s="57" t="inlineStr"/>
      <c r="L37" s="57" t="inlineStr"/>
      <c r="M37" s="57" t="inlineStr"/>
      <c r="N37" s="57" t="inlineStr"/>
      <c r="O37" s="57" t="inlineStr"/>
      <c r="P37" s="57" t="inlineStr"/>
      <c r="Q37" s="57" t="inlineStr"/>
      <c r="R37" s="57" t="inlineStr"/>
      <c r="S37" s="57" t="inlineStr"/>
      <c r="T37" s="57" t="inlineStr"/>
      <c r="U37" s="57" t="inlineStr"/>
      <c r="V37" s="57" t="inlineStr"/>
      <c r="W37" s="57" t="inlineStr"/>
      <c r="X37" s="57" t="inlineStr"/>
      <c r="Y37" s="57" t="inlineStr"/>
      <c r="Z37" s="57" t="inlineStr"/>
      <c r="AA37" s="57" t="inlineStr"/>
      <c r="AB37" s="57" t="n"/>
      <c r="AC37" s="57" t="n"/>
      <c r="AD37" s="57" t="n"/>
      <c r="AE37" s="57" t="n"/>
      <c r="AF37" s="57" t="n"/>
      <c r="AG37" s="57" t="n"/>
      <c r="AH37" s="57" t="n"/>
      <c r="AI37" s="57" t="n"/>
      <c r="AJ37" s="57" t="n"/>
      <c r="AK37" s="57" t="n"/>
      <c r="AL37" s="57" t="n"/>
    </row>
    <row r="38" hidden="1" ht="52" customHeight="1" s="173" thickBot="1">
      <c r="A38" s="59" t="inlineStr">
        <is>
          <t>Kenaikan (penurunan) liabilitas asuransi yang disesikan kepada reasuradur</t>
        </is>
      </c>
      <c r="B38" s="59" t="n"/>
      <c r="C38" s="56" t="inlineStr"/>
      <c r="D38" s="56" t="inlineStr"/>
      <c r="E38" s="56" t="inlineStr"/>
      <c r="F38" s="56" t="inlineStr"/>
      <c r="G38" s="56" t="inlineStr"/>
      <c r="H38" s="56" t="inlineStr"/>
      <c r="I38" s="56" t="inlineStr"/>
      <c r="J38" s="56" t="inlineStr"/>
      <c r="K38" s="56" t="inlineStr"/>
      <c r="L38" s="56" t="inlineStr"/>
      <c r="M38" s="56" t="inlineStr"/>
      <c r="N38" s="56" t="inlineStr"/>
      <c r="O38" s="56" t="inlineStr"/>
      <c r="P38" s="56" t="inlineStr"/>
      <c r="Q38" s="56" t="inlineStr"/>
      <c r="R38" s="56" t="inlineStr"/>
      <c r="S38" s="56" t="inlineStr"/>
      <c r="T38" s="56" t="inlineStr"/>
      <c r="U38" s="56" t="inlineStr"/>
      <c r="V38" s="56" t="inlineStr"/>
      <c r="W38" s="56" t="inlineStr"/>
      <c r="X38" s="56" t="inlineStr"/>
      <c r="Y38" s="56" t="inlineStr"/>
      <c r="Z38" s="56" t="inlineStr"/>
      <c r="AA38" s="56" t="inlineStr"/>
      <c r="AB38" s="56" t="n"/>
      <c r="AC38" s="56" t="n"/>
      <c r="AD38" s="56" t="n"/>
      <c r="AE38" s="56" t="n"/>
      <c r="AF38" s="56" t="n"/>
      <c r="AG38" s="56" t="n"/>
      <c r="AH38" s="56" t="n"/>
      <c r="AI38" s="56" t="n"/>
      <c r="AJ38" s="56" t="n"/>
      <c r="AK38" s="56" t="n"/>
      <c r="AL38" s="56" t="n"/>
    </row>
    <row r="39" hidden="1" ht="52" customHeight="1" s="173" thickBot="1">
      <c r="A39" s="59" t="inlineStr">
        <is>
          <t>Kenaikan (penurunan) liabilitas pemegang polis pada kontrak unit-linked</t>
        </is>
      </c>
      <c r="B39" s="59" t="n"/>
      <c r="C39" s="57" t="inlineStr"/>
      <c r="D39" s="57" t="inlineStr"/>
      <c r="E39" s="57" t="inlineStr"/>
      <c r="F39" s="57" t="inlineStr"/>
      <c r="G39" s="57" t="inlineStr"/>
      <c r="H39" s="57" t="inlineStr"/>
      <c r="I39" s="57" t="inlineStr"/>
      <c r="J39" s="57" t="inlineStr"/>
      <c r="K39" s="57" t="inlineStr"/>
      <c r="L39" s="57" t="inlineStr"/>
      <c r="M39" s="57" t="inlineStr"/>
      <c r="N39" s="57" t="inlineStr"/>
      <c r="O39" s="57" t="inlineStr"/>
      <c r="P39" s="57" t="inlineStr"/>
      <c r="Q39" s="57" t="inlineStr"/>
      <c r="R39" s="57" t="inlineStr"/>
      <c r="S39" s="57" t="inlineStr"/>
      <c r="T39" s="57" t="inlineStr"/>
      <c r="U39" s="57" t="inlineStr"/>
      <c r="V39" s="57" t="inlineStr"/>
      <c r="W39" s="57" t="inlineStr"/>
      <c r="X39" s="57" t="inlineStr"/>
      <c r="Y39" s="57" t="inlineStr"/>
      <c r="Z39" s="57" t="inlineStr"/>
      <c r="AA39" s="57" t="inlineStr"/>
      <c r="AB39" s="57" t="n"/>
      <c r="AC39" s="57" t="n"/>
      <c r="AD39" s="57" t="n"/>
      <c r="AE39" s="57" t="n"/>
      <c r="AF39" s="57" t="n"/>
      <c r="AG39" s="57" t="n"/>
      <c r="AH39" s="57" t="n"/>
      <c r="AI39" s="57" t="n"/>
      <c r="AJ39" s="57" t="n"/>
      <c r="AK39" s="57" t="n"/>
      <c r="AL39" s="57" t="n"/>
    </row>
    <row r="40" hidden="1" ht="18" customHeight="1" s="173" thickBot="1">
      <c r="A40" s="59" t="inlineStr">
        <is>
          <t>Beban komisi asuransi</t>
        </is>
      </c>
      <c r="B40" s="59" t="n"/>
      <c r="C40" s="57" t="inlineStr"/>
      <c r="D40" s="57" t="inlineStr"/>
      <c r="E40" s="57" t="inlineStr"/>
      <c r="F40" s="57" t="inlineStr"/>
      <c r="G40" s="57" t="inlineStr"/>
      <c r="H40" s="57" t="inlineStr"/>
      <c r="I40" s="57" t="inlineStr"/>
      <c r="J40" s="57" t="inlineStr"/>
      <c r="K40" s="57" t="inlineStr"/>
      <c r="L40" s="57" t="inlineStr"/>
      <c r="M40" s="57" t="inlineStr"/>
      <c r="N40" s="57" t="inlineStr"/>
      <c r="O40" s="57" t="inlineStr"/>
      <c r="P40" s="57" t="inlineStr"/>
      <c r="Q40" s="57" t="inlineStr"/>
      <c r="R40" s="57" t="inlineStr"/>
      <c r="S40" s="57" t="inlineStr"/>
      <c r="T40" s="57" t="inlineStr"/>
      <c r="U40" s="57" t="inlineStr"/>
      <c r="V40" s="57" t="inlineStr"/>
      <c r="W40" s="57" t="inlineStr"/>
      <c r="X40" s="57" t="inlineStr"/>
      <c r="Y40" s="57" t="inlineStr"/>
      <c r="Z40" s="57" t="inlineStr"/>
      <c r="AA40" s="57" t="inlineStr"/>
      <c r="AB40" s="57" t="n"/>
      <c r="AC40" s="57" t="n"/>
      <c r="AD40" s="57" t="n"/>
      <c r="AE40" s="57" t="n"/>
      <c r="AF40" s="57" t="n"/>
      <c r="AG40" s="57" t="n"/>
      <c r="AH40" s="57" t="n"/>
      <c r="AI40" s="57" t="n"/>
      <c r="AJ40" s="57" t="n"/>
      <c r="AK40" s="57" t="n"/>
      <c r="AL40" s="57" t="n"/>
    </row>
    <row r="41" hidden="1" ht="18" customHeight="1" s="173" thickBot="1">
      <c r="A41" s="59" t="inlineStr">
        <is>
          <t>Ujrah dibayar</t>
        </is>
      </c>
      <c r="B41" s="59" t="n"/>
      <c r="C41" s="57" t="inlineStr"/>
      <c r="D41" s="57" t="inlineStr"/>
      <c r="E41" s="57" t="inlineStr"/>
      <c r="F41" s="57" t="inlineStr"/>
      <c r="G41" s="57" t="inlineStr"/>
      <c r="H41" s="57" t="inlineStr"/>
      <c r="I41" s="57" t="inlineStr"/>
      <c r="J41" s="57" t="inlineStr"/>
      <c r="K41" s="57" t="inlineStr"/>
      <c r="L41" s="57" t="inlineStr"/>
      <c r="M41" s="57" t="inlineStr"/>
      <c r="N41" s="57" t="inlineStr"/>
      <c r="O41" s="57" t="inlineStr"/>
      <c r="P41" s="57" t="inlineStr"/>
      <c r="Q41" s="57" t="inlineStr"/>
      <c r="R41" s="57" t="inlineStr"/>
      <c r="S41" s="57" t="inlineStr"/>
      <c r="T41" s="57" t="inlineStr"/>
      <c r="U41" s="57" t="inlineStr"/>
      <c r="V41" s="57" t="inlineStr"/>
      <c r="W41" s="57" t="inlineStr"/>
      <c r="X41" s="57" t="inlineStr"/>
      <c r="Y41" s="57" t="inlineStr"/>
      <c r="Z41" s="57" t="inlineStr"/>
      <c r="AA41" s="57" t="inlineStr"/>
      <c r="AB41" s="57" t="n"/>
      <c r="AC41" s="57" t="n"/>
      <c r="AD41" s="57" t="n"/>
      <c r="AE41" s="57" t="n"/>
      <c r="AF41" s="57" t="n"/>
      <c r="AG41" s="57" t="n"/>
      <c r="AH41" s="57" t="n"/>
      <c r="AI41" s="57" t="n"/>
      <c r="AJ41" s="57" t="n"/>
      <c r="AK41" s="57" t="n"/>
      <c r="AL41" s="57" t="n"/>
    </row>
    <row r="42" hidden="1" ht="35" customHeight="1" s="173" thickBot="1">
      <c r="A42" s="59" t="inlineStr">
        <is>
          <t>Beban akuisisi dari kontrak asuransi</t>
        </is>
      </c>
      <c r="B42" s="59" t="n"/>
      <c r="C42" s="57" t="inlineStr"/>
      <c r="D42" s="57" t="inlineStr"/>
      <c r="E42" s="57" t="inlineStr"/>
      <c r="F42" s="57" t="inlineStr"/>
      <c r="G42" s="57" t="inlineStr"/>
      <c r="H42" s="57" t="inlineStr"/>
      <c r="I42" s="57" t="inlineStr"/>
      <c r="J42" s="57" t="inlineStr"/>
      <c r="K42" s="57" t="inlineStr"/>
      <c r="L42" s="57" t="inlineStr"/>
      <c r="M42" s="57" t="inlineStr"/>
      <c r="N42" s="57" t="inlineStr"/>
      <c r="O42" s="57" t="inlineStr"/>
      <c r="P42" s="57" t="inlineStr"/>
      <c r="Q42" s="57" t="inlineStr"/>
      <c r="R42" s="57" t="inlineStr"/>
      <c r="S42" s="57" t="inlineStr"/>
      <c r="T42" s="57" t="inlineStr"/>
      <c r="U42" s="57" t="inlineStr"/>
      <c r="V42" s="57" t="inlineStr"/>
      <c r="W42" s="57" t="inlineStr"/>
      <c r="X42" s="57" t="inlineStr"/>
      <c r="Y42" s="57" t="inlineStr"/>
      <c r="Z42" s="57" t="inlineStr"/>
      <c r="AA42" s="57" t="inlineStr"/>
      <c r="AB42" s="57" t="n"/>
      <c r="AC42" s="57" t="n"/>
      <c r="AD42" s="57" t="n"/>
      <c r="AE42" s="57" t="n"/>
      <c r="AF42" s="57" t="n"/>
      <c r="AG42" s="57" t="n"/>
      <c r="AH42" s="57" t="n"/>
      <c r="AI42" s="57" t="n"/>
      <c r="AJ42" s="57" t="n"/>
      <c r="AK42" s="57" t="n"/>
      <c r="AL42" s="57" t="n"/>
    </row>
    <row r="43" hidden="1" ht="18" customHeight="1" s="173" thickBot="1">
      <c r="A43" s="59" t="inlineStr">
        <is>
          <t>Beban asuransi lainnya</t>
        </is>
      </c>
      <c r="B43" s="59" t="n"/>
      <c r="C43" s="57" t="inlineStr"/>
      <c r="D43" s="57" t="inlineStr"/>
      <c r="E43" s="57" t="inlineStr"/>
      <c r="F43" s="57" t="inlineStr"/>
      <c r="G43" s="57" t="inlineStr"/>
      <c r="H43" s="57" t="inlineStr"/>
      <c r="I43" s="57" t="inlineStr"/>
      <c r="J43" s="57" t="inlineStr"/>
      <c r="K43" s="57" t="inlineStr"/>
      <c r="L43" s="57" t="inlineStr"/>
      <c r="M43" s="57" t="inlineStr"/>
      <c r="N43" s="57" t="inlineStr"/>
      <c r="O43" s="57" t="inlineStr"/>
      <c r="P43" s="57" t="inlineStr"/>
      <c r="Q43" s="57" t="inlineStr"/>
      <c r="R43" s="57" t="inlineStr"/>
      <c r="S43" s="57" t="inlineStr"/>
      <c r="T43" s="57" t="inlineStr"/>
      <c r="U43" s="57" t="inlineStr"/>
      <c r="V43" s="57" t="inlineStr"/>
      <c r="W43" s="57" t="inlineStr"/>
      <c r="X43" s="57" t="inlineStr"/>
      <c r="Y43" s="57" t="inlineStr"/>
      <c r="Z43" s="57" t="inlineStr"/>
      <c r="AA43" s="57" t="inlineStr"/>
      <c r="AB43" s="57" t="n"/>
      <c r="AC43" s="57" t="n"/>
      <c r="AD43" s="57" t="n"/>
      <c r="AE43" s="57" t="n"/>
      <c r="AF43" s="57" t="n"/>
      <c r="AG43" s="57" t="n"/>
      <c r="AH43" s="57" t="n"/>
      <c r="AI43" s="57" t="n"/>
      <c r="AJ43" s="57" t="n"/>
      <c r="AK43" s="57" t="n"/>
      <c r="AL43" s="57" t="n"/>
    </row>
    <row r="44" ht="18" customHeight="1" s="173" thickBot="1">
      <c r="A44" s="54" t="inlineStr">
        <is>
          <t>Gross Profit</t>
        </is>
      </c>
      <c r="B44" s="62" t="n"/>
      <c r="C44" s="149">
        <f>C5-C14-C32</f>
        <v/>
      </c>
      <c r="D44" s="149">
        <f>D5-D14-D32</f>
        <v/>
      </c>
      <c r="E44" s="149">
        <f>E5-E14-E32</f>
        <v/>
      </c>
      <c r="F44" s="149">
        <f>F5-F14-F32</f>
        <v/>
      </c>
      <c r="G44" s="149">
        <f>G5-G14-G32</f>
        <v/>
      </c>
      <c r="H44" s="149">
        <f>H5-H14-H32</f>
        <v/>
      </c>
      <c r="I44" s="149">
        <f>I5-I14-I32</f>
        <v/>
      </c>
      <c r="J44" s="149">
        <f>J5-J14-J32</f>
        <v/>
      </c>
      <c r="K44" s="149">
        <f>K5-K14-K32</f>
        <v/>
      </c>
      <c r="L44" s="149">
        <f>L5-L14-L32</f>
        <v/>
      </c>
      <c r="M44" s="149">
        <f>M5-M14-M32</f>
        <v/>
      </c>
      <c r="N44" s="149">
        <f>N5-N14-N32</f>
        <v/>
      </c>
      <c r="O44" s="149">
        <f>O5-O14-O32</f>
        <v/>
      </c>
      <c r="P44" s="149">
        <f>P5-P14-P32</f>
        <v/>
      </c>
      <c r="Q44" s="149">
        <f>Q5-Q14-Q32</f>
        <v/>
      </c>
      <c r="R44" s="149">
        <f>R5-R14-R32</f>
        <v/>
      </c>
      <c r="S44" s="149">
        <f>S5-S14-S32</f>
        <v/>
      </c>
      <c r="T44" s="149">
        <f>T5-T14-T32</f>
        <v/>
      </c>
      <c r="U44" s="149">
        <f>U5-U14-U32</f>
        <v/>
      </c>
      <c r="V44" s="149">
        <f>V5-V14-V32</f>
        <v/>
      </c>
      <c r="W44" s="149">
        <f>W5-W14-W32</f>
        <v/>
      </c>
      <c r="X44" s="149">
        <f>X5-X14-X32</f>
        <v/>
      </c>
      <c r="Y44" s="149">
        <f>Y5-Y14-Y32</f>
        <v/>
      </c>
      <c r="Z44" s="149">
        <f>Z5-Z14-Z32</f>
        <v/>
      </c>
      <c r="AA44" s="149">
        <f>AA5-AA14-AA32</f>
        <v/>
      </c>
      <c r="AB44" s="149">
        <f>AB5-AB14-AB32</f>
        <v/>
      </c>
      <c r="AC44" s="149">
        <f>AC5-AC14-AC32</f>
        <v/>
      </c>
      <c r="AD44" s="149">
        <f>AD5-AD14-AD32</f>
        <v/>
      </c>
      <c r="AE44" s="149">
        <f>AE5-AE14-AE32</f>
        <v/>
      </c>
      <c r="AF44" s="149">
        <f>AF5-AF14-AF32</f>
        <v/>
      </c>
      <c r="AG44" s="149">
        <f>AG5-AG14-AG32</f>
        <v/>
      </c>
      <c r="AH44" s="149">
        <f>AH5-AH14-AH32</f>
        <v/>
      </c>
      <c r="AI44" s="149">
        <f>AI5-AI14-AI32</f>
        <v/>
      </c>
      <c r="AJ44" s="149">
        <f>AJ5-AJ14-AJ32</f>
        <v/>
      </c>
      <c r="AK44" s="149">
        <f>AK5-AK14-AK32</f>
        <v/>
      </c>
      <c r="AL44" s="149">
        <f>AL5-AL14-AL32</f>
        <v/>
      </c>
    </row>
    <row r="45" ht="18" customHeight="1" s="173" thickBot="1">
      <c r="A45" s="145" t="inlineStr">
        <is>
          <t>GPM (%)</t>
        </is>
      </c>
      <c r="B45" s="54" t="n"/>
      <c r="C45" s="95">
        <f>IFERROR(C44/C5, "")</f>
        <v/>
      </c>
      <c r="D45" s="95">
        <f>IFERROR(D44/D5, "")</f>
        <v/>
      </c>
      <c r="E45" s="95">
        <f>IFERROR(E44/E5, "")</f>
        <v/>
      </c>
      <c r="F45" s="95">
        <f>IFERROR(F44/F5, "")</f>
        <v/>
      </c>
      <c r="G45" s="95">
        <f>IFERROR(G44/G5, "")</f>
        <v/>
      </c>
      <c r="H45" s="95">
        <f>IFERROR(H44/H5, "")</f>
        <v/>
      </c>
      <c r="I45" s="95">
        <f>IFERROR(I44/I5, "")</f>
        <v/>
      </c>
      <c r="J45" s="95">
        <f>IFERROR(J44/J5, "")</f>
        <v/>
      </c>
      <c r="K45" s="95">
        <f>IFERROR(K44/K5, "")</f>
        <v/>
      </c>
      <c r="L45" s="95">
        <f>IFERROR(L44/L5, "")</f>
        <v/>
      </c>
      <c r="M45" s="95">
        <f>IFERROR(M44/M5, "")</f>
        <v/>
      </c>
      <c r="N45" s="95">
        <f>IFERROR(N44/N5, "")</f>
        <v/>
      </c>
      <c r="O45" s="95">
        <f>IFERROR(O44/O5, "")</f>
        <v/>
      </c>
      <c r="P45" s="95">
        <f>IFERROR(P44/P5, "")</f>
        <v/>
      </c>
      <c r="Q45" s="95">
        <f>IFERROR(Q44/Q5, "")</f>
        <v/>
      </c>
      <c r="R45" s="95">
        <f>IFERROR(R44/R5, "")</f>
        <v/>
      </c>
      <c r="S45" s="95">
        <f>IFERROR(S44/S5, "")</f>
        <v/>
      </c>
      <c r="T45" s="95">
        <f>IFERROR(T44/T5, "")</f>
        <v/>
      </c>
      <c r="U45" s="95">
        <f>IFERROR(U44/U5, "")</f>
        <v/>
      </c>
      <c r="V45" s="95">
        <f>IFERROR(V44/V5, "")</f>
        <v/>
      </c>
      <c r="W45" s="95">
        <f>IFERROR(W44/W5, "")</f>
        <v/>
      </c>
      <c r="X45" s="95">
        <f>IFERROR(X44/X5, "")</f>
        <v/>
      </c>
      <c r="Y45" s="95">
        <f>IFERROR(Y44/Y5, "")</f>
        <v/>
      </c>
      <c r="Z45" s="95">
        <f>IFERROR(Z44/Z5, "")</f>
        <v/>
      </c>
      <c r="AA45" s="95">
        <f>IFERROR(AA44/AA5, "")</f>
        <v/>
      </c>
      <c r="AB45" s="95">
        <f>IFERROR(AB44/AB5, "")</f>
        <v/>
      </c>
      <c r="AC45" s="95">
        <f>IFERROR(AC44/AC5, "")</f>
        <v/>
      </c>
      <c r="AD45" s="95">
        <f>IFERROR(AD44/AD5, "")</f>
        <v/>
      </c>
      <c r="AE45" s="95">
        <f>IFERROR(AE44/AE5, "")</f>
        <v/>
      </c>
      <c r="AF45" s="95">
        <f>IFERROR(AF44/AF5, "")</f>
        <v/>
      </c>
      <c r="AG45" s="95">
        <f>IFERROR(AG44/AG5, "")</f>
        <v/>
      </c>
      <c r="AH45" s="95">
        <f>IFERROR(AH44/AH5, "")</f>
        <v/>
      </c>
      <c r="AI45" s="95">
        <f>IFERROR(AI44/AI5, "")</f>
        <v/>
      </c>
      <c r="AJ45" s="95">
        <f>IFERROR(AJ44/AJ5, "")</f>
        <v/>
      </c>
      <c r="AK45" s="95">
        <f>IFERROR(AK44/AK5, "")</f>
        <v/>
      </c>
      <c r="AL45" s="95">
        <f>IFERROR(AL44/AL5, "")</f>
        <v/>
      </c>
    </row>
    <row r="46" ht="18" customHeight="1" s="173" thickBot="1">
      <c r="A46" s="58" t="inlineStr">
        <is>
          <t>Pendapatan dari pembiayaan</t>
        </is>
      </c>
      <c r="B46" s="58" t="n"/>
      <c r="C46" s="53" t="n"/>
      <c r="D46" s="53" t="n"/>
      <c r="E46" s="53" t="n"/>
      <c r="F46" s="53" t="n"/>
      <c r="G46" s="53" t="n"/>
      <c r="H46" s="53" t="n"/>
      <c r="I46" s="53" t="n"/>
      <c r="J46" s="53" t="n"/>
      <c r="K46" s="53" t="n"/>
      <c r="L46" s="53" t="n"/>
      <c r="M46" s="53" t="n"/>
      <c r="N46" s="53" t="n"/>
      <c r="O46" s="53" t="n"/>
      <c r="P46" s="53" t="n"/>
      <c r="Q46" s="53" t="n"/>
      <c r="R46" s="53" t="n"/>
      <c r="S46" s="53" t="n"/>
      <c r="T46" s="53" t="n"/>
      <c r="U46" s="53" t="n"/>
      <c r="V46" s="53" t="n"/>
      <c r="W46" s="53" t="n"/>
      <c r="X46" s="53" t="n"/>
      <c r="Y46" s="53" t="n"/>
      <c r="Z46" s="53" t="n"/>
      <c r="AA46" s="53" t="n"/>
      <c r="AB46" s="53" t="n"/>
      <c r="AC46" s="53" t="n"/>
      <c r="AD46" s="53" t="n"/>
      <c r="AE46" s="53" t="n"/>
      <c r="AF46" s="53" t="n"/>
      <c r="AG46" s="53" t="n"/>
      <c r="AH46" s="53" t="n"/>
      <c r="AI46" s="53" t="n"/>
      <c r="AJ46" s="53" t="n"/>
      <c r="AK46" s="53" t="n"/>
      <c r="AL46" s="53" t="n"/>
    </row>
    <row r="47" hidden="1" ht="35" customHeight="1" s="173" thickBot="1">
      <c r="A47" s="59" t="inlineStr">
        <is>
          <t>Pendapatan dari pembiayaan konsumen</t>
        </is>
      </c>
      <c r="B47" s="59" t="n"/>
      <c r="C47" s="56" t="inlineStr"/>
      <c r="D47" s="56" t="inlineStr"/>
      <c r="E47" s="56" t="inlineStr"/>
      <c r="F47" s="56" t="inlineStr"/>
      <c r="G47" s="56" t="inlineStr"/>
      <c r="H47" s="56" t="inlineStr"/>
      <c r="I47" s="56" t="inlineStr"/>
      <c r="J47" s="56" t="inlineStr"/>
      <c r="K47" s="56" t="inlineStr"/>
      <c r="L47" s="56" t="inlineStr"/>
      <c r="M47" s="56" t="inlineStr"/>
      <c r="N47" s="56" t="inlineStr"/>
      <c r="O47" s="56" t="inlineStr"/>
      <c r="P47" s="56" t="inlineStr"/>
      <c r="Q47" s="56" t="inlineStr"/>
      <c r="R47" s="56" t="inlineStr"/>
      <c r="S47" s="56" t="inlineStr"/>
      <c r="T47" s="56" t="inlineStr"/>
      <c r="U47" s="56" t="inlineStr"/>
      <c r="V47" s="56" t="inlineStr"/>
      <c r="W47" s="56" t="inlineStr"/>
      <c r="X47" s="56" t="inlineStr"/>
      <c r="Y47" s="56" t="inlineStr"/>
      <c r="Z47" s="56" t="inlineStr"/>
      <c r="AA47" s="56" t="inlineStr"/>
      <c r="AB47" s="56" t="n"/>
      <c r="AC47" s="56" t="n"/>
      <c r="AD47" s="56" t="n"/>
      <c r="AE47" s="56" t="n"/>
      <c r="AF47" s="56" t="n"/>
      <c r="AG47" s="56" t="n"/>
      <c r="AH47" s="56" t="n"/>
      <c r="AI47" s="56" t="n"/>
      <c r="AJ47" s="56" t="n"/>
      <c r="AK47" s="56" t="n"/>
      <c r="AL47" s="56" t="n"/>
    </row>
    <row r="48" hidden="1" ht="35" customHeight="1" s="173" thickBot="1">
      <c r="A48" s="59" t="inlineStr">
        <is>
          <t>Pendapatan dari sewa pembiayaan</t>
        </is>
      </c>
      <c r="B48" s="59" t="n"/>
      <c r="C48" s="56" t="inlineStr"/>
      <c r="D48" s="56" t="inlineStr"/>
      <c r="E48" s="56" t="inlineStr"/>
      <c r="F48" s="56" t="inlineStr"/>
      <c r="G48" s="56" t="inlineStr"/>
      <c r="H48" s="56" t="inlineStr"/>
      <c r="I48" s="56" t="inlineStr"/>
      <c r="J48" s="56" t="inlineStr"/>
      <c r="K48" s="56" t="inlineStr"/>
      <c r="L48" s="56" t="inlineStr"/>
      <c r="M48" s="56" t="inlineStr"/>
      <c r="N48" s="56" t="inlineStr"/>
      <c r="O48" s="56" t="inlineStr"/>
      <c r="P48" s="56" t="inlineStr"/>
      <c r="Q48" s="56" t="inlineStr"/>
      <c r="R48" s="56" t="inlineStr"/>
      <c r="S48" s="56" t="inlineStr"/>
      <c r="T48" s="56" t="inlineStr"/>
      <c r="U48" s="56" t="inlineStr"/>
      <c r="V48" s="56" t="inlineStr"/>
      <c r="W48" s="56" t="inlineStr"/>
      <c r="X48" s="56" t="inlineStr"/>
      <c r="Y48" s="56" t="inlineStr"/>
      <c r="Z48" s="56" t="inlineStr"/>
      <c r="AA48" s="56" t="inlineStr"/>
      <c r="AB48" s="56" t="n"/>
      <c r="AC48" s="56" t="n"/>
      <c r="AD48" s="56" t="n"/>
      <c r="AE48" s="56" t="n"/>
      <c r="AF48" s="56" t="n"/>
      <c r="AG48" s="56" t="n"/>
      <c r="AH48" s="56" t="n"/>
      <c r="AI48" s="56" t="n"/>
      <c r="AJ48" s="56" t="n"/>
      <c r="AK48" s="56" t="n"/>
      <c r="AL48" s="56" t="n"/>
    </row>
    <row r="49" hidden="1" ht="18" customHeight="1" s="173" thickBot="1">
      <c r="A49" s="59" t="inlineStr">
        <is>
          <t>Pendapatan dari sewa operasi</t>
        </is>
      </c>
      <c r="B49" s="59" t="n"/>
      <c r="C49" s="56" t="inlineStr"/>
      <c r="D49" s="56" t="inlineStr"/>
      <c r="E49" s="56" t="inlineStr"/>
      <c r="F49" s="56" t="inlineStr"/>
      <c r="G49" s="56" t="inlineStr"/>
      <c r="H49" s="56" t="inlineStr"/>
      <c r="I49" s="56" t="inlineStr"/>
      <c r="J49" s="56" t="inlineStr"/>
      <c r="K49" s="56" t="inlineStr"/>
      <c r="L49" s="56" t="inlineStr"/>
      <c r="M49" s="56" t="inlineStr"/>
      <c r="N49" s="56" t="inlineStr"/>
      <c r="O49" s="56" t="inlineStr"/>
      <c r="P49" s="56" t="inlineStr"/>
      <c r="Q49" s="56" t="inlineStr"/>
      <c r="R49" s="56" t="inlineStr"/>
      <c r="S49" s="56" t="inlineStr"/>
      <c r="T49" s="56" t="inlineStr"/>
      <c r="U49" s="56" t="inlineStr"/>
      <c r="V49" s="56" t="inlineStr"/>
      <c r="W49" s="56" t="inlineStr"/>
      <c r="X49" s="56" t="inlineStr"/>
      <c r="Y49" s="56" t="inlineStr"/>
      <c r="Z49" s="56" t="inlineStr"/>
      <c r="AA49" s="56" t="inlineStr"/>
      <c r="AB49" s="56" t="n"/>
      <c r="AC49" s="56" t="n"/>
      <c r="AD49" s="56" t="n"/>
      <c r="AE49" s="56" t="n"/>
      <c r="AF49" s="56" t="n"/>
      <c r="AG49" s="56" t="n"/>
      <c r="AH49" s="56" t="n"/>
      <c r="AI49" s="56" t="n"/>
      <c r="AJ49" s="56" t="n"/>
      <c r="AK49" s="56" t="n"/>
      <c r="AL49" s="56" t="n"/>
    </row>
    <row r="50" hidden="1" ht="18" customHeight="1" s="173" thickBot="1">
      <c r="A50" s="59" t="inlineStr">
        <is>
          <t>Pendapatan dari anjak piutang</t>
        </is>
      </c>
      <c r="B50" s="59" t="n"/>
      <c r="C50" s="56" t="inlineStr"/>
      <c r="D50" s="56" t="inlineStr"/>
      <c r="E50" s="56" t="inlineStr"/>
      <c r="F50" s="56" t="inlineStr"/>
      <c r="G50" s="56" t="inlineStr"/>
      <c r="H50" s="56" t="inlineStr"/>
      <c r="I50" s="56" t="inlineStr"/>
      <c r="J50" s="56" t="inlineStr"/>
      <c r="K50" s="56" t="inlineStr"/>
      <c r="L50" s="56" t="inlineStr"/>
      <c r="M50" s="56" t="inlineStr"/>
      <c r="N50" s="56" t="inlineStr"/>
      <c r="O50" s="56" t="inlineStr"/>
      <c r="P50" s="56" t="inlineStr"/>
      <c r="Q50" s="56" t="inlineStr"/>
      <c r="R50" s="56" t="inlineStr"/>
      <c r="S50" s="56" t="inlineStr"/>
      <c r="T50" s="56" t="inlineStr"/>
      <c r="U50" s="56" t="inlineStr"/>
      <c r="V50" s="56" t="inlineStr"/>
      <c r="W50" s="56" t="inlineStr"/>
      <c r="X50" s="56" t="inlineStr"/>
      <c r="Y50" s="56" t="inlineStr"/>
      <c r="Z50" s="56" t="inlineStr"/>
      <c r="AA50" s="56" t="inlineStr"/>
      <c r="AB50" s="56" t="n"/>
      <c r="AC50" s="56" t="n"/>
      <c r="AD50" s="56" t="n"/>
      <c r="AE50" s="56" t="n"/>
      <c r="AF50" s="56" t="n"/>
      <c r="AG50" s="56" t="n"/>
      <c r="AH50" s="56" t="n"/>
      <c r="AI50" s="56" t="n"/>
      <c r="AJ50" s="56" t="n"/>
      <c r="AK50" s="56" t="n"/>
      <c r="AL50" s="56" t="n"/>
    </row>
    <row r="51" ht="18" customHeight="1" s="173" thickBot="1">
      <c r="A51" s="58" t="inlineStr">
        <is>
          <t>Pendapatan sekuritas</t>
        </is>
      </c>
      <c r="B51" s="58" t="n"/>
      <c r="C51" s="53" t="n"/>
      <c r="D51" s="53" t="n"/>
      <c r="E51" s="53" t="n"/>
      <c r="F51" s="53" t="n"/>
      <c r="G51" s="53" t="n"/>
      <c r="H51" s="53" t="n"/>
      <c r="I51" s="53" t="n"/>
      <c r="J51" s="53" t="n"/>
      <c r="K51" s="53" t="n"/>
      <c r="L51" s="53" t="n"/>
      <c r="M51" s="53" t="n"/>
      <c r="N51" s="53" t="n"/>
      <c r="O51" s="53" t="n"/>
      <c r="P51" s="53" t="n"/>
      <c r="Q51" s="53" t="n"/>
      <c r="R51" s="53" t="n"/>
      <c r="S51" s="53" t="n"/>
      <c r="T51" s="53" t="n"/>
      <c r="U51" s="53" t="n"/>
      <c r="V51" s="53" t="n"/>
      <c r="W51" s="53" t="n"/>
      <c r="X51" s="53" t="n"/>
      <c r="Y51" s="53" t="n"/>
      <c r="Z51" s="53" t="n"/>
      <c r="AA51" s="53" t="n"/>
      <c r="AB51" s="53" t="n"/>
      <c r="AC51" s="53" t="n"/>
      <c r="AD51" s="53" t="n"/>
      <c r="AE51" s="53" t="n"/>
      <c r="AF51" s="53" t="n"/>
      <c r="AG51" s="53" t="n"/>
      <c r="AH51" s="53" t="n"/>
      <c r="AI51" s="53" t="n"/>
      <c r="AJ51" s="53" t="n"/>
      <c r="AK51" s="53" t="n"/>
      <c r="AL51" s="53" t="n"/>
    </row>
    <row r="52" hidden="1" ht="35" customHeight="1" s="173" thickBot="1">
      <c r="A52" s="59" t="inlineStr">
        <is>
          <t>Pendapatan kegiatan penjamin emisi dan penjualan efek</t>
        </is>
      </c>
      <c r="B52" s="59" t="n"/>
      <c r="C52" s="56" t="inlineStr"/>
      <c r="D52" s="56" t="inlineStr"/>
      <c r="E52" s="56" t="inlineStr"/>
      <c r="F52" s="56" t="inlineStr"/>
      <c r="G52" s="56" t="inlineStr"/>
      <c r="H52" s="56" t="inlineStr"/>
      <c r="I52" s="56" t="inlineStr"/>
      <c r="J52" s="56" t="inlineStr"/>
      <c r="K52" s="56" t="inlineStr"/>
      <c r="L52" s="56" t="inlineStr"/>
      <c r="M52" s="56" t="inlineStr"/>
      <c r="N52" s="56" t="inlineStr"/>
      <c r="O52" s="56" t="inlineStr"/>
      <c r="P52" s="56" t="inlineStr"/>
      <c r="Q52" s="56" t="inlineStr"/>
      <c r="R52" s="56" t="inlineStr"/>
      <c r="S52" s="56" t="inlineStr"/>
      <c r="T52" s="56" t="inlineStr"/>
      <c r="U52" s="56" t="inlineStr"/>
      <c r="V52" s="56" t="inlineStr"/>
      <c r="W52" s="56" t="inlineStr"/>
      <c r="X52" s="56" t="inlineStr"/>
      <c r="Y52" s="56" t="inlineStr"/>
      <c r="Z52" s="56" t="inlineStr"/>
      <c r="AA52" s="56" t="inlineStr"/>
      <c r="AB52" s="56" t="n"/>
      <c r="AC52" s="56" t="n"/>
      <c r="AD52" s="56" t="n"/>
      <c r="AE52" s="56" t="n"/>
      <c r="AF52" s="56" t="n"/>
      <c r="AG52" s="56" t="n"/>
      <c r="AH52" s="56" t="n"/>
      <c r="AI52" s="56" t="n"/>
      <c r="AJ52" s="56" t="n"/>
      <c r="AK52" s="56" t="n"/>
      <c r="AL52" s="56" t="n"/>
    </row>
    <row r="53" hidden="1" ht="35" customHeight="1" s="173" thickBot="1">
      <c r="A53" s="59" t="inlineStr">
        <is>
          <t>Pendapatan pembiayaan transaksi nasabah</t>
        </is>
      </c>
      <c r="B53" s="59" t="n"/>
      <c r="C53" s="56" t="inlineStr"/>
      <c r="D53" s="56" t="inlineStr"/>
      <c r="E53" s="56" t="inlineStr"/>
      <c r="F53" s="56" t="inlineStr"/>
      <c r="G53" s="56" t="inlineStr"/>
      <c r="H53" s="56" t="inlineStr"/>
      <c r="I53" s="56" t="inlineStr"/>
      <c r="J53" s="56" t="inlineStr"/>
      <c r="K53" s="56" t="inlineStr"/>
      <c r="L53" s="56" t="inlineStr"/>
      <c r="M53" s="56" t="inlineStr"/>
      <c r="N53" s="56" t="inlineStr"/>
      <c r="O53" s="56" t="inlineStr"/>
      <c r="P53" s="56" t="inlineStr"/>
      <c r="Q53" s="56" t="inlineStr"/>
      <c r="R53" s="56" t="inlineStr"/>
      <c r="S53" s="56" t="inlineStr"/>
      <c r="T53" s="56" t="inlineStr"/>
      <c r="U53" s="56" t="inlineStr"/>
      <c r="V53" s="56" t="inlineStr"/>
      <c r="W53" s="56" t="inlineStr"/>
      <c r="X53" s="56" t="inlineStr"/>
      <c r="Y53" s="56" t="inlineStr"/>
      <c r="Z53" s="56" t="inlineStr"/>
      <c r="AA53" s="56" t="inlineStr"/>
      <c r="AB53" s="56" t="n"/>
      <c r="AC53" s="56" t="n"/>
      <c r="AD53" s="56" t="n"/>
      <c r="AE53" s="56" t="n"/>
      <c r="AF53" s="56" t="n"/>
      <c r="AG53" s="56" t="n"/>
      <c r="AH53" s="56" t="n"/>
      <c r="AI53" s="56" t="n"/>
      <c r="AJ53" s="56" t="n"/>
      <c r="AK53" s="56" t="n"/>
      <c r="AL53" s="56" t="n"/>
    </row>
    <row r="54" hidden="1" ht="35" customHeight="1" s="173" thickBot="1">
      <c r="A54" s="59" t="inlineStr">
        <is>
          <t>Pendapatan jasa biro administrasi efek</t>
        </is>
      </c>
      <c r="B54" s="59" t="n"/>
      <c r="C54" s="56" t="inlineStr"/>
      <c r="D54" s="56" t="inlineStr"/>
      <c r="E54" s="56" t="inlineStr"/>
      <c r="F54" s="56" t="inlineStr"/>
      <c r="G54" s="56" t="inlineStr"/>
      <c r="H54" s="56" t="inlineStr"/>
      <c r="I54" s="56" t="inlineStr"/>
      <c r="J54" s="56" t="inlineStr"/>
      <c r="K54" s="56" t="inlineStr"/>
      <c r="L54" s="56" t="inlineStr"/>
      <c r="M54" s="56" t="inlineStr"/>
      <c r="N54" s="56" t="inlineStr"/>
      <c r="O54" s="56" t="inlineStr"/>
      <c r="P54" s="56" t="inlineStr"/>
      <c r="Q54" s="56" t="inlineStr"/>
      <c r="R54" s="56" t="inlineStr"/>
      <c r="S54" s="56" t="inlineStr"/>
      <c r="T54" s="56" t="inlineStr"/>
      <c r="U54" s="56" t="inlineStr"/>
      <c r="V54" s="56" t="inlineStr"/>
      <c r="W54" s="56" t="inlineStr"/>
      <c r="X54" s="56" t="inlineStr"/>
      <c r="Y54" s="56" t="inlineStr"/>
      <c r="Z54" s="56" t="inlineStr"/>
      <c r="AA54" s="56" t="inlineStr"/>
      <c r="AB54" s="56" t="n"/>
      <c r="AC54" s="56" t="n"/>
      <c r="AD54" s="56" t="n"/>
      <c r="AE54" s="56" t="n"/>
      <c r="AF54" s="56" t="n"/>
      <c r="AG54" s="56" t="n"/>
      <c r="AH54" s="56" t="n"/>
      <c r="AI54" s="56" t="n"/>
      <c r="AJ54" s="56" t="n"/>
      <c r="AK54" s="56" t="n"/>
      <c r="AL54" s="56" t="n"/>
    </row>
    <row r="55" hidden="1" ht="35" customHeight="1" s="173" thickBot="1">
      <c r="A55" s="59" t="inlineStr">
        <is>
          <t>Pendapatan kegiatan jasa manajer investasi</t>
        </is>
      </c>
      <c r="B55" s="59" t="n"/>
      <c r="C55" s="56" t="inlineStr"/>
      <c r="D55" s="56" t="inlineStr"/>
      <c r="E55" s="56" t="inlineStr"/>
      <c r="F55" s="56" t="inlineStr"/>
      <c r="G55" s="56" t="inlineStr"/>
      <c r="H55" s="56" t="inlineStr"/>
      <c r="I55" s="56" t="inlineStr"/>
      <c r="J55" s="56" t="inlineStr"/>
      <c r="K55" s="56" t="inlineStr"/>
      <c r="L55" s="56" t="inlineStr"/>
      <c r="M55" s="56" t="inlineStr"/>
      <c r="N55" s="56" t="inlineStr"/>
      <c r="O55" s="56" t="inlineStr"/>
      <c r="P55" s="56" t="inlineStr"/>
      <c r="Q55" s="56" t="inlineStr"/>
      <c r="R55" s="56" t="inlineStr"/>
      <c r="S55" s="56" t="inlineStr"/>
      <c r="T55" s="56" t="inlineStr"/>
      <c r="U55" s="56" t="inlineStr"/>
      <c r="V55" s="56" t="inlineStr"/>
      <c r="W55" s="56" t="inlineStr"/>
      <c r="X55" s="56" t="inlineStr"/>
      <c r="Y55" s="56" t="inlineStr"/>
      <c r="Z55" s="56" t="inlineStr"/>
      <c r="AA55" s="56" t="inlineStr"/>
      <c r="AB55" s="56" t="n"/>
      <c r="AC55" s="56" t="n"/>
      <c r="AD55" s="56" t="n"/>
      <c r="AE55" s="56" t="n"/>
      <c r="AF55" s="56" t="n"/>
      <c r="AG55" s="56" t="n"/>
      <c r="AH55" s="56" t="n"/>
      <c r="AI55" s="56" t="n"/>
      <c r="AJ55" s="56" t="n"/>
      <c r="AK55" s="56" t="n"/>
      <c r="AL55" s="56" t="n"/>
    </row>
    <row r="56" hidden="1" ht="35" customHeight="1" s="173" thickBot="1">
      <c r="A56" s="59" t="inlineStr">
        <is>
          <t>Pendapatan kegiatan jasa penasehat keuangan</t>
        </is>
      </c>
      <c r="B56" s="59" t="n"/>
      <c r="C56" s="56" t="inlineStr"/>
      <c r="D56" s="56" t="inlineStr"/>
      <c r="E56" s="56" t="inlineStr"/>
      <c r="F56" s="56" t="inlineStr"/>
      <c r="G56" s="56" t="inlineStr"/>
      <c r="H56" s="56" t="inlineStr"/>
      <c r="I56" s="56" t="inlineStr"/>
      <c r="J56" s="56" t="inlineStr"/>
      <c r="K56" s="56" t="inlineStr"/>
      <c r="L56" s="56" t="inlineStr"/>
      <c r="M56" s="56" t="inlineStr"/>
      <c r="N56" s="56" t="inlineStr"/>
      <c r="O56" s="56" t="inlineStr"/>
      <c r="P56" s="56" t="inlineStr"/>
      <c r="Q56" s="56" t="inlineStr"/>
      <c r="R56" s="56" t="inlineStr"/>
      <c r="S56" s="56" t="inlineStr"/>
      <c r="T56" s="56" t="inlineStr"/>
      <c r="U56" s="56" t="inlineStr"/>
      <c r="V56" s="56" t="inlineStr"/>
      <c r="W56" s="56" t="inlineStr"/>
      <c r="X56" s="56" t="inlineStr"/>
      <c r="Y56" s="56" t="inlineStr"/>
      <c r="Z56" s="56" t="inlineStr"/>
      <c r="AA56" s="56" t="inlineStr"/>
      <c r="AB56" s="56" t="n"/>
      <c r="AC56" s="56" t="n"/>
      <c r="AD56" s="56" t="n"/>
      <c r="AE56" s="56" t="n"/>
      <c r="AF56" s="56" t="n"/>
      <c r="AG56" s="56" t="n"/>
      <c r="AH56" s="56" t="n"/>
      <c r="AI56" s="56" t="n"/>
      <c r="AJ56" s="56" t="n"/>
      <c r="AK56" s="56" t="n"/>
      <c r="AL56" s="56" t="n"/>
    </row>
    <row r="57" hidden="1" ht="52" customHeight="1" s="173" thickBot="1">
      <c r="A57" s="59" t="inlineStr">
        <is>
          <t>Keuntungan (kerugian) dari transaksi perdagangan efek yang telah direalisasi</t>
        </is>
      </c>
      <c r="B57" s="59" t="n"/>
      <c r="C57" s="56" t="inlineStr"/>
      <c r="D57" s="56" t="inlineStr"/>
      <c r="E57" s="56" t="inlineStr"/>
      <c r="F57" s="56" t="inlineStr"/>
      <c r="G57" s="56" t="inlineStr"/>
      <c r="H57" s="56" t="inlineStr"/>
      <c r="I57" s="56" t="inlineStr"/>
      <c r="J57" s="56" t="inlineStr"/>
      <c r="K57" s="56" t="inlineStr"/>
      <c r="L57" s="56" t="inlineStr"/>
      <c r="M57" s="56" t="inlineStr"/>
      <c r="N57" s="56" t="inlineStr"/>
      <c r="O57" s="56" t="inlineStr"/>
      <c r="P57" s="56" t="inlineStr"/>
      <c r="Q57" s="56" t="inlineStr"/>
      <c r="R57" s="56" t="inlineStr"/>
      <c r="S57" s="56" t="inlineStr"/>
      <c r="T57" s="56" t="inlineStr"/>
      <c r="U57" s="56" t="inlineStr"/>
      <c r="V57" s="56" t="inlineStr"/>
      <c r="W57" s="56" t="inlineStr"/>
      <c r="X57" s="56" t="inlineStr"/>
      <c r="Y57" s="56" t="inlineStr"/>
      <c r="Z57" s="56" t="inlineStr"/>
      <c r="AA57" s="56" t="inlineStr"/>
      <c r="AB57" s="56" t="n"/>
      <c r="AC57" s="56" t="n"/>
      <c r="AD57" s="56" t="n"/>
      <c r="AE57" s="56" t="n"/>
      <c r="AF57" s="56" t="n"/>
      <c r="AG57" s="56" t="n"/>
      <c r="AH57" s="56" t="n"/>
      <c r="AI57" s="56" t="n"/>
      <c r="AJ57" s="56" t="n"/>
      <c r="AK57" s="56" t="n"/>
      <c r="AL57" s="56" t="n"/>
    </row>
    <row r="58" hidden="1" ht="35" customHeight="1" s="173" thickBot="1">
      <c r="A58" s="59" t="inlineStr">
        <is>
          <t>Keuntungan (kerugian) perubahan nilai wajar efek</t>
        </is>
      </c>
      <c r="B58" s="59" t="n"/>
      <c r="C58" s="56" t="inlineStr"/>
      <c r="D58" s="56" t="inlineStr"/>
      <c r="E58" s="56" t="inlineStr"/>
      <c r="F58" s="56" t="inlineStr"/>
      <c r="G58" s="56" t="inlineStr"/>
      <c r="H58" s="56" t="inlineStr"/>
      <c r="I58" s="56" t="inlineStr"/>
      <c r="J58" s="56" t="inlineStr"/>
      <c r="K58" s="56" t="inlineStr"/>
      <c r="L58" s="56" t="inlineStr"/>
      <c r="M58" s="56" t="inlineStr"/>
      <c r="N58" s="56" t="inlineStr"/>
      <c r="O58" s="56" t="inlineStr"/>
      <c r="P58" s="56" t="inlineStr"/>
      <c r="Q58" s="56" t="inlineStr"/>
      <c r="R58" s="56" t="inlineStr"/>
      <c r="S58" s="56" t="inlineStr"/>
      <c r="T58" s="56" t="inlineStr"/>
      <c r="U58" s="56" t="inlineStr"/>
      <c r="V58" s="56" t="inlineStr"/>
      <c r="W58" s="56" t="inlineStr"/>
      <c r="X58" s="56" t="inlineStr"/>
      <c r="Y58" s="56" t="inlineStr"/>
      <c r="Z58" s="56" t="inlineStr"/>
      <c r="AA58" s="56" t="inlineStr"/>
      <c r="AB58" s="56" t="n"/>
      <c r="AC58" s="56" t="n"/>
      <c r="AD58" s="56" t="n"/>
      <c r="AE58" s="56" t="n"/>
      <c r="AF58" s="56" t="n"/>
      <c r="AG58" s="56" t="n"/>
      <c r="AH58" s="56" t="n"/>
      <c r="AI58" s="56" t="n"/>
      <c r="AJ58" s="56" t="n"/>
      <c r="AK58" s="56" t="n"/>
      <c r="AL58" s="56" t="n"/>
    </row>
    <row r="59" ht="18" customHeight="1" s="173" thickBot="1">
      <c r="A59" s="58" t="inlineStr">
        <is>
          <t>Pendapatan operasional lainnya</t>
        </is>
      </c>
      <c r="B59" s="58" t="n"/>
      <c r="C59" s="53" t="n"/>
      <c r="D59" s="53" t="n"/>
      <c r="E59" s="53" t="n"/>
      <c r="F59" s="53" t="n"/>
      <c r="G59" s="53" t="n"/>
      <c r="H59" s="53" t="n"/>
      <c r="I59" s="53" t="n"/>
      <c r="J59" s="53" t="n"/>
      <c r="K59" s="53" t="n"/>
      <c r="L59" s="53" t="n"/>
      <c r="M59" s="53" t="n"/>
      <c r="N59" s="53" t="n"/>
      <c r="O59" s="53" t="n"/>
      <c r="P59" s="53" t="n"/>
      <c r="Q59" s="53" t="n"/>
      <c r="R59" s="53" t="n"/>
      <c r="S59" s="53" t="n"/>
      <c r="T59" s="53" t="n"/>
      <c r="U59" s="53" t="n"/>
      <c r="V59" s="53" t="n"/>
      <c r="W59" s="53" t="n"/>
      <c r="X59" s="53" t="n"/>
      <c r="Y59" s="53" t="n"/>
      <c r="Z59" s="53" t="n"/>
      <c r="AA59" s="53" t="n"/>
      <c r="AB59" s="53" t="n"/>
      <c r="AC59" s="53" t="n"/>
      <c r="AD59" s="53" t="n"/>
      <c r="AE59" s="53" t="n"/>
      <c r="AF59" s="53" t="n"/>
      <c r="AG59" s="53" t="n"/>
      <c r="AH59" s="53" t="n"/>
      <c r="AI59" s="53" t="n"/>
      <c r="AJ59" s="53" t="n"/>
      <c r="AK59" s="53" t="n"/>
      <c r="AL59" s="53" t="n"/>
    </row>
    <row r="60" hidden="1" ht="18" customHeight="1" s="173" thickBot="1">
      <c r="A60" s="59" t="inlineStr">
        <is>
          <t>Pendapatan investasi</t>
        </is>
      </c>
      <c r="B60" s="59" t="n"/>
      <c r="C60" s="56" t="inlineStr"/>
      <c r="D60" s="56" t="inlineStr"/>
      <c r="E60" s="56" t="inlineStr"/>
      <c r="F60" s="56" t="inlineStr"/>
      <c r="G60" s="56" t="inlineStr"/>
      <c r="H60" s="56" t="inlineStr"/>
      <c r="I60" s="56" t="inlineStr"/>
      <c r="J60" s="56" t="inlineStr"/>
      <c r="K60" s="56" t="inlineStr"/>
      <c r="L60" s="56" t="inlineStr"/>
      <c r="M60" s="56" t="inlineStr"/>
      <c r="N60" s="56" t="inlineStr"/>
      <c r="O60" s="56" t="inlineStr"/>
      <c r="P60" s="56" t="inlineStr"/>
      <c r="Q60" s="56" t="inlineStr"/>
      <c r="R60" s="56" t="inlineStr"/>
      <c r="S60" s="56" t="inlineStr"/>
      <c r="T60" s="56" t="inlineStr"/>
      <c r="U60" s="56" t="inlineStr"/>
      <c r="V60" s="56" t="inlineStr"/>
      <c r="W60" s="56" t="inlineStr"/>
      <c r="X60" s="56" t="inlineStr"/>
      <c r="Y60" s="56" t="inlineStr"/>
      <c r="Z60" s="56" t="inlineStr"/>
      <c r="AA60" s="56" t="inlineStr"/>
      <c r="AB60" s="56" t="n"/>
      <c r="AC60" s="56" t="n"/>
      <c r="AD60" s="56" t="n"/>
      <c r="AE60" s="56" t="n"/>
      <c r="AF60" s="56" t="n"/>
      <c r="AG60" s="56" t="n"/>
      <c r="AH60" s="56" t="n"/>
      <c r="AI60" s="56" t="n"/>
      <c r="AJ60" s="56" t="n"/>
      <c r="AK60" s="56" t="n"/>
      <c r="AL60" s="56" t="n"/>
    </row>
    <row r="61" ht="52" customHeight="1" s="173" thickBot="1">
      <c r="A61" s="59" t="inlineStr">
        <is>
          <t>Pendapatan provisi dan komisi dari transaksi lainnya selain kredit</t>
        </is>
      </c>
      <c r="B61" s="59" t="n"/>
      <c r="C61" s="56" t="n">
        <v>1.169</v>
      </c>
      <c r="D61" s="56" t="n">
        <v>1.385</v>
      </c>
      <c r="E61" s="56" t="n">
        <v>1.717</v>
      </c>
      <c r="F61" s="56" t="n">
        <v>1.136</v>
      </c>
      <c r="G61" s="56" t="n">
        <v>1.299</v>
      </c>
      <c r="H61" s="56" t="n">
        <v>2.16</v>
      </c>
      <c r="I61" s="56" t="n">
        <v>1.169</v>
      </c>
      <c r="J61" s="56" t="n">
        <v>1.326</v>
      </c>
      <c r="K61" s="56" t="n">
        <v>1.256</v>
      </c>
      <c r="L61" s="56" t="n">
        <v>0.889</v>
      </c>
      <c r="M61" s="56" t="n">
        <v>1.067</v>
      </c>
      <c r="N61" s="56" t="n">
        <v>1.177</v>
      </c>
      <c r="O61" s="56" t="n">
        <v>0.768</v>
      </c>
      <c r="P61" s="56" t="n">
        <v>1.22</v>
      </c>
      <c r="Q61" s="56" t="n">
        <v>2.22</v>
      </c>
      <c r="R61" s="56" t="n">
        <v>3.613</v>
      </c>
      <c r="S61" s="56" t="n">
        <v>4.799000000000001</v>
      </c>
      <c r="T61" s="56" t="n">
        <v>4.194999999999999</v>
      </c>
      <c r="U61" s="56" t="n">
        <v>5.258</v>
      </c>
      <c r="V61" s="56" t="n">
        <v>6.415999999999999</v>
      </c>
      <c r="W61" s="56" t="n">
        <v>7.042999999999999</v>
      </c>
      <c r="X61" s="56" t="n">
        <v>19.544</v>
      </c>
      <c r="Y61" s="56" t="n">
        <v>22.621</v>
      </c>
      <c r="Z61" s="56" t="n">
        <v>22.938</v>
      </c>
      <c r="AA61" s="56" t="n">
        <v>26.651</v>
      </c>
      <c r="AB61" s="56" t="n"/>
      <c r="AC61" s="56" t="n"/>
      <c r="AD61" s="56" t="n"/>
      <c r="AE61" s="56" t="n"/>
      <c r="AF61" s="56" t="n"/>
      <c r="AG61" s="56" t="n"/>
      <c r="AH61" s="56" t="n"/>
      <c r="AI61" s="56" t="n"/>
      <c r="AJ61" s="56" t="n"/>
      <c r="AK61" s="56" t="n"/>
      <c r="AL61" s="56" t="n"/>
    </row>
    <row r="62" hidden="1" ht="35" customHeight="1" s="173" thickBot="1">
      <c r="A62" s="59" t="inlineStr">
        <is>
          <t>Pendapatan transaksi perdagangan</t>
        </is>
      </c>
      <c r="B62" s="59" t="n"/>
      <c r="C62" s="56" t="inlineStr"/>
      <c r="D62" s="56" t="inlineStr"/>
      <c r="E62" s="56" t="inlineStr"/>
      <c r="F62" s="56" t="inlineStr"/>
      <c r="G62" s="56" t="inlineStr"/>
      <c r="H62" s="56" t="inlineStr"/>
      <c r="I62" s="56" t="inlineStr"/>
      <c r="J62" s="56" t="inlineStr"/>
      <c r="K62" s="56" t="inlineStr"/>
      <c r="L62" s="56" t="inlineStr"/>
      <c r="M62" s="56" t="inlineStr"/>
      <c r="N62" s="56" t="inlineStr"/>
      <c r="O62" s="56" t="inlineStr"/>
      <c r="P62" s="56" t="inlineStr"/>
      <c r="Q62" s="56" t="inlineStr"/>
      <c r="R62" s="56" t="inlineStr"/>
      <c r="S62" s="56" t="inlineStr"/>
      <c r="T62" s="56" t="inlineStr"/>
      <c r="U62" s="56" t="inlineStr"/>
      <c r="V62" s="56" t="inlineStr"/>
      <c r="W62" s="56" t="inlineStr"/>
      <c r="X62" s="56" t="inlineStr"/>
      <c r="Y62" s="56" t="inlineStr"/>
      <c r="Z62" s="56" t="inlineStr"/>
      <c r="AA62" s="56" t="inlineStr"/>
      <c r="AB62" s="56" t="n"/>
      <c r="AC62" s="56" t="n"/>
      <c r="AD62" s="56" t="n"/>
      <c r="AE62" s="56" t="n"/>
      <c r="AF62" s="56" t="n"/>
      <c r="AG62" s="56" t="n"/>
      <c r="AH62" s="56" t="n"/>
      <c r="AI62" s="56" t="n"/>
      <c r="AJ62" s="56" t="n"/>
      <c r="AK62" s="56" t="n"/>
      <c r="AL62" s="56" t="n"/>
    </row>
    <row r="63" hidden="1" ht="18" customHeight="1" s="173" thickBot="1">
      <c r="A63" s="59" t="inlineStr">
        <is>
          <t>Pendapatan dividen</t>
        </is>
      </c>
      <c r="B63" s="59" t="n"/>
      <c r="C63" s="56" t="inlineStr"/>
      <c r="D63" s="56" t="inlineStr"/>
      <c r="E63" s="56" t="inlineStr"/>
      <c r="F63" s="56" t="inlineStr"/>
      <c r="G63" s="56" t="inlineStr"/>
      <c r="H63" s="56" t="inlineStr"/>
      <c r="I63" s="56" t="inlineStr"/>
      <c r="J63" s="56" t="inlineStr"/>
      <c r="K63" s="56" t="inlineStr"/>
      <c r="L63" s="56" t="inlineStr"/>
      <c r="M63" s="56" t="inlineStr"/>
      <c r="N63" s="56" t="inlineStr"/>
      <c r="O63" s="56" t="inlineStr"/>
      <c r="P63" s="56" t="inlineStr"/>
      <c r="Q63" s="56" t="inlineStr"/>
      <c r="R63" s="56" t="inlineStr"/>
      <c r="S63" s="56" t="inlineStr"/>
      <c r="T63" s="56" t="inlineStr"/>
      <c r="U63" s="56" t="inlineStr"/>
      <c r="V63" s="56" t="inlineStr"/>
      <c r="W63" s="56" t="inlineStr"/>
      <c r="X63" s="56" t="inlineStr"/>
      <c r="Y63" s="56" t="inlineStr"/>
      <c r="Z63" s="56" t="inlineStr"/>
      <c r="AA63" s="56" t="inlineStr"/>
      <c r="AB63" s="56" t="n"/>
      <c r="AC63" s="56" t="n"/>
      <c r="AD63" s="56" t="n"/>
      <c r="AE63" s="56" t="n"/>
      <c r="AF63" s="56" t="n"/>
      <c r="AG63" s="56" t="n"/>
      <c r="AH63" s="56" t="n"/>
      <c r="AI63" s="56" t="n"/>
      <c r="AJ63" s="56" t="n"/>
      <c r="AK63" s="56" t="n"/>
      <c r="AL63" s="56" t="n"/>
    </row>
    <row r="64" hidden="1" ht="52" customHeight="1" s="173" thickBot="1">
      <c r="A64" s="59" t="inlineStr">
        <is>
          <t>Keuntungan (kerugian) yang telah direalisasi atas instrumen derivatif</t>
        </is>
      </c>
      <c r="B64" s="59" t="n"/>
      <c r="C64" s="56" t="inlineStr"/>
      <c r="D64" s="56" t="inlineStr"/>
      <c r="E64" s="56" t="inlineStr"/>
      <c r="F64" s="56" t="inlineStr"/>
      <c r="G64" s="56" t="inlineStr"/>
      <c r="H64" s="56" t="inlineStr"/>
      <c r="I64" s="56" t="inlineStr"/>
      <c r="J64" s="56" t="inlineStr"/>
      <c r="K64" s="56" t="inlineStr"/>
      <c r="L64" s="56" t="inlineStr"/>
      <c r="M64" s="56" t="inlineStr"/>
      <c r="N64" s="56" t="inlineStr"/>
      <c r="O64" s="56" t="inlineStr"/>
      <c r="P64" s="56" t="inlineStr"/>
      <c r="Q64" s="56" t="inlineStr"/>
      <c r="R64" s="56" t="inlineStr"/>
      <c r="S64" s="56" t="inlineStr"/>
      <c r="T64" s="56" t="inlineStr"/>
      <c r="U64" s="56" t="inlineStr"/>
      <c r="V64" s="56" t="inlineStr"/>
      <c r="W64" s="56" t="inlineStr"/>
      <c r="X64" s="56" t="inlineStr"/>
      <c r="Y64" s="56" t="inlineStr"/>
      <c r="Z64" s="56" t="inlineStr"/>
      <c r="AA64" s="56" t="inlineStr"/>
      <c r="AB64" s="56" t="n"/>
      <c r="AC64" s="56" t="n"/>
      <c r="AD64" s="56" t="n"/>
      <c r="AE64" s="56" t="n"/>
      <c r="AF64" s="56" t="n"/>
      <c r="AG64" s="56" t="n"/>
      <c r="AH64" s="56" t="n"/>
      <c r="AI64" s="56" t="n"/>
      <c r="AJ64" s="56" t="n"/>
      <c r="AK64" s="56" t="n"/>
      <c r="AL64" s="56" t="n"/>
    </row>
    <row r="65" ht="35" customHeight="1" s="173" thickBot="1">
      <c r="A65" s="59" t="inlineStr">
        <is>
          <t>Penerimaan kembali aset yang telah dihapusbukukan</t>
        </is>
      </c>
      <c r="B65" s="59" t="n"/>
      <c r="C65" s="56" t="n">
        <v>22.274</v>
      </c>
      <c r="D65" s="56" t="n">
        <v>11.96</v>
      </c>
      <c r="E65" s="56" t="n">
        <v>24.186</v>
      </c>
      <c r="F65" s="56" t="n">
        <v>18.353</v>
      </c>
      <c r="G65" s="56" t="n">
        <v>16.218</v>
      </c>
      <c r="H65" s="56" t="n">
        <v>22.479</v>
      </c>
      <c r="I65" s="56" t="n">
        <v>21.332</v>
      </c>
      <c r="J65" s="56" t="n">
        <v>8.366</v>
      </c>
      <c r="K65" s="56" t="n">
        <v>11.769</v>
      </c>
      <c r="L65" s="56" t="n">
        <v>12.341</v>
      </c>
      <c r="M65" s="56" t="n">
        <v>13.661</v>
      </c>
      <c r="N65" s="56" t="n">
        <v>10.785</v>
      </c>
      <c r="O65" s="56" t="n">
        <v>2.744</v>
      </c>
      <c r="P65" s="56" t="n">
        <v>0</v>
      </c>
      <c r="Q65" s="56" t="n">
        <v>36.475</v>
      </c>
      <c r="R65" s="56" t="n">
        <v>31.846</v>
      </c>
      <c r="S65" s="56" t="n">
        <v>23.023</v>
      </c>
      <c r="T65" s="56" t="n">
        <v>37.14100000000001</v>
      </c>
      <c r="U65" s="56" t="n">
        <v>45.192</v>
      </c>
      <c r="V65" s="56" t="n">
        <v>28.442</v>
      </c>
      <c r="W65" s="56" t="n">
        <v>46.73399999999999</v>
      </c>
      <c r="X65" s="56" t="n">
        <v>36.643</v>
      </c>
      <c r="Y65" s="56" t="n">
        <v>30.911</v>
      </c>
      <c r="Z65" s="56" t="n">
        <v>63.339</v>
      </c>
      <c r="AA65" s="56" t="n">
        <v>72.339</v>
      </c>
      <c r="AB65" s="56" t="n"/>
      <c r="AC65" s="56" t="n"/>
      <c r="AD65" s="56" t="n"/>
      <c r="AE65" s="56" t="n"/>
      <c r="AF65" s="56" t="n"/>
      <c r="AG65" s="56" t="n"/>
      <c r="AH65" s="56" t="n"/>
      <c r="AI65" s="56" t="n"/>
      <c r="AJ65" s="56" t="n"/>
      <c r="AK65" s="56" t="n"/>
      <c r="AL65" s="56" t="n"/>
    </row>
    <row r="66" hidden="1" ht="35" customHeight="1" s="173" thickBot="1">
      <c r="A66" s="59" t="inlineStr">
        <is>
          <t>Keuntungan (kerugian) selisih kurs mata uang asing</t>
        </is>
      </c>
      <c r="B66" s="59" t="n"/>
      <c r="C66" s="56" t="inlineStr"/>
      <c r="D66" s="56" t="inlineStr"/>
      <c r="E66" s="56" t="inlineStr"/>
      <c r="F66" s="56" t="inlineStr"/>
      <c r="G66" s="56" t="inlineStr"/>
      <c r="H66" s="56" t="inlineStr"/>
      <c r="I66" s="56" t="inlineStr"/>
      <c r="J66" s="56" t="inlineStr"/>
      <c r="K66" s="56" t="inlineStr"/>
      <c r="L66" s="56" t="inlineStr"/>
      <c r="M66" s="56" t="inlineStr"/>
      <c r="N66" s="56" t="inlineStr"/>
      <c r="O66" s="56" t="inlineStr"/>
      <c r="P66" s="56" t="inlineStr"/>
      <c r="Q66" s="56" t="inlineStr"/>
      <c r="R66" s="56" t="inlineStr"/>
      <c r="S66" s="56" t="inlineStr"/>
      <c r="T66" s="56" t="inlineStr"/>
      <c r="U66" s="56" t="inlineStr"/>
      <c r="V66" s="56" t="inlineStr"/>
      <c r="W66" s="56" t="inlineStr"/>
      <c r="X66" s="56" t="inlineStr"/>
      <c r="Y66" s="56" t="inlineStr"/>
      <c r="Z66" s="56" t="inlineStr"/>
      <c r="AA66" s="56" t="inlineStr"/>
      <c r="AB66" s="56" t="n"/>
      <c r="AC66" s="56" t="n"/>
      <c r="AD66" s="56" t="n"/>
      <c r="AE66" s="56" t="n"/>
      <c r="AF66" s="56" t="n"/>
      <c r="AG66" s="56" t="n"/>
      <c r="AH66" s="56" t="n"/>
      <c r="AI66" s="56" t="n"/>
      <c r="AJ66" s="56" t="n"/>
      <c r="AK66" s="56" t="n"/>
      <c r="AL66" s="56" t="n"/>
    </row>
    <row r="67" hidden="1" ht="35" customHeight="1" s="173" thickBot="1">
      <c r="A67" s="59" t="inlineStr">
        <is>
          <t>Keuntungan (kerugian) pelepasan aset tetap</t>
        </is>
      </c>
      <c r="B67" s="59" t="n"/>
      <c r="C67" s="56" t="inlineStr"/>
      <c r="D67" s="56" t="inlineStr"/>
      <c r="E67" s="56" t="inlineStr"/>
      <c r="F67" s="56" t="inlineStr"/>
      <c r="G67" s="56" t="inlineStr"/>
      <c r="H67" s="56" t="inlineStr"/>
      <c r="I67" s="56" t="inlineStr"/>
      <c r="J67" s="56" t="inlineStr"/>
      <c r="K67" s="56" t="inlineStr"/>
      <c r="L67" s="56" t="inlineStr"/>
      <c r="M67" s="56" t="inlineStr"/>
      <c r="N67" s="56" t="inlineStr"/>
      <c r="O67" s="56" t="inlineStr"/>
      <c r="P67" s="56" t="inlineStr"/>
      <c r="Q67" s="56" t="inlineStr"/>
      <c r="R67" s="56" t="inlineStr"/>
      <c r="S67" s="56" t="inlineStr"/>
      <c r="T67" s="56" t="inlineStr"/>
      <c r="U67" s="56" t="inlineStr"/>
      <c r="V67" s="56" t="inlineStr"/>
      <c r="W67" s="56" t="inlineStr"/>
      <c r="X67" s="56" t="inlineStr"/>
      <c r="Y67" s="56" t="inlineStr"/>
      <c r="Z67" s="56" t="inlineStr"/>
      <c r="AA67" s="56" t="inlineStr"/>
      <c r="AB67" s="56" t="n"/>
      <c r="AC67" s="56" t="n"/>
      <c r="AD67" s="56" t="n"/>
      <c r="AE67" s="56" t="n"/>
      <c r="AF67" s="56" t="n"/>
      <c r="AG67" s="56" t="n"/>
      <c r="AH67" s="56" t="n"/>
      <c r="AI67" s="56" t="n"/>
      <c r="AJ67" s="56" t="n"/>
      <c r="AK67" s="56" t="n"/>
      <c r="AL67" s="56" t="n"/>
    </row>
    <row r="68" hidden="1" ht="52" customHeight="1" s="173" thickBot="1">
      <c r="A68" s="59" t="inlineStr">
        <is>
          <t>Keuntungan (kerugian) pelepasan agunan yang diambil alih</t>
        </is>
      </c>
      <c r="B68" s="59" t="n"/>
      <c r="C68" s="56" t="inlineStr"/>
      <c r="D68" s="56" t="inlineStr"/>
      <c r="E68" s="56" t="inlineStr"/>
      <c r="F68" s="56" t="inlineStr"/>
      <c r="G68" s="56" t="inlineStr"/>
      <c r="H68" s="56" t="inlineStr"/>
      <c r="I68" s="56" t="inlineStr"/>
      <c r="J68" s="56" t="inlineStr"/>
      <c r="K68" s="56" t="inlineStr"/>
      <c r="L68" s="56" t="inlineStr"/>
      <c r="M68" s="56" t="inlineStr"/>
      <c r="N68" s="56" t="inlineStr"/>
      <c r="O68" s="56" t="inlineStr"/>
      <c r="P68" s="56" t="inlineStr"/>
      <c r="Q68" s="56" t="inlineStr"/>
      <c r="R68" s="56" t="inlineStr"/>
      <c r="S68" s="56" t="inlineStr"/>
      <c r="T68" s="56" t="inlineStr"/>
      <c r="U68" s="56" t="inlineStr"/>
      <c r="V68" s="56" t="inlineStr"/>
      <c r="W68" s="56" t="inlineStr"/>
      <c r="X68" s="56" t="inlineStr"/>
      <c r="Y68" s="56" t="inlineStr"/>
      <c r="Z68" s="56" t="inlineStr"/>
      <c r="AA68" s="56" t="inlineStr"/>
      <c r="AB68" s="56" t="n"/>
      <c r="AC68" s="56" t="n"/>
      <c r="AD68" s="56" t="n"/>
      <c r="AE68" s="56" t="n"/>
      <c r="AF68" s="56" t="n"/>
      <c r="AG68" s="56" t="n"/>
      <c r="AH68" s="56" t="n"/>
      <c r="AI68" s="56" t="n"/>
      <c r="AJ68" s="56" t="n"/>
      <c r="AK68" s="56" t="n"/>
      <c r="AL68" s="56" t="n"/>
    </row>
    <row r="69" ht="35" customHeight="1" s="173" thickBot="1">
      <c r="A69" s="59" t="inlineStr">
        <is>
          <t>Pendapatan operasional lainnya</t>
        </is>
      </c>
      <c r="B69" s="59" t="n"/>
      <c r="C69" s="56" t="n">
        <v>72.15900000000001</v>
      </c>
      <c r="D69" s="56" t="n">
        <v>81.676</v>
      </c>
      <c r="E69" s="56" t="n">
        <v>84.02799999999999</v>
      </c>
      <c r="F69" s="56" t="n">
        <v>91.05</v>
      </c>
      <c r="G69" s="56" t="n">
        <v>94.77900000000001</v>
      </c>
      <c r="H69" s="56" t="n">
        <v>101.782</v>
      </c>
      <c r="I69" s="56" t="n">
        <v>90.13200000000001</v>
      </c>
      <c r="J69" s="56" t="n">
        <v>86.81</v>
      </c>
      <c r="K69" s="56" t="n">
        <v>88.10399999999998</v>
      </c>
      <c r="L69" s="56" t="n">
        <v>84.956</v>
      </c>
      <c r="M69" s="56" t="n">
        <v>92.812</v>
      </c>
      <c r="N69" s="56" t="n">
        <v>89.01500000000001</v>
      </c>
      <c r="O69" s="56" t="n">
        <v>183.271</v>
      </c>
      <c r="P69" s="56" t="n">
        <v>680.3000000000001</v>
      </c>
      <c r="Q69" s="56" t="n">
        <v>159.0659999999999</v>
      </c>
      <c r="R69" s="56" t="n">
        <v>118.409</v>
      </c>
      <c r="S69" s="56" t="n">
        <v>127.289</v>
      </c>
      <c r="T69" s="56" t="n">
        <v>116.357</v>
      </c>
      <c r="U69" s="56" t="n">
        <v>142.336</v>
      </c>
      <c r="V69" s="56" t="n">
        <v>145.318</v>
      </c>
      <c r="W69" s="56" t="n">
        <v>156.966</v>
      </c>
      <c r="X69" s="56" t="n">
        <v>173.116</v>
      </c>
      <c r="Y69" s="56" t="n">
        <v>330.572</v>
      </c>
      <c r="Z69" s="56" t="n">
        <v>78.54499999999996</v>
      </c>
      <c r="AA69" s="56" t="n">
        <v>258.232</v>
      </c>
      <c r="AB69" s="56" t="n"/>
      <c r="AC69" s="56" t="n"/>
      <c r="AD69" s="56" t="n"/>
      <c r="AE69" s="56" t="n"/>
      <c r="AF69" s="56" t="n"/>
      <c r="AG69" s="56" t="n"/>
      <c r="AH69" s="56" t="n"/>
      <c r="AI69" s="56" t="n"/>
      <c r="AJ69" s="56" t="n"/>
      <c r="AK69" s="56" t="n"/>
      <c r="AL69" s="56" t="n"/>
    </row>
    <row r="70" ht="35" customHeight="1" s="173" thickBot="1">
      <c r="A70" s="58" t="inlineStr">
        <is>
          <t>Pemulihan penyisihan kerugian penurunan nilai</t>
        </is>
      </c>
      <c r="B70" s="58" t="n"/>
      <c r="C70" s="53" t="n"/>
      <c r="D70" s="53" t="n"/>
      <c r="E70" s="53" t="n"/>
      <c r="F70" s="53" t="n"/>
      <c r="G70" s="53" t="n"/>
      <c r="H70" s="53" t="n"/>
      <c r="I70" s="53" t="n"/>
      <c r="J70" s="53" t="n"/>
      <c r="K70" s="53" t="n"/>
      <c r="L70" s="53" t="n"/>
      <c r="M70" s="53" t="n"/>
      <c r="N70" s="53" t="n"/>
      <c r="O70" s="53" t="n"/>
      <c r="P70" s="53" t="n"/>
      <c r="Q70" s="53" t="n"/>
      <c r="R70" s="53" t="n"/>
      <c r="S70" s="53" t="n"/>
      <c r="T70" s="53" t="n"/>
      <c r="U70" s="53" t="n"/>
      <c r="V70" s="53" t="n"/>
      <c r="W70" s="53" t="n"/>
      <c r="X70" s="53" t="n"/>
      <c r="Y70" s="53" t="n"/>
      <c r="Z70" s="53" t="n"/>
      <c r="AA70" s="53" t="n"/>
      <c r="AB70" s="53" t="n"/>
      <c r="AC70" s="53" t="n"/>
      <c r="AD70" s="53" t="n"/>
      <c r="AE70" s="53" t="n"/>
      <c r="AF70" s="53" t="n"/>
      <c r="AG70" s="53" t="n"/>
      <c r="AH70" s="53" t="n"/>
      <c r="AI70" s="53" t="n"/>
      <c r="AJ70" s="53" t="n"/>
      <c r="AK70" s="53" t="n"/>
      <c r="AL70" s="53" t="n"/>
    </row>
    <row r="71" hidden="1" ht="35" customHeight="1" s="173" thickBot="1">
      <c r="A71" s="59" t="inlineStr">
        <is>
          <t>Pemulihan penyisihan kerugian penurunan nilai aset keuangan</t>
        </is>
      </c>
      <c r="B71" s="59" t="n"/>
      <c r="C71" s="56" t="inlineStr"/>
      <c r="D71" s="56" t="inlineStr"/>
      <c r="E71" s="56" t="inlineStr"/>
      <c r="F71" s="56" t="inlineStr"/>
      <c r="G71" s="56" t="inlineStr"/>
      <c r="H71" s="56" t="inlineStr"/>
      <c r="I71" s="56" t="inlineStr"/>
      <c r="J71" s="56" t="inlineStr"/>
      <c r="K71" s="56" t="inlineStr"/>
      <c r="L71" s="56" t="inlineStr"/>
      <c r="M71" s="56" t="inlineStr"/>
      <c r="N71" s="56" t="inlineStr"/>
      <c r="O71" s="56" t="inlineStr"/>
      <c r="P71" s="56" t="inlineStr"/>
      <c r="Q71" s="56" t="inlineStr"/>
      <c r="R71" s="56" t="inlineStr"/>
      <c r="S71" s="56" t="inlineStr"/>
      <c r="T71" s="56" t="inlineStr"/>
      <c r="U71" s="56" t="inlineStr"/>
      <c r="V71" s="56" t="inlineStr"/>
      <c r="W71" s="56" t="inlineStr"/>
      <c r="X71" s="56" t="inlineStr"/>
      <c r="Y71" s="56" t="inlineStr"/>
      <c r="Z71" s="56" t="inlineStr"/>
      <c r="AA71" s="56" t="inlineStr"/>
      <c r="AB71" s="56" t="n"/>
      <c r="AC71" s="56" t="n"/>
      <c r="AD71" s="56" t="n"/>
      <c r="AE71" s="56" t="n"/>
      <c r="AF71" s="56" t="n"/>
      <c r="AG71" s="56" t="n"/>
      <c r="AH71" s="56" t="n"/>
      <c r="AI71" s="56" t="n"/>
      <c r="AJ71" s="56" t="n"/>
      <c r="AK71" s="56" t="n"/>
      <c r="AL71" s="56" t="n"/>
    </row>
    <row r="72" hidden="1" ht="52" customHeight="1" s="173" thickBot="1">
      <c r="A72" s="59" t="inlineStr">
        <is>
          <t>Pemulihan penyisihan kerugian penurunan nilai aset keuangan - sewa pembiayaan</t>
        </is>
      </c>
      <c r="B72" s="59" t="n"/>
      <c r="C72" s="56" t="inlineStr"/>
      <c r="D72" s="56" t="inlineStr"/>
      <c r="E72" s="56" t="inlineStr"/>
      <c r="F72" s="56" t="inlineStr"/>
      <c r="G72" s="56" t="inlineStr"/>
      <c r="H72" s="56" t="inlineStr"/>
      <c r="I72" s="56" t="inlineStr"/>
      <c r="J72" s="56" t="inlineStr"/>
      <c r="K72" s="56" t="inlineStr"/>
      <c r="L72" s="56" t="inlineStr"/>
      <c r="M72" s="56" t="inlineStr"/>
      <c r="N72" s="56" t="inlineStr"/>
      <c r="O72" s="56" t="inlineStr"/>
      <c r="P72" s="56" t="inlineStr"/>
      <c r="Q72" s="56" t="inlineStr"/>
      <c r="R72" s="56" t="inlineStr"/>
      <c r="S72" s="56" t="inlineStr"/>
      <c r="T72" s="56" t="inlineStr"/>
      <c r="U72" s="56" t="inlineStr"/>
      <c r="V72" s="56" t="inlineStr"/>
      <c r="W72" s="56" t="inlineStr"/>
      <c r="X72" s="56" t="inlineStr"/>
      <c r="Y72" s="56" t="inlineStr"/>
      <c r="Z72" s="56" t="inlineStr"/>
      <c r="AA72" s="56" t="inlineStr"/>
      <c r="AB72" s="56" t="n"/>
      <c r="AC72" s="56" t="n"/>
      <c r="AD72" s="56" t="n"/>
      <c r="AE72" s="56" t="n"/>
      <c r="AF72" s="56" t="n"/>
      <c r="AG72" s="56" t="n"/>
      <c r="AH72" s="56" t="n"/>
      <c r="AI72" s="56" t="n"/>
      <c r="AJ72" s="56" t="n"/>
      <c r="AK72" s="56" t="n"/>
      <c r="AL72" s="56" t="n"/>
    </row>
    <row r="73" hidden="1" ht="52" customHeight="1" s="173" thickBot="1">
      <c r="A73" s="59" t="inlineStr">
        <is>
          <t>Pemulihan penyisihan kerugian penurunan nilai aset keuangan - piutang pembiayaan konsumen</t>
        </is>
      </c>
      <c r="B73" s="59" t="n"/>
      <c r="C73" s="56" t="inlineStr"/>
      <c r="D73" s="56" t="inlineStr"/>
      <c r="E73" s="56" t="inlineStr"/>
      <c r="F73" s="56" t="inlineStr"/>
      <c r="G73" s="56" t="inlineStr"/>
      <c r="H73" s="56" t="inlineStr"/>
      <c r="I73" s="56" t="inlineStr"/>
      <c r="J73" s="56" t="inlineStr"/>
      <c r="K73" s="56" t="inlineStr"/>
      <c r="L73" s="56" t="inlineStr"/>
      <c r="M73" s="56" t="inlineStr"/>
      <c r="N73" s="56" t="inlineStr"/>
      <c r="O73" s="56" t="inlineStr"/>
      <c r="P73" s="56" t="inlineStr"/>
      <c r="Q73" s="56" t="inlineStr"/>
      <c r="R73" s="56" t="inlineStr"/>
      <c r="S73" s="56" t="inlineStr"/>
      <c r="T73" s="56" t="inlineStr"/>
      <c r="U73" s="56" t="inlineStr"/>
      <c r="V73" s="56" t="inlineStr"/>
      <c r="W73" s="56" t="inlineStr"/>
      <c r="X73" s="56" t="inlineStr"/>
      <c r="Y73" s="56" t="inlineStr"/>
      <c r="Z73" s="56" t="inlineStr"/>
      <c r="AA73" s="56" t="inlineStr"/>
      <c r="AB73" s="56" t="n"/>
      <c r="AC73" s="56" t="n"/>
      <c r="AD73" s="56" t="n"/>
      <c r="AE73" s="56" t="n"/>
      <c r="AF73" s="56" t="n"/>
      <c r="AG73" s="56" t="n"/>
      <c r="AH73" s="56" t="n"/>
      <c r="AI73" s="56" t="n"/>
      <c r="AJ73" s="56" t="n"/>
      <c r="AK73" s="56" t="n"/>
      <c r="AL73" s="56" t="n"/>
    </row>
    <row r="74" hidden="1" ht="52" customHeight="1" s="173" thickBot="1">
      <c r="A74" s="59" t="inlineStr">
        <is>
          <t>Pemulihan penyisihan kerugian penurunan nilai aset non-keuangan</t>
        </is>
      </c>
      <c r="B74" s="59" t="n"/>
      <c r="C74" s="56" t="inlineStr"/>
      <c r="D74" s="56" t="inlineStr"/>
      <c r="E74" s="56" t="inlineStr"/>
      <c r="F74" s="56" t="inlineStr"/>
      <c r="G74" s="56" t="inlineStr"/>
      <c r="H74" s="56" t="inlineStr"/>
      <c r="I74" s="56" t="inlineStr"/>
      <c r="J74" s="56" t="inlineStr"/>
      <c r="K74" s="56" t="inlineStr"/>
      <c r="L74" s="56" t="inlineStr"/>
      <c r="M74" s="56" t="inlineStr"/>
      <c r="N74" s="56" t="inlineStr"/>
      <c r="O74" s="56" t="inlineStr"/>
      <c r="P74" s="56" t="inlineStr"/>
      <c r="Q74" s="56" t="inlineStr"/>
      <c r="R74" s="56" t="inlineStr"/>
      <c r="S74" s="56" t="inlineStr"/>
      <c r="T74" s="56" t="inlineStr"/>
      <c r="U74" s="56" t="inlineStr"/>
      <c r="V74" s="56" t="inlineStr"/>
      <c r="W74" s="56" t="inlineStr"/>
      <c r="X74" s="56" t="inlineStr"/>
      <c r="Y74" s="56" t="inlineStr"/>
      <c r="Z74" s="56" t="inlineStr"/>
      <c r="AA74" s="56" t="inlineStr"/>
      <c r="AB74" s="56" t="n"/>
      <c r="AC74" s="56" t="n"/>
      <c r="AD74" s="56" t="n"/>
      <c r="AE74" s="56" t="n"/>
      <c r="AF74" s="56" t="n"/>
      <c r="AG74" s="56" t="n"/>
      <c r="AH74" s="56" t="n"/>
      <c r="AI74" s="56" t="n"/>
      <c r="AJ74" s="56" t="n"/>
      <c r="AK74" s="56" t="n"/>
      <c r="AL74" s="56" t="n"/>
    </row>
    <row r="75" hidden="1" ht="69" customHeight="1" s="173" thickBot="1">
      <c r="A75" s="59" t="inlineStr">
        <is>
          <t>Pemulihan penyisihan kerugian penurunan nilai aset non-keuangan - agunan yang diambil alih</t>
        </is>
      </c>
      <c r="B75" s="59" t="n"/>
      <c r="C75" s="56" t="inlineStr"/>
      <c r="D75" s="56" t="inlineStr"/>
      <c r="E75" s="56" t="inlineStr"/>
      <c r="F75" s="56" t="inlineStr"/>
      <c r="G75" s="56" t="inlineStr"/>
      <c r="H75" s="56" t="inlineStr"/>
      <c r="I75" s="56" t="inlineStr"/>
      <c r="J75" s="56" t="inlineStr"/>
      <c r="K75" s="56" t="inlineStr"/>
      <c r="L75" s="56" t="inlineStr"/>
      <c r="M75" s="56" t="inlineStr"/>
      <c r="N75" s="56" t="inlineStr"/>
      <c r="O75" s="56" t="inlineStr"/>
      <c r="P75" s="56" t="inlineStr"/>
      <c r="Q75" s="56" t="inlineStr"/>
      <c r="R75" s="56" t="inlineStr"/>
      <c r="S75" s="56" t="inlineStr"/>
      <c r="T75" s="56" t="inlineStr"/>
      <c r="U75" s="56" t="inlineStr"/>
      <c r="V75" s="56" t="inlineStr"/>
      <c r="W75" s="56" t="inlineStr"/>
      <c r="X75" s="56" t="inlineStr"/>
      <c r="Y75" s="56" t="inlineStr"/>
      <c r="Z75" s="56" t="inlineStr"/>
      <c r="AA75" s="56" t="inlineStr"/>
      <c r="AB75" s="56" t="n"/>
      <c r="AC75" s="56" t="n"/>
      <c r="AD75" s="56" t="n"/>
      <c r="AE75" s="56" t="n"/>
      <c r="AF75" s="56" t="n"/>
      <c r="AG75" s="56" t="n"/>
      <c r="AH75" s="56" t="n"/>
      <c r="AI75" s="56" t="n"/>
      <c r="AJ75" s="56" t="n"/>
      <c r="AK75" s="56" t="n"/>
      <c r="AL75" s="56" t="n"/>
    </row>
    <row r="76" hidden="1" ht="52" customHeight="1" s="173" thickBot="1">
      <c r="A76" s="59" t="inlineStr">
        <is>
          <t>Pemulihan penyisihan estimasi kerugian atas komitmen dan kontinjensi</t>
        </is>
      </c>
      <c r="B76" s="59" t="n"/>
      <c r="C76" s="56" t="inlineStr"/>
      <c r="D76" s="56" t="inlineStr"/>
      <c r="E76" s="56" t="inlineStr"/>
      <c r="F76" s="56" t="inlineStr"/>
      <c r="G76" s="56" t="inlineStr"/>
      <c r="H76" s="56" t="inlineStr"/>
      <c r="I76" s="56" t="inlineStr"/>
      <c r="J76" s="56" t="inlineStr"/>
      <c r="K76" s="56" t="inlineStr"/>
      <c r="L76" s="56" t="inlineStr"/>
      <c r="M76" s="56" t="inlineStr"/>
      <c r="N76" s="56" t="inlineStr"/>
      <c r="O76" s="56" t="inlineStr"/>
      <c r="P76" s="56" t="inlineStr"/>
      <c r="Q76" s="56" t="inlineStr"/>
      <c r="R76" s="56" t="inlineStr"/>
      <c r="S76" s="56" t="inlineStr"/>
      <c r="T76" s="56" t="inlineStr"/>
      <c r="U76" s="56" t="inlineStr"/>
      <c r="V76" s="56" t="inlineStr"/>
      <c r="W76" s="56" t="inlineStr"/>
      <c r="X76" s="56" t="inlineStr"/>
      <c r="Y76" s="56" t="inlineStr"/>
      <c r="Z76" s="56" t="inlineStr"/>
      <c r="AA76" s="56" t="inlineStr"/>
      <c r="AB76" s="56" t="n"/>
      <c r="AC76" s="56" t="n"/>
      <c r="AD76" s="56" t="n"/>
      <c r="AE76" s="56" t="n"/>
      <c r="AF76" s="56" t="n"/>
      <c r="AG76" s="56" t="n"/>
      <c r="AH76" s="56" t="n"/>
      <c r="AI76" s="56" t="n"/>
      <c r="AJ76" s="56" t="n"/>
      <c r="AK76" s="56" t="n"/>
      <c r="AL76" s="56" t="n"/>
    </row>
    <row r="77" ht="35" customHeight="1" s="173" thickBot="1">
      <c r="A77" s="58" t="inlineStr">
        <is>
          <t>Pembentukan kerugian penurunan nilai</t>
        </is>
      </c>
      <c r="B77" s="58" t="n"/>
      <c r="C77" s="150">
        <f>C80+C81</f>
        <v/>
      </c>
      <c r="D77" s="150">
        <f>D80+D81</f>
        <v/>
      </c>
      <c r="E77" s="150">
        <f>E80+E81</f>
        <v/>
      </c>
      <c r="F77" s="150">
        <f>F80+F81</f>
        <v/>
      </c>
      <c r="G77" s="150">
        <f>G80+G81</f>
        <v/>
      </c>
      <c r="H77" s="150">
        <f>H80+H81</f>
        <v/>
      </c>
      <c r="I77" s="150">
        <f>I80+I81</f>
        <v/>
      </c>
      <c r="J77" s="150">
        <f>J80+J81</f>
        <v/>
      </c>
      <c r="K77" s="150">
        <f>K80+K81</f>
        <v/>
      </c>
      <c r="L77" s="150">
        <f>L80+L81</f>
        <v/>
      </c>
      <c r="M77" s="150">
        <f>M80+M81</f>
        <v/>
      </c>
      <c r="N77" s="150">
        <f>N80+N81</f>
        <v/>
      </c>
      <c r="O77" s="150">
        <f>O80+O81</f>
        <v/>
      </c>
      <c r="P77" s="150">
        <f>P80+P81</f>
        <v/>
      </c>
      <c r="Q77" s="150">
        <f>Q80+Q81</f>
        <v/>
      </c>
      <c r="R77" s="150">
        <f>R80+R81</f>
        <v/>
      </c>
      <c r="S77" s="150">
        <f>S80+S81</f>
        <v/>
      </c>
      <c r="T77" s="150">
        <f>T80+T81</f>
        <v/>
      </c>
      <c r="U77" s="150">
        <f>U80+U81</f>
        <v/>
      </c>
      <c r="V77" s="150">
        <f>V80+V81</f>
        <v/>
      </c>
      <c r="W77" s="150">
        <f>W80+W81</f>
        <v/>
      </c>
      <c r="X77" s="150">
        <f>X80+X81</f>
        <v/>
      </c>
      <c r="Y77" s="150">
        <f>Y80+Y81</f>
        <v/>
      </c>
      <c r="Z77" s="150">
        <f>Z80+Z81</f>
        <v/>
      </c>
      <c r="AA77" s="150">
        <f>AA80+AA81</f>
        <v/>
      </c>
      <c r="AB77" s="150">
        <f>AB80+AB81</f>
        <v/>
      </c>
      <c r="AC77" s="150">
        <f>AC80+AC81</f>
        <v/>
      </c>
      <c r="AD77" s="150">
        <f>AD80+AD81</f>
        <v/>
      </c>
      <c r="AE77" s="150">
        <f>AE80+AE81</f>
        <v/>
      </c>
      <c r="AF77" s="150">
        <f>AF80+AF81</f>
        <v/>
      </c>
      <c r="AG77" s="150">
        <f>AG80+AG81</f>
        <v/>
      </c>
      <c r="AH77" s="150">
        <f>AH80+AH81</f>
        <v/>
      </c>
      <c r="AI77" s="150">
        <f>AI80+AI81</f>
        <v/>
      </c>
      <c r="AJ77" s="150">
        <f>AJ80+AJ81</f>
        <v/>
      </c>
      <c r="AK77" s="150">
        <f>AK80+AK81</f>
        <v/>
      </c>
      <c r="AL77" s="150">
        <f>AL80+AL81</f>
        <v/>
      </c>
    </row>
    <row r="78" ht="18" customHeight="1" s="173" thickBot="1">
      <c r="A78" s="143" t="inlineStr">
        <is>
          <t>CKPN to Net Revenue (%)</t>
        </is>
      </c>
      <c r="B78" s="54" t="n"/>
      <c r="C78" s="95">
        <f>IFERROR(C77/C7, "")</f>
        <v/>
      </c>
      <c r="D78" s="95">
        <f>IFERROR(D77/D7, "")</f>
        <v/>
      </c>
      <c r="E78" s="95">
        <f>IFERROR(E77/E7, "")</f>
        <v/>
      </c>
      <c r="F78" s="95">
        <f>IFERROR(F77/F7, "")</f>
        <v/>
      </c>
      <c r="G78" s="95">
        <f>IFERROR(G77/G7, "")</f>
        <v/>
      </c>
      <c r="H78" s="95">
        <f>IFERROR(H77/H7, "")</f>
        <v/>
      </c>
      <c r="I78" s="95">
        <f>IFERROR(I77/I7, "")</f>
        <v/>
      </c>
      <c r="J78" s="95">
        <f>IFERROR(J77/J7, "")</f>
        <v/>
      </c>
      <c r="K78" s="95">
        <f>IFERROR(K77/K7, "")</f>
        <v/>
      </c>
      <c r="L78" s="95">
        <f>IFERROR(L77/L7, "")</f>
        <v/>
      </c>
      <c r="M78" s="95">
        <f>IFERROR(M77/M7, "")</f>
        <v/>
      </c>
      <c r="N78" s="95">
        <f>IFERROR(N77/N7, "")</f>
        <v/>
      </c>
      <c r="O78" s="95">
        <f>IFERROR(O77/O7, "")</f>
        <v/>
      </c>
      <c r="P78" s="95">
        <f>IFERROR(P77/P7, "")</f>
        <v/>
      </c>
      <c r="Q78" s="95">
        <f>IFERROR(Q77/Q7, "")</f>
        <v/>
      </c>
      <c r="R78" s="95">
        <f>IFERROR(R77/R7, "")</f>
        <v/>
      </c>
      <c r="S78" s="95">
        <f>IFERROR(S77/S7, "")</f>
        <v/>
      </c>
      <c r="T78" s="95">
        <f>IFERROR(T77/T7, "")</f>
        <v/>
      </c>
      <c r="U78" s="95">
        <f>IFERROR(U77/U7, "")</f>
        <v/>
      </c>
      <c r="V78" s="95">
        <f>IFERROR(V77/V7, "")</f>
        <v/>
      </c>
      <c r="W78" s="95">
        <f>IFERROR(W77/W7, "")</f>
        <v/>
      </c>
      <c r="X78" s="95">
        <f>IFERROR(X77/X7, "")</f>
        <v/>
      </c>
      <c r="Y78" s="95">
        <f>IFERROR(Y77/Y7, "")</f>
        <v/>
      </c>
      <c r="Z78" s="95">
        <f>IFERROR(Z77/Z7, "")</f>
        <v/>
      </c>
      <c r="AA78" s="95">
        <f>IFERROR(AA77/AA7, "")</f>
        <v/>
      </c>
      <c r="AB78" s="95">
        <f>IFERROR(AB77/AB7, "")</f>
        <v/>
      </c>
      <c r="AC78" s="95">
        <f>IFERROR(AC77/AC7, "")</f>
        <v/>
      </c>
      <c r="AD78" s="95">
        <f>IFERROR(AD77/AD7, "")</f>
        <v/>
      </c>
      <c r="AE78" s="95">
        <f>IFERROR(AE77/AE7, "")</f>
        <v/>
      </c>
      <c r="AF78" s="95">
        <f>IFERROR(AF77/AF7, "")</f>
        <v/>
      </c>
      <c r="AG78" s="95">
        <f>IFERROR(AG77/AG7, "")</f>
        <v/>
      </c>
      <c r="AH78" s="95">
        <f>IFERROR(AH77/AH7, "")</f>
        <v/>
      </c>
      <c r="AI78" s="95">
        <f>IFERROR(AI77/AI7, "")</f>
        <v/>
      </c>
      <c r="AJ78" s="95">
        <f>IFERROR(AJ77/AJ7, "")</f>
        <v/>
      </c>
      <c r="AK78" s="95">
        <f>IFERROR(AK77/AK7, "")</f>
        <v/>
      </c>
      <c r="AL78" s="95">
        <f>IFERROR(AL77/AL7, "")</f>
        <v/>
      </c>
    </row>
    <row r="79" ht="18" customHeight="1" s="173" thickBot="1">
      <c r="A79" s="143" t="inlineStr">
        <is>
          <t>Credit Cost (%)</t>
        </is>
      </c>
      <c r="B79" s="54" t="n"/>
      <c r="C79" s="95" t="inlineStr"/>
      <c r="D79" s="95">
        <f>IFERROR(D77/HLOOKUP(D3,'BALANCE SHEET'!$C$3:$AH$258, 42, FALSE), "")</f>
        <v/>
      </c>
      <c r="E79" s="95">
        <f>IFERROR(E77/HLOOKUP(E3,'BALANCE SHEET'!$C$3:$AH$258, 42, FALSE), "")</f>
        <v/>
      </c>
      <c r="F79" s="95">
        <f>IFERROR(F77/HLOOKUP(F3,'BALANCE SHEET'!$C$3:$AH$258, 42, FALSE), "")</f>
        <v/>
      </c>
      <c r="G79" s="95">
        <f>IFERROR(G77/HLOOKUP(G3,'BALANCE SHEET'!$C$3:$AH$258, 42, FALSE), "")</f>
        <v/>
      </c>
      <c r="H79" s="95">
        <f>IFERROR(H77/HLOOKUP(H3,'BALANCE SHEET'!$C$3:$AH$258, 42, FALSE), "")</f>
        <v/>
      </c>
      <c r="I79" s="95">
        <f>IFERROR(I77/HLOOKUP(I3,'BALANCE SHEET'!$C$3:$AH$258, 42, FALSE), "")</f>
        <v/>
      </c>
      <c r="J79" s="95">
        <f>IFERROR(J77/HLOOKUP(J3,'BALANCE SHEET'!$C$3:$AH$258, 42, FALSE), "")</f>
        <v/>
      </c>
      <c r="K79" s="95">
        <f>IFERROR(K77/HLOOKUP(K3,'BALANCE SHEET'!$C$3:$AH$258, 42, FALSE), "")</f>
        <v/>
      </c>
      <c r="L79" s="95">
        <f>IFERROR(L77/HLOOKUP(L3,'BALANCE SHEET'!$C$3:$AH$258, 42, FALSE), "")</f>
        <v/>
      </c>
      <c r="M79" s="95">
        <f>IFERROR(M77/HLOOKUP(M3,'BALANCE SHEET'!$C$3:$AH$258, 42, FALSE), "")</f>
        <v/>
      </c>
      <c r="N79" s="95">
        <f>IFERROR(N77/HLOOKUP(N3,'BALANCE SHEET'!$C$3:$AH$258, 42, FALSE), "")</f>
        <v/>
      </c>
      <c r="O79" s="95">
        <f>IFERROR(O77/HLOOKUP(O3,'BALANCE SHEET'!$C$3:$AH$258, 42, FALSE), "")</f>
        <v/>
      </c>
      <c r="P79" s="95">
        <f>IFERROR(P77/HLOOKUP(P3,'BALANCE SHEET'!$C$3:$AH$258, 42, FALSE), "")</f>
        <v/>
      </c>
      <c r="Q79" s="95">
        <f>IFERROR(Q77/HLOOKUP(Q3,'BALANCE SHEET'!$C$3:$AH$258, 42, FALSE), "")</f>
        <v/>
      </c>
      <c r="R79" s="95">
        <f>IFERROR(R77/HLOOKUP(R3,'BALANCE SHEET'!$C$3:$AH$258, 42, FALSE), "")</f>
        <v/>
      </c>
      <c r="S79" s="95">
        <f>IFERROR(S77/HLOOKUP(S3,'BALANCE SHEET'!$C$3:$AH$258, 42, FALSE), "")</f>
        <v/>
      </c>
      <c r="T79" s="95">
        <f>IFERROR(T77/HLOOKUP(T3,'BALANCE SHEET'!$C$3:$AH$258, 42, FALSE), "")</f>
        <v/>
      </c>
      <c r="U79" s="95">
        <f>IFERROR(U77/HLOOKUP(U3,'BALANCE SHEET'!$C$3:$AH$258, 42, FALSE), "")</f>
        <v/>
      </c>
      <c r="V79" s="95">
        <f>IFERROR(V77/HLOOKUP(V3,'BALANCE SHEET'!$C$3:$AH$258, 42, FALSE), "")</f>
        <v/>
      </c>
      <c r="W79" s="95">
        <f>IFERROR(W77/HLOOKUP(W3,'BALANCE SHEET'!$C$3:$AH$258, 42, FALSE), "")</f>
        <v/>
      </c>
      <c r="X79" s="95">
        <f>IFERROR(X77/HLOOKUP(X3,'BALANCE SHEET'!$C$3:$AH$258, 42, FALSE), "")</f>
        <v/>
      </c>
      <c r="Y79" s="95">
        <f>IFERROR(Y77/HLOOKUP(Y3,'BALANCE SHEET'!$C$3:$AH$258, 42, FALSE), "")</f>
        <v/>
      </c>
      <c r="Z79" s="95">
        <f>IFERROR(Z77/HLOOKUP(Z3,'BALANCE SHEET'!$C$3:$AH$258, 42, FALSE), "")</f>
        <v/>
      </c>
      <c r="AA79" s="95">
        <f>IFERROR(AA77/HLOOKUP(AA3,'BALANCE SHEET'!$C$3:$AH$258, 42, FALSE), "")</f>
        <v/>
      </c>
      <c r="AB79" s="95">
        <f>IFERROR(AB77/HLOOKUP(AB3,'BALANCE SHEET'!$C$3:$AH$258, 42, FALSE), "")</f>
        <v/>
      </c>
      <c r="AC79" s="95">
        <f>IFERROR(AC77/HLOOKUP(AC3,'BALANCE SHEET'!$C$3:$AH$258, 42, FALSE), "")</f>
        <v/>
      </c>
      <c r="AD79" s="95">
        <f>IFERROR(AD77/HLOOKUP(AD3,'BALANCE SHEET'!$C$3:$AH$258, 42, FALSE), "")</f>
        <v/>
      </c>
      <c r="AE79" s="95">
        <f>IFERROR(AE77/HLOOKUP(AE3,'BALANCE SHEET'!$C$3:$AH$258, 42, FALSE), "")</f>
        <v/>
      </c>
      <c r="AF79" s="95">
        <f>IFERROR(AF77/HLOOKUP(AF3,'BALANCE SHEET'!$C$3:$AH$258, 42, FALSE), "")</f>
        <v/>
      </c>
      <c r="AG79" s="95">
        <f>IFERROR(AG77/HLOOKUP(AG3,'BALANCE SHEET'!$C$3:$AH$258, 42, FALSE), "")</f>
        <v/>
      </c>
      <c r="AH79" s="95">
        <f>IFERROR(AH77/HLOOKUP(AH3,'BALANCE SHEET'!$C$3:$AH$258, 42, FALSE), "")</f>
        <v/>
      </c>
      <c r="AI79" s="95">
        <f>IFERROR(AI77/HLOOKUP(AI3,'BALANCE SHEET'!$C$3:$AH$258, 42, FALSE), "")</f>
        <v/>
      </c>
      <c r="AJ79" s="95">
        <f>IFERROR(AJ77/HLOOKUP(AJ3,'BALANCE SHEET'!$C$3:$AH$258, 42, FALSE), "")</f>
        <v/>
      </c>
      <c r="AK79" s="95">
        <f>IFERROR(AK77/HLOOKUP(AK3,'BALANCE SHEET'!$C$3:$AH$258, 42, FALSE), "")</f>
        <v/>
      </c>
      <c r="AL79" s="95">
        <f>IFERROR(AL77/HLOOKUP(AL3,'BALANCE SHEET'!$C$3:$AH$258, 42, FALSE), "")</f>
        <v/>
      </c>
    </row>
    <row r="80" hidden="1" ht="52" customHeight="1" s="173" thickBot="1">
      <c r="A80" s="59" t="inlineStr">
        <is>
          <t>Pembentukan penyisihan kerugian penurunan nilai aset produktif</t>
        </is>
      </c>
      <c r="B80" s="59" t="n"/>
      <c r="C80" s="57" t="inlineStr"/>
      <c r="D80" s="57" t="inlineStr"/>
      <c r="E80" s="57" t="inlineStr"/>
      <c r="F80" s="57" t="inlineStr"/>
      <c r="G80" s="57" t="inlineStr"/>
      <c r="H80" s="57" t="inlineStr"/>
      <c r="I80" s="57" t="inlineStr"/>
      <c r="J80" s="57" t="inlineStr"/>
      <c r="K80" s="57" t="inlineStr"/>
      <c r="L80" s="57" t="inlineStr"/>
      <c r="M80" s="57" t="inlineStr"/>
      <c r="N80" s="57" t="inlineStr"/>
      <c r="O80" s="57" t="inlineStr"/>
      <c r="P80" s="57" t="inlineStr"/>
      <c r="Q80" s="57" t="inlineStr"/>
      <c r="R80" s="57" t="inlineStr"/>
      <c r="S80" s="57" t="inlineStr"/>
      <c r="T80" s="57" t="inlineStr"/>
      <c r="U80" s="57" t="inlineStr"/>
      <c r="V80" s="57" t="inlineStr"/>
      <c r="W80" s="57" t="inlineStr"/>
      <c r="X80" s="57" t="inlineStr"/>
      <c r="Y80" s="57" t="inlineStr"/>
      <c r="Z80" s="57" t="inlineStr"/>
      <c r="AA80" s="57" t="inlineStr"/>
      <c r="AB80" s="57" t="n"/>
      <c r="AC80" s="57" t="n"/>
      <c r="AD80" s="57" t="n"/>
      <c r="AE80" s="57" t="n"/>
      <c r="AF80" s="57" t="n"/>
      <c r="AG80" s="57" t="n"/>
      <c r="AH80" s="57" t="n"/>
      <c r="AI80" s="57" t="n"/>
      <c r="AJ80" s="57" t="n"/>
      <c r="AK80" s="57" t="n"/>
      <c r="AL80" s="57" t="n"/>
    </row>
    <row r="81" hidden="1" ht="52" customHeight="1" s="173" thickBot="1">
      <c r="A81" s="59" t="inlineStr">
        <is>
          <t>Pembentukan penyisihan kerugian penurunan nilai aset non-produktif</t>
        </is>
      </c>
      <c r="B81" s="59" t="n"/>
      <c r="C81" s="57" t="inlineStr"/>
      <c r="D81" s="57" t="inlineStr"/>
      <c r="E81" s="57" t="inlineStr"/>
      <c r="F81" s="57" t="inlineStr"/>
      <c r="G81" s="57" t="inlineStr"/>
      <c r="H81" s="57" t="inlineStr"/>
      <c r="I81" s="57" t="inlineStr"/>
      <c r="J81" s="57" t="inlineStr"/>
      <c r="K81" s="57" t="inlineStr"/>
      <c r="L81" s="57" t="inlineStr"/>
      <c r="M81" s="57" t="inlineStr"/>
      <c r="N81" s="57" t="inlineStr"/>
      <c r="O81" s="57" t="inlineStr"/>
      <c r="P81" s="57" t="inlineStr"/>
      <c r="Q81" s="57" t="inlineStr"/>
      <c r="R81" s="57" t="inlineStr"/>
      <c r="S81" s="57" t="inlineStr"/>
      <c r="T81" s="57" t="inlineStr"/>
      <c r="U81" s="57" t="inlineStr"/>
      <c r="V81" s="57" t="inlineStr"/>
      <c r="W81" s="57" t="inlineStr"/>
      <c r="X81" s="57" t="inlineStr"/>
      <c r="Y81" s="57" t="inlineStr"/>
      <c r="Z81" s="57" t="inlineStr"/>
      <c r="AA81" s="57" t="inlineStr"/>
      <c r="AB81" s="57" t="n"/>
      <c r="AC81" s="57" t="n"/>
      <c r="AD81" s="57" t="n"/>
      <c r="AE81" s="57" t="n"/>
      <c r="AF81" s="57" t="n"/>
      <c r="AG81" s="57" t="n"/>
      <c r="AH81" s="57" t="n"/>
      <c r="AI81" s="57" t="n"/>
      <c r="AJ81" s="57" t="n"/>
      <c r="AK81" s="57" t="n"/>
      <c r="AL81" s="57" t="n"/>
    </row>
    <row r="82" hidden="1" ht="35" customHeight="1" s="173" thickBot="1">
      <c r="A82" s="55" t="inlineStr">
        <is>
          <t>Pembalikan (beban) estimasi kerugian komitmen dan kontijensi</t>
        </is>
      </c>
      <c r="B82" s="55" t="n"/>
      <c r="C82" s="56" t="inlineStr"/>
      <c r="D82" s="56" t="inlineStr"/>
      <c r="E82" s="56" t="inlineStr"/>
      <c r="F82" s="56" t="inlineStr"/>
      <c r="G82" s="56" t="inlineStr"/>
      <c r="H82" s="56" t="inlineStr"/>
      <c r="I82" s="56" t="inlineStr"/>
      <c r="J82" s="56" t="inlineStr"/>
      <c r="K82" s="56" t="inlineStr"/>
      <c r="L82" s="56" t="inlineStr"/>
      <c r="M82" s="56" t="inlineStr"/>
      <c r="N82" s="56" t="inlineStr"/>
      <c r="O82" s="56" t="inlineStr"/>
      <c r="P82" s="56" t="inlineStr"/>
      <c r="Q82" s="56" t="inlineStr"/>
      <c r="R82" s="56" t="inlineStr"/>
      <c r="S82" s="56" t="inlineStr"/>
      <c r="T82" s="56" t="inlineStr"/>
      <c r="U82" s="56" t="inlineStr"/>
      <c r="V82" s="56" t="inlineStr"/>
      <c r="W82" s="56" t="inlineStr"/>
      <c r="X82" s="56" t="inlineStr"/>
      <c r="Y82" s="56" t="inlineStr"/>
      <c r="Z82" s="56" t="inlineStr"/>
      <c r="AA82" s="56" t="inlineStr"/>
      <c r="AB82" s="56" t="n"/>
      <c r="AC82" s="56" t="n"/>
      <c r="AD82" s="56" t="n"/>
      <c r="AE82" s="56" t="n"/>
      <c r="AF82" s="56" t="n"/>
      <c r="AG82" s="56" t="n"/>
      <c r="AH82" s="56" t="n"/>
      <c r="AI82" s="56" t="n"/>
      <c r="AJ82" s="56" t="n"/>
      <c r="AK82" s="56" t="n"/>
      <c r="AL82" s="56" t="n"/>
    </row>
    <row r="83" ht="18" customHeight="1" s="173" thickBot="1">
      <c r="A83" s="58" t="inlineStr">
        <is>
          <t>Beban operasional lainnya</t>
        </is>
      </c>
      <c r="B83" s="58" t="n"/>
      <c r="C83" s="53" t="n"/>
      <c r="D83" s="53" t="n"/>
      <c r="E83" s="53" t="n"/>
      <c r="F83" s="53" t="n"/>
      <c r="G83" s="53" t="n"/>
      <c r="H83" s="53" t="n"/>
      <c r="I83" s="53" t="n"/>
      <c r="J83" s="53" t="n"/>
      <c r="K83" s="53" t="n"/>
      <c r="L83" s="53" t="n"/>
      <c r="M83" s="53" t="n"/>
      <c r="N83" s="53" t="n"/>
      <c r="O83" s="53" t="n"/>
      <c r="P83" s="53" t="n"/>
      <c r="Q83" s="53" t="n"/>
      <c r="R83" s="53" t="n"/>
      <c r="S83" s="53" t="n"/>
      <c r="T83" s="53" t="n"/>
      <c r="U83" s="53" t="n"/>
      <c r="V83" s="53" t="n"/>
      <c r="W83" s="53" t="n"/>
      <c r="X83" s="53" t="n"/>
      <c r="Y83" s="53" t="n"/>
      <c r="Z83" s="53" t="n"/>
      <c r="AA83" s="53" t="n"/>
      <c r="AB83" s="53" t="n"/>
      <c r="AC83" s="53" t="n"/>
      <c r="AD83" s="53" t="n"/>
      <c r="AE83" s="53" t="n"/>
      <c r="AF83" s="53" t="n"/>
      <c r="AG83" s="53" t="n"/>
      <c r="AH83" s="53" t="n"/>
      <c r="AI83" s="53" t="n"/>
      <c r="AJ83" s="53" t="n"/>
      <c r="AK83" s="53" t="n"/>
      <c r="AL83" s="53" t="n"/>
    </row>
    <row r="84" ht="18" customHeight="1" s="173" thickBot="1">
      <c r="A84" s="59" t="inlineStr">
        <is>
          <t>Beban umum dan administrasi</t>
        </is>
      </c>
      <c r="B84" s="59" t="n"/>
      <c r="C84" s="57" t="n">
        <v>128.037</v>
      </c>
      <c r="D84" s="57" t="n">
        <v>144.952</v>
      </c>
      <c r="E84" s="57" t="n">
        <v>196.938</v>
      </c>
      <c r="F84" s="57" t="n">
        <v>144.91</v>
      </c>
      <c r="G84" s="57" t="n">
        <v>162.257</v>
      </c>
      <c r="H84" s="57" t="n">
        <v>171.1300000000001</v>
      </c>
      <c r="I84" s="57" t="n">
        <v>145.332</v>
      </c>
      <c r="J84" s="57" t="n">
        <v>147.174</v>
      </c>
      <c r="K84" s="57" t="n">
        <v>152.86</v>
      </c>
      <c r="L84" s="57" t="n">
        <v>149.232</v>
      </c>
      <c r="M84" s="57" t="n">
        <v>196.757</v>
      </c>
      <c r="N84" s="57" t="n">
        <v>208.8800000000001</v>
      </c>
      <c r="O84" s="57" t="n">
        <v>248.61</v>
      </c>
      <c r="P84" s="57" t="n">
        <v>277.182</v>
      </c>
      <c r="Q84" s="57" t="n">
        <v>307.567</v>
      </c>
      <c r="R84" s="57" t="n">
        <v>279.886</v>
      </c>
      <c r="S84" s="57" t="n">
        <v>290.5529999999999</v>
      </c>
      <c r="T84" s="57" t="n">
        <v>286.633</v>
      </c>
      <c r="U84" s="57" t="n">
        <v>321.282</v>
      </c>
      <c r="V84" s="57" t="n">
        <v>330.66</v>
      </c>
      <c r="W84" s="57" t="n">
        <v>330.586</v>
      </c>
      <c r="X84" s="57" t="n">
        <v>390.36</v>
      </c>
      <c r="Y84" s="57" t="n">
        <v>365.328</v>
      </c>
      <c r="Z84" s="57" t="n">
        <v>429.103</v>
      </c>
      <c r="AA84" s="57" t="n">
        <v>515.419</v>
      </c>
      <c r="AB84" s="57" t="n"/>
      <c r="AC84" s="57" t="n"/>
      <c r="AD84" s="57" t="n"/>
      <c r="AE84" s="57" t="n"/>
      <c r="AF84" s="57" t="n"/>
      <c r="AG84" s="57" t="n"/>
      <c r="AH84" s="57" t="n"/>
      <c r="AI84" s="57" t="n"/>
      <c r="AJ84" s="57" t="n"/>
      <c r="AK84" s="57" t="n"/>
      <c r="AL84" s="57" t="n"/>
    </row>
    <row r="85" hidden="1" ht="18" customHeight="1" s="173" thickBot="1">
      <c r="A85" s="59" t="inlineStr">
        <is>
          <t>Beban penjualan</t>
        </is>
      </c>
      <c r="B85" s="59" t="n"/>
      <c r="C85" s="57" t="inlineStr"/>
      <c r="D85" s="57" t="inlineStr"/>
      <c r="E85" s="57" t="inlineStr"/>
      <c r="F85" s="57" t="inlineStr"/>
      <c r="G85" s="57" t="inlineStr"/>
      <c r="H85" s="57" t="inlineStr"/>
      <c r="I85" s="57" t="inlineStr"/>
      <c r="J85" s="57" t="inlineStr"/>
      <c r="K85" s="57" t="inlineStr"/>
      <c r="L85" s="57" t="inlineStr"/>
      <c r="M85" s="57" t="inlineStr"/>
      <c r="N85" s="57" t="inlineStr"/>
      <c r="O85" s="57" t="inlineStr"/>
      <c r="P85" s="57" t="inlineStr"/>
      <c r="Q85" s="57" t="inlineStr"/>
      <c r="R85" s="57" t="inlineStr"/>
      <c r="S85" s="57" t="inlineStr"/>
      <c r="T85" s="57" t="inlineStr"/>
      <c r="U85" s="57" t="inlineStr"/>
      <c r="V85" s="57" t="inlineStr"/>
      <c r="W85" s="57" t="inlineStr"/>
      <c r="X85" s="57" t="inlineStr"/>
      <c r="Y85" s="57" t="inlineStr"/>
      <c r="Z85" s="57" t="inlineStr"/>
      <c r="AA85" s="57" t="inlineStr"/>
      <c r="AB85" s="57" t="n"/>
      <c r="AC85" s="57" t="n"/>
      <c r="AD85" s="57" t="n"/>
      <c r="AE85" s="57" t="n"/>
      <c r="AF85" s="57" t="n"/>
      <c r="AG85" s="57" t="n"/>
      <c r="AH85" s="57" t="n"/>
      <c r="AI85" s="57" t="n"/>
      <c r="AJ85" s="57" t="n"/>
      <c r="AK85" s="57" t="n"/>
      <c r="AL85" s="57" t="n"/>
    </row>
    <row r="86" hidden="1" ht="35" customHeight="1" s="173" thickBot="1">
      <c r="A86" s="59" t="inlineStr">
        <is>
          <t>Beban sewa, pemeliharaan, dan perbaikan</t>
        </is>
      </c>
      <c r="B86" s="59" t="n"/>
      <c r="C86" s="57" t="inlineStr"/>
      <c r="D86" s="57" t="inlineStr"/>
      <c r="E86" s="57" t="inlineStr"/>
      <c r="F86" s="57" t="inlineStr"/>
      <c r="G86" s="57" t="inlineStr"/>
      <c r="H86" s="57" t="inlineStr"/>
      <c r="I86" s="57" t="inlineStr"/>
      <c r="J86" s="57" t="inlineStr"/>
      <c r="K86" s="57" t="inlineStr"/>
      <c r="L86" s="57" t="inlineStr"/>
      <c r="M86" s="57" t="inlineStr"/>
      <c r="N86" s="57" t="inlineStr"/>
      <c r="O86" s="57" t="inlineStr"/>
      <c r="P86" s="57" t="inlineStr"/>
      <c r="Q86" s="57" t="inlineStr"/>
      <c r="R86" s="57" t="inlineStr"/>
      <c r="S86" s="57" t="inlineStr"/>
      <c r="T86" s="57" t="inlineStr"/>
      <c r="U86" s="57" t="inlineStr"/>
      <c r="V86" s="57" t="inlineStr"/>
      <c r="W86" s="57" t="inlineStr"/>
      <c r="X86" s="57" t="inlineStr"/>
      <c r="Y86" s="57" t="inlineStr"/>
      <c r="Z86" s="57" t="inlineStr"/>
      <c r="AA86" s="57" t="inlineStr"/>
      <c r="AB86" s="57" t="n"/>
      <c r="AC86" s="57" t="n"/>
      <c r="AD86" s="57" t="n"/>
      <c r="AE86" s="57" t="n"/>
      <c r="AF86" s="57" t="n"/>
      <c r="AG86" s="57" t="n"/>
      <c r="AH86" s="57" t="n"/>
      <c r="AI86" s="57" t="n"/>
      <c r="AJ86" s="57" t="n"/>
      <c r="AK86" s="57" t="n"/>
      <c r="AL86" s="57" t="n"/>
    </row>
    <row r="87" hidden="1" ht="18" customHeight="1" s="173" thickBot="1">
      <c r="A87" s="59" t="inlineStr">
        <is>
          <t>Beban provisi dan komisi</t>
        </is>
      </c>
      <c r="B87" s="59" t="n"/>
      <c r="C87" s="57" t="inlineStr"/>
      <c r="D87" s="57" t="inlineStr"/>
      <c r="E87" s="57" t="inlineStr"/>
      <c r="F87" s="57" t="inlineStr"/>
      <c r="G87" s="57" t="inlineStr"/>
      <c r="H87" s="57" t="inlineStr"/>
      <c r="I87" s="57" t="inlineStr"/>
      <c r="J87" s="57" t="inlineStr"/>
      <c r="K87" s="57" t="inlineStr"/>
      <c r="L87" s="57" t="inlineStr"/>
      <c r="M87" s="57" t="inlineStr"/>
      <c r="N87" s="57" t="inlineStr"/>
      <c r="O87" s="57" t="inlineStr"/>
      <c r="P87" s="57" t="inlineStr"/>
      <c r="Q87" s="57" t="inlineStr"/>
      <c r="R87" s="57" t="inlineStr"/>
      <c r="S87" s="57" t="inlineStr"/>
      <c r="T87" s="57" t="inlineStr"/>
      <c r="U87" s="57" t="inlineStr"/>
      <c r="V87" s="57" t="inlineStr"/>
      <c r="W87" s="57" t="inlineStr"/>
      <c r="X87" s="57" t="inlineStr"/>
      <c r="Y87" s="57" t="inlineStr"/>
      <c r="Z87" s="57" t="inlineStr"/>
      <c r="AA87" s="57" t="inlineStr"/>
      <c r="AB87" s="57" t="n"/>
      <c r="AC87" s="57" t="n"/>
      <c r="AD87" s="57" t="n"/>
      <c r="AE87" s="57" t="n"/>
      <c r="AF87" s="57" t="n"/>
      <c r="AG87" s="57" t="n"/>
      <c r="AH87" s="57" t="n"/>
      <c r="AI87" s="57" t="n"/>
      <c r="AJ87" s="57" t="n"/>
      <c r="AK87" s="57" t="n"/>
      <c r="AL87" s="57" t="n"/>
    </row>
    <row r="88" ht="18" customHeight="1" s="173" thickBot="1">
      <c r="A88" s="60" t="inlineStr">
        <is>
          <t>Beban operasional lainnya</t>
        </is>
      </c>
      <c r="B88" s="60" t="n"/>
      <c r="C88" s="57" t="n">
        <v>321.452</v>
      </c>
      <c r="D88" s="57" t="n">
        <v>345.0839999999999</v>
      </c>
      <c r="E88" s="57" t="n">
        <v>449.282</v>
      </c>
      <c r="F88" s="57" t="n">
        <v>393.832</v>
      </c>
      <c r="G88" s="57" t="n">
        <v>387.347</v>
      </c>
      <c r="H88" s="57" t="n">
        <v>507.773</v>
      </c>
      <c r="I88" s="57" t="n">
        <v>426.291</v>
      </c>
      <c r="J88" s="57" t="n">
        <v>507.939</v>
      </c>
      <c r="K88" s="57" t="n">
        <v>544.356</v>
      </c>
      <c r="L88" s="57" t="n">
        <v>440.274</v>
      </c>
      <c r="M88" s="57" t="n">
        <v>541.657</v>
      </c>
      <c r="N88" s="57" t="n">
        <v>537.049</v>
      </c>
      <c r="O88" s="57" t="n">
        <v>588.556</v>
      </c>
      <c r="P88" s="57" t="n">
        <v>1137.758</v>
      </c>
      <c r="Q88" s="57" t="n">
        <v>640.3679999999997</v>
      </c>
      <c r="R88" s="57" t="n">
        <v>656.537</v>
      </c>
      <c r="S88" s="57" t="n">
        <v>545.5599999999999</v>
      </c>
      <c r="T88" s="57" t="n">
        <v>649.181</v>
      </c>
      <c r="U88" s="57" t="n">
        <v>824.0839999999999</v>
      </c>
      <c r="V88" s="57" t="n">
        <v>721.139</v>
      </c>
      <c r="W88" s="57" t="n">
        <v>810.1979999999999</v>
      </c>
      <c r="X88" s="57" t="n">
        <v>1136.519</v>
      </c>
      <c r="Y88" s="57" t="n">
        <v>1074.719</v>
      </c>
      <c r="Z88" s="57" t="n">
        <v>1050.329</v>
      </c>
      <c r="AA88" s="57" t="n">
        <v>1568.709</v>
      </c>
      <c r="AB88" s="57" t="n"/>
      <c r="AC88" s="57" t="n"/>
      <c r="AD88" s="57" t="n"/>
      <c r="AE88" s="57" t="n"/>
      <c r="AF88" s="57" t="n"/>
      <c r="AG88" s="57" t="n"/>
      <c r="AH88" s="57" t="n"/>
      <c r="AI88" s="57" t="n"/>
      <c r="AJ88" s="57" t="n"/>
      <c r="AK88" s="57" t="n"/>
      <c r="AL88" s="57" t="n"/>
    </row>
    <row r="89" ht="18" customHeight="1" s="173" thickBot="1">
      <c r="A89" s="54" t="inlineStr">
        <is>
          <t>Jumlah laba operasional</t>
        </is>
      </c>
      <c r="B89" s="54" t="n"/>
      <c r="C89" s="61" t="n">
        <v>516.546</v>
      </c>
      <c r="D89" s="61" t="n">
        <v>509.8009999999999</v>
      </c>
      <c r="E89" s="61" t="n">
        <v>407.5540000000001</v>
      </c>
      <c r="F89" s="61" t="n">
        <v>547.956</v>
      </c>
      <c r="G89" s="61" t="n">
        <v>558.119</v>
      </c>
      <c r="H89" s="61" t="n">
        <v>447.107</v>
      </c>
      <c r="I89" s="61" t="n">
        <v>557.205</v>
      </c>
      <c r="J89" s="61" t="n">
        <v>425.3109999999999</v>
      </c>
      <c r="K89" s="61" t="n">
        <v>444.034</v>
      </c>
      <c r="L89" s="61" t="n">
        <v>579.39</v>
      </c>
      <c r="M89" s="61" t="n">
        <v>472.794</v>
      </c>
      <c r="N89" s="61" t="n">
        <v>503.4460000000001</v>
      </c>
      <c r="O89" s="61" t="n">
        <v>585.501</v>
      </c>
      <c r="P89" s="61" t="n">
        <v>469.23</v>
      </c>
      <c r="Q89" s="61" t="n">
        <v>545.3579999999999</v>
      </c>
      <c r="R89" s="61" t="n">
        <v>405.186</v>
      </c>
      <c r="S89" s="61" t="n">
        <v>546.7729999999999</v>
      </c>
      <c r="T89" s="61" t="n">
        <v>464.7420000000001</v>
      </c>
      <c r="U89" s="61" t="n">
        <v>352.745</v>
      </c>
      <c r="V89" s="61" t="n">
        <v>478.423</v>
      </c>
      <c r="W89" s="61" t="n">
        <v>452.0110000000001</v>
      </c>
      <c r="X89" s="61" t="n">
        <v>459.774</v>
      </c>
      <c r="Y89" s="61" t="n">
        <v>620.976</v>
      </c>
      <c r="Z89" s="61" t="n">
        <v>458.9929999999999</v>
      </c>
      <c r="AA89" s="61" t="n">
        <v>693.606</v>
      </c>
      <c r="AB89" s="61" t="n"/>
      <c r="AC89" s="61" t="n"/>
      <c r="AD89" s="61" t="n"/>
      <c r="AE89" s="61" t="n"/>
      <c r="AF89" s="61" t="n"/>
      <c r="AG89" s="61" t="n"/>
      <c r="AH89" s="61" t="n"/>
      <c r="AI89" s="61" t="n"/>
      <c r="AJ89" s="61" t="n"/>
      <c r="AK89" s="61" t="n"/>
      <c r="AL89" s="61" t="n"/>
    </row>
    <row r="90" ht="18" customHeight="1" s="173" thickBot="1">
      <c r="A90" s="153" t="inlineStr">
        <is>
          <t>Operating Profit Growth (%)</t>
        </is>
      </c>
      <c r="B90" s="62" t="n"/>
      <c r="C90" s="152">
        <f>IFERROR(IF(((C89-B89)/B89)=-1, "", (C89-B89)/B89), "")</f>
        <v/>
      </c>
      <c r="D90" s="152">
        <f>IFERROR(IF(((D89-C89)/C89)=-1, "", (D89-C89)/C89), "")</f>
        <v/>
      </c>
      <c r="E90" s="152">
        <f>IFERROR(IF(((E89-D89)/D89)=-1, "", (E89-D89)/D89), "")</f>
        <v/>
      </c>
      <c r="F90" s="152">
        <f>IFERROR(IF(((F89-E89)/E89)=-1, "", (F89-E89)/E89), "")</f>
        <v/>
      </c>
      <c r="G90" s="152">
        <f>IFERROR(IF(((G89-F89)/F89)=-1, "", (G89-F89)/F89), "")</f>
        <v/>
      </c>
      <c r="H90" s="152">
        <f>IFERROR(IF(((H89-G89)/G89)=-1, "", (H89-G89)/G89), "")</f>
        <v/>
      </c>
      <c r="I90" s="152">
        <f>IFERROR(IF(((I89-H89)/H89)=-1, "", (I89-H89)/H89), "")</f>
        <v/>
      </c>
      <c r="J90" s="152">
        <f>IFERROR(IF(((J89-I89)/I89)=-1, "", (J89-I89)/I89), "")</f>
        <v/>
      </c>
      <c r="K90" s="152">
        <f>IFERROR(IF(((K89-J89)/J89)=-1, "", (K89-J89)/J89), "")</f>
        <v/>
      </c>
      <c r="L90" s="152">
        <f>IFERROR(IF(((L89-K89)/K89)=-1, "", (L89-K89)/K89), "")</f>
        <v/>
      </c>
      <c r="M90" s="152">
        <f>IFERROR(IF(((M89-L89)/L89)=-1, "", (M89-L89)/L89), "")</f>
        <v/>
      </c>
      <c r="N90" s="152">
        <f>IFERROR(IF(((N89-M89)/M89)=-1, "", (N89-M89)/M89), "")</f>
        <v/>
      </c>
      <c r="O90" s="152">
        <f>IFERROR(IF(((O89-N89)/N89)=-1, "", (O89-N89)/N89), "")</f>
        <v/>
      </c>
      <c r="P90" s="152">
        <f>IFERROR(IF(((P89-O89)/O89)=-1, "", (P89-O89)/O89), "")</f>
        <v/>
      </c>
      <c r="Q90" s="152">
        <f>IFERROR(IF(((Q89-P89)/P89)=-1, "", (Q89-P89)/P89), "")</f>
        <v/>
      </c>
      <c r="R90" s="152">
        <f>IFERROR(IF(((R89-Q89)/Q89)=-1, "", (R89-Q89)/Q89), "")</f>
        <v/>
      </c>
      <c r="S90" s="152">
        <f>IFERROR(IF(((S89-R89)/R89)=-1, "", (S89-R89)/R89), "")</f>
        <v/>
      </c>
      <c r="T90" s="152">
        <f>IFERROR(IF(((T89-S89)/S89)=-1, "", (T89-S89)/S89), "")</f>
        <v/>
      </c>
      <c r="U90" s="152">
        <f>IFERROR(IF(((U89-T89)/T89)=-1, "", (U89-T89)/T89), "")</f>
        <v/>
      </c>
      <c r="V90" s="152">
        <f>IFERROR(IF(((V89-U89)/U89)=-1, "", (V89-U89)/U89), "")</f>
        <v/>
      </c>
      <c r="W90" s="152">
        <f>IFERROR(IF(((W89-V89)/V89)=-1, "", (W89-V89)/V89), "")</f>
        <v/>
      </c>
      <c r="X90" s="152">
        <f>IFERROR(IF(((X89-W89)/W89)=-1, "", (X89-W89)/W89), "")</f>
        <v/>
      </c>
      <c r="Y90" s="152">
        <f>IFERROR(IF(((Y89-X89)/X89)=-1, "", (Y89-X89)/X89), "")</f>
        <v/>
      </c>
      <c r="Z90" s="152">
        <f>IFERROR(IF(((Z89-Y89)/Y89)=-1, "", (Z89-Y89)/Y89), "")</f>
        <v/>
      </c>
      <c r="AA90" s="152">
        <f>IFERROR(IF(((AA89-Z89)/Z89)=-1, "", (AA89-Z89)/Z89), "")</f>
        <v/>
      </c>
      <c r="AB90" s="152">
        <f>IFERROR(IF(((AB89-AA89)/AA89)=-1, "", (AB89-AA89)/AA89), "")</f>
        <v/>
      </c>
      <c r="AC90" s="152">
        <f>IFERROR(IF(((AC89-AB89)/AB89)=-1, "", (AC89-AB89)/AB89), "")</f>
        <v/>
      </c>
      <c r="AD90" s="152">
        <f>IFERROR(IF(((AD89-AC89)/AC89)=-1, "", (AD89-AC89)/AC89), "")</f>
        <v/>
      </c>
      <c r="AE90" s="152">
        <f>IFERROR(IF(((AE89-AD89)/AD89)=-1, "", (AE89-AD89)/AD89), "")</f>
        <v/>
      </c>
      <c r="AF90" s="152">
        <f>IFERROR(IF(((AF89-AE89)/AE89)=-1, "", (AF89-AE89)/AE89), "")</f>
        <v/>
      </c>
      <c r="AG90" s="152">
        <f>IFERROR(IF(((AG89-AF89)/AF89)=-1, "", (AG89-AF89)/AF89), "")</f>
        <v/>
      </c>
      <c r="AH90" s="152">
        <f>IFERROR(IF(((AH89-AG89)/AG89)=-1, "", (AH89-AG89)/AG89), "")</f>
        <v/>
      </c>
      <c r="AI90" s="152">
        <f>IFERROR(IF(((AI89-AH89)/AH89)=-1, "", (AI89-AH89)/AH89), "")</f>
        <v/>
      </c>
      <c r="AJ90" s="152">
        <f>IFERROR(IF(((AJ89-AI89)/AI89)=-1, "", (AJ89-AI89)/AI89), "")</f>
        <v/>
      </c>
      <c r="AK90" s="152">
        <f>IFERROR(IF(((AK89-AJ89)/AJ89)=-1, "", (AK89-AJ89)/AJ89), "")</f>
        <v/>
      </c>
      <c r="AL90" s="152">
        <f>IFERROR(IF(((AL89-AK89)/AK89)=-1, "", (AL89-AK89)/AK89), "")</f>
        <v/>
      </c>
    </row>
    <row r="91" ht="18" customHeight="1" s="173" thickBot="1">
      <c r="A91" s="144" t="inlineStr">
        <is>
          <t>OPM (%)</t>
        </is>
      </c>
      <c r="B91" s="54" t="n"/>
      <c r="C91" s="95">
        <f>IFERROR(C89/C5, "")</f>
        <v/>
      </c>
      <c r="D91" s="95">
        <f>IFERROR(D89/D5, "")</f>
        <v/>
      </c>
      <c r="E91" s="95">
        <f>IFERROR(E89/E5, "")</f>
        <v/>
      </c>
      <c r="F91" s="95">
        <f>IFERROR(F89/F5, "")</f>
        <v/>
      </c>
      <c r="G91" s="95">
        <f>IFERROR(G89/G5, "")</f>
        <v/>
      </c>
      <c r="H91" s="95">
        <f>IFERROR(H89/H5, "")</f>
        <v/>
      </c>
      <c r="I91" s="95">
        <f>IFERROR(I89/I5, "")</f>
        <v/>
      </c>
      <c r="J91" s="95">
        <f>IFERROR(J89/J5, "")</f>
        <v/>
      </c>
      <c r="K91" s="95">
        <f>IFERROR(K89/K5, "")</f>
        <v/>
      </c>
      <c r="L91" s="95">
        <f>IFERROR(L89/L5, "")</f>
        <v/>
      </c>
      <c r="M91" s="95">
        <f>IFERROR(M89/M5, "")</f>
        <v/>
      </c>
      <c r="N91" s="95">
        <f>IFERROR(N89/N5, "")</f>
        <v/>
      </c>
      <c r="O91" s="95">
        <f>IFERROR(O89/O5, "")</f>
        <v/>
      </c>
      <c r="P91" s="95">
        <f>IFERROR(P89/P5, "")</f>
        <v/>
      </c>
      <c r="Q91" s="95">
        <f>IFERROR(Q89/Q5, "")</f>
        <v/>
      </c>
      <c r="R91" s="95">
        <f>IFERROR(R89/R5, "")</f>
        <v/>
      </c>
      <c r="S91" s="95">
        <f>IFERROR(S89/S5, "")</f>
        <v/>
      </c>
      <c r="T91" s="95">
        <f>IFERROR(T89/T5, "")</f>
        <v/>
      </c>
      <c r="U91" s="95">
        <f>IFERROR(U89/U5, "")</f>
        <v/>
      </c>
      <c r="V91" s="95">
        <f>IFERROR(V89/V5, "")</f>
        <v/>
      </c>
      <c r="W91" s="95">
        <f>IFERROR(W89/W5, "")</f>
        <v/>
      </c>
      <c r="X91" s="95">
        <f>IFERROR(X89/X5, "")</f>
        <v/>
      </c>
      <c r="Y91" s="95">
        <f>IFERROR(Y89/Y5, "")</f>
        <v/>
      </c>
      <c r="Z91" s="95">
        <f>IFERROR(Z89/Z5, "")</f>
        <v/>
      </c>
      <c r="AA91" s="95">
        <f>IFERROR(AA89/AA5, "")</f>
        <v/>
      </c>
      <c r="AB91" s="95">
        <f>IFERROR(AB89/AB5, "")</f>
        <v/>
      </c>
      <c r="AC91" s="95">
        <f>IFERROR(AC89/AC5, "")</f>
        <v/>
      </c>
      <c r="AD91" s="95">
        <f>IFERROR(AD89/AD5, "")</f>
        <v/>
      </c>
      <c r="AE91" s="95">
        <f>IFERROR(AE89/AE5, "")</f>
        <v/>
      </c>
      <c r="AF91" s="95">
        <f>IFERROR(AF89/AF5, "")</f>
        <v/>
      </c>
      <c r="AG91" s="95">
        <f>IFERROR(AG89/AG5, "")</f>
        <v/>
      </c>
      <c r="AH91" s="95">
        <f>IFERROR(AH89/AH5, "")</f>
        <v/>
      </c>
      <c r="AI91" s="95">
        <f>IFERROR(AI89/AI5, "")</f>
        <v/>
      </c>
      <c r="AJ91" s="95">
        <f>IFERROR(AJ89/AJ5, "")</f>
        <v/>
      </c>
      <c r="AK91" s="95">
        <f>IFERROR(AK89/AK5, "")</f>
        <v/>
      </c>
      <c r="AL91" s="95">
        <f>IFERROR(AL89/AL5, "")</f>
        <v/>
      </c>
    </row>
    <row r="92" ht="35" customHeight="1" s="173" thickBot="1">
      <c r="A92" s="54" t="inlineStr">
        <is>
          <t>Pendapatan dan beban bukan operasional</t>
        </is>
      </c>
      <c r="B92" s="54" t="n"/>
      <c r="C92" s="53" t="n"/>
      <c r="D92" s="53" t="n"/>
      <c r="E92" s="53" t="n"/>
      <c r="F92" s="53" t="n"/>
      <c r="G92" s="53" t="n"/>
      <c r="H92" s="53" t="n"/>
      <c r="I92" s="53" t="n"/>
      <c r="J92" s="53" t="n"/>
      <c r="K92" s="53" t="n"/>
      <c r="L92" s="53" t="n"/>
      <c r="M92" s="53" t="n"/>
      <c r="N92" s="53" t="n"/>
      <c r="O92" s="53" t="n"/>
      <c r="P92" s="53" t="n"/>
      <c r="Q92" s="53" t="n"/>
      <c r="R92" s="53" t="n"/>
      <c r="S92" s="53" t="n"/>
      <c r="T92" s="53" t="n"/>
      <c r="U92" s="53" t="n"/>
      <c r="V92" s="53" t="n"/>
      <c r="W92" s="53" t="n"/>
      <c r="X92" s="53" t="n"/>
      <c r="Y92" s="53" t="n"/>
      <c r="Z92" s="53" t="n"/>
      <c r="AA92" s="53" t="n"/>
      <c r="AB92" s="53" t="n"/>
      <c r="AC92" s="53" t="n"/>
      <c r="AD92" s="53" t="n"/>
      <c r="AE92" s="53" t="n"/>
      <c r="AF92" s="53" t="n"/>
      <c r="AG92" s="53" t="n"/>
      <c r="AH92" s="53" t="n"/>
      <c r="AI92" s="53" t="n"/>
      <c r="AJ92" s="53" t="n"/>
      <c r="AK92" s="53" t="n"/>
      <c r="AL92" s="53" t="n"/>
    </row>
    <row r="93" ht="18" customHeight="1" s="173" thickBot="1">
      <c r="A93" s="55" t="inlineStr">
        <is>
          <t>Pendapatan bukan operasional</t>
        </is>
      </c>
      <c r="B93" s="55" t="n"/>
      <c r="C93" s="56" t="n">
        <v>5.895</v>
      </c>
      <c r="D93" s="56" t="n">
        <v>3.225</v>
      </c>
      <c r="E93" s="56" t="n">
        <v>25.927</v>
      </c>
      <c r="F93" s="56" t="n">
        <v>10.391</v>
      </c>
      <c r="G93" s="56" t="n">
        <v>7.943</v>
      </c>
      <c r="H93" s="56" t="n">
        <v>7.663</v>
      </c>
      <c r="I93" s="56" t="n">
        <v>16.391</v>
      </c>
      <c r="J93" s="56" t="n">
        <v>-1.243999999999998</v>
      </c>
      <c r="K93" s="56" t="n">
        <v>5.266</v>
      </c>
      <c r="L93" s="56" t="n">
        <v>13.143</v>
      </c>
      <c r="M93" s="56" t="n">
        <v>4.131</v>
      </c>
      <c r="N93" s="56" t="n">
        <v>8.538999999999998</v>
      </c>
      <c r="O93" s="56" t="n">
        <v>26.203</v>
      </c>
      <c r="P93" s="56" t="n">
        <v>35.883</v>
      </c>
      <c r="Q93" s="56" t="n">
        <v>-24.089</v>
      </c>
      <c r="R93" s="56" t="n">
        <v>21.982</v>
      </c>
      <c r="S93" s="56" t="n">
        <v>8.18</v>
      </c>
      <c r="T93" s="56" t="n">
        <v>8.243000000000002</v>
      </c>
      <c r="U93" s="56" t="n">
        <v>34.618</v>
      </c>
      <c r="V93" s="56" t="n">
        <v>9.905000000000001</v>
      </c>
      <c r="W93" s="56" t="n">
        <v>1.561</v>
      </c>
      <c r="X93" s="56" t="n">
        <v>37.938</v>
      </c>
      <c r="Y93" s="56" t="n">
        <v>13.348</v>
      </c>
      <c r="Z93" s="56" t="n">
        <v>29.45099999999999</v>
      </c>
      <c r="AA93" s="56" t="n">
        <v>161.823</v>
      </c>
      <c r="AB93" s="56" t="n"/>
      <c r="AC93" s="56" t="n"/>
      <c r="AD93" s="56" t="n"/>
      <c r="AE93" s="56" t="n"/>
      <c r="AF93" s="56" t="n"/>
      <c r="AG93" s="56" t="n"/>
      <c r="AH93" s="56" t="n"/>
      <c r="AI93" s="56" t="n"/>
      <c r="AJ93" s="56" t="n"/>
      <c r="AK93" s="56" t="n"/>
      <c r="AL93" s="56" t="n"/>
    </row>
    <row r="94" ht="18" customHeight="1" s="173" thickBot="1">
      <c r="A94" s="55" t="inlineStr">
        <is>
          <t>Beban bukan operasional</t>
        </is>
      </c>
      <c r="B94" s="55" t="n"/>
      <c r="C94" s="57" t="n">
        <v>3.118</v>
      </c>
      <c r="D94" s="57" t="n">
        <v>2.079</v>
      </c>
      <c r="E94" s="57" t="n">
        <v>0.9729999999999999</v>
      </c>
      <c r="F94" s="57" t="n">
        <v>4.99</v>
      </c>
      <c r="G94" s="57" t="n">
        <v>0.9580000000000002</v>
      </c>
      <c r="H94" s="57" t="n">
        <v>0.1869999999999994</v>
      </c>
      <c r="I94" s="57" t="n">
        <v>10.952</v>
      </c>
      <c r="J94" s="57" t="n">
        <v>6.069000000000001</v>
      </c>
      <c r="K94" s="57" t="n">
        <v>0.7010000000000005</v>
      </c>
      <c r="L94" s="57" t="n">
        <v>17.993</v>
      </c>
      <c r="M94" s="57" t="n">
        <v>16.311</v>
      </c>
      <c r="N94" s="57" t="n">
        <v>15.07</v>
      </c>
      <c r="O94" s="57" t="n">
        <v>18.815</v>
      </c>
      <c r="P94" s="57" t="n">
        <v>21.782</v>
      </c>
      <c r="Q94" s="57" t="n">
        <v>22.368</v>
      </c>
      <c r="R94" s="57" t="n">
        <v>28.177</v>
      </c>
      <c r="S94" s="57" t="n">
        <v>16.864</v>
      </c>
      <c r="T94" s="57" t="n">
        <v>-2.542999999999999</v>
      </c>
      <c r="U94" s="57" t="n">
        <v>22.391</v>
      </c>
      <c r="V94" s="57" t="n">
        <v>34.898</v>
      </c>
      <c r="W94" s="57" t="n">
        <v>30.295</v>
      </c>
      <c r="X94" s="57" t="n">
        <v>39.607</v>
      </c>
      <c r="Y94" s="57" t="n">
        <v>33.991</v>
      </c>
      <c r="Z94" s="57" t="n">
        <v>37.125</v>
      </c>
      <c r="AA94" s="57" t="n">
        <v>24.516</v>
      </c>
      <c r="AB94" s="57" t="n"/>
      <c r="AC94" s="57" t="n"/>
      <c r="AD94" s="57" t="n"/>
      <c r="AE94" s="57" t="n"/>
      <c r="AF94" s="57" t="n"/>
      <c r="AG94" s="57" t="n"/>
      <c r="AH94" s="57" t="n"/>
      <c r="AI94" s="57" t="n"/>
      <c r="AJ94" s="57" t="n"/>
      <c r="AK94" s="57" t="n"/>
      <c r="AL94" s="57" t="n"/>
    </row>
    <row r="95" hidden="1" ht="52" customHeight="1" s="173" thickBot="1">
      <c r="A95" s="55" t="inlineStr">
        <is>
          <t>Bagian atas laba (rugi) entitas asosiasi yang dicatat dengan menggunakan metode ekuitas</t>
        </is>
      </c>
      <c r="B95" s="55" t="n"/>
      <c r="C95" s="56" t="inlineStr"/>
      <c r="D95" s="56" t="inlineStr"/>
      <c r="E95" s="56" t="inlineStr"/>
      <c r="F95" s="56" t="inlineStr"/>
      <c r="G95" s="56" t="inlineStr"/>
      <c r="H95" s="56" t="inlineStr"/>
      <c r="I95" s="56" t="inlineStr"/>
      <c r="J95" s="56" t="inlineStr"/>
      <c r="K95" s="56" t="inlineStr"/>
      <c r="L95" s="56" t="inlineStr"/>
      <c r="M95" s="56" t="inlineStr"/>
      <c r="N95" s="56" t="inlineStr"/>
      <c r="O95" s="56" t="inlineStr"/>
      <c r="P95" s="56" t="inlineStr"/>
      <c r="Q95" s="56" t="inlineStr"/>
      <c r="R95" s="56" t="inlineStr"/>
      <c r="S95" s="56" t="inlineStr"/>
      <c r="T95" s="56" t="inlineStr"/>
      <c r="U95" s="56" t="inlineStr"/>
      <c r="V95" s="56" t="inlineStr"/>
      <c r="W95" s="56" t="inlineStr"/>
      <c r="X95" s="56" t="inlineStr"/>
      <c r="Y95" s="56" t="inlineStr"/>
      <c r="Z95" s="56" t="inlineStr"/>
      <c r="AA95" s="56" t="inlineStr"/>
      <c r="AB95" s="56" t="n"/>
      <c r="AC95" s="56" t="n"/>
      <c r="AD95" s="56" t="n"/>
      <c r="AE95" s="56" t="n"/>
      <c r="AF95" s="56" t="n"/>
      <c r="AG95" s="56" t="n"/>
      <c r="AH95" s="56" t="n"/>
      <c r="AI95" s="56" t="n"/>
      <c r="AJ95" s="56" t="n"/>
      <c r="AK95" s="56" t="n"/>
      <c r="AL95" s="56" t="n"/>
    </row>
    <row r="96" hidden="1" ht="52" customHeight="1" s="173" thickBot="1">
      <c r="A96" s="55" t="inlineStr">
        <is>
          <t>Bagian atas laba (rugi) entitas ventura bersama yang dicatat menggunakan metode ekuitas</t>
        </is>
      </c>
      <c r="B96" s="55" t="n"/>
      <c r="C96" s="56" t="inlineStr"/>
      <c r="D96" s="56" t="inlineStr"/>
      <c r="E96" s="56" t="inlineStr"/>
      <c r="F96" s="56" t="inlineStr"/>
      <c r="G96" s="56" t="inlineStr"/>
      <c r="H96" s="56" t="inlineStr"/>
      <c r="I96" s="56" t="inlineStr"/>
      <c r="J96" s="56" t="inlineStr"/>
      <c r="K96" s="56" t="inlineStr"/>
      <c r="L96" s="56" t="inlineStr"/>
      <c r="M96" s="56" t="inlineStr"/>
      <c r="N96" s="56" t="inlineStr"/>
      <c r="O96" s="56" t="inlineStr"/>
      <c r="P96" s="56" t="inlineStr"/>
      <c r="Q96" s="56" t="inlineStr"/>
      <c r="R96" s="56" t="inlineStr"/>
      <c r="S96" s="56" t="inlineStr"/>
      <c r="T96" s="56" t="inlineStr"/>
      <c r="U96" s="56" t="inlineStr"/>
      <c r="V96" s="56" t="inlineStr"/>
      <c r="W96" s="56" t="inlineStr"/>
      <c r="X96" s="56" t="inlineStr"/>
      <c r="Y96" s="56" t="inlineStr"/>
      <c r="Z96" s="56" t="inlineStr"/>
      <c r="AA96" s="56" t="inlineStr"/>
      <c r="AB96" s="56" t="n"/>
      <c r="AC96" s="56" t="n"/>
      <c r="AD96" s="56" t="n"/>
      <c r="AE96" s="56" t="n"/>
      <c r="AF96" s="56" t="n"/>
      <c r="AG96" s="56" t="n"/>
      <c r="AH96" s="56" t="n"/>
      <c r="AI96" s="56" t="n"/>
      <c r="AJ96" s="56" t="n"/>
      <c r="AK96" s="56" t="n"/>
      <c r="AL96" s="56" t="n"/>
    </row>
    <row r="97" ht="35" customHeight="1" s="173" thickBot="1">
      <c r="A97" s="54" t="inlineStr">
        <is>
          <t>Jumlah laba (rugi) sebelum pajak penghasilan</t>
        </is>
      </c>
      <c r="B97" s="54" t="n"/>
      <c r="C97" s="61" t="n">
        <v>519.323</v>
      </c>
      <c r="D97" s="61" t="n">
        <v>510.947</v>
      </c>
      <c r="E97" s="61" t="n">
        <v>432.508</v>
      </c>
      <c r="F97" s="61" t="n">
        <v>553.357</v>
      </c>
      <c r="G97" s="61" t="n">
        <v>565.104</v>
      </c>
      <c r="H97" s="61" t="n">
        <v>454.5830000000001</v>
      </c>
      <c r="I97" s="61" t="n">
        <v>562.644</v>
      </c>
      <c r="J97" s="61" t="n">
        <v>417.998</v>
      </c>
      <c r="K97" s="61" t="n">
        <v>448.5989999999999</v>
      </c>
      <c r="L97" s="61" t="n">
        <v>574.54</v>
      </c>
      <c r="M97" s="61" t="n">
        <v>460.614</v>
      </c>
      <c r="N97" s="61" t="n">
        <v>496.915</v>
      </c>
      <c r="O97" s="61" t="n">
        <v>592.889</v>
      </c>
      <c r="P97" s="61" t="n">
        <v>483.331</v>
      </c>
      <c r="Q97" s="61" t="n">
        <v>498.9010000000001</v>
      </c>
      <c r="R97" s="61" t="n">
        <v>398.991</v>
      </c>
      <c r="S97" s="61" t="n">
        <v>538.0890000000001</v>
      </c>
      <c r="T97" s="61" t="n">
        <v>475.5279999999999</v>
      </c>
      <c r="U97" s="61" t="n">
        <v>364.972</v>
      </c>
      <c r="V97" s="61" t="n">
        <v>453.4300000000001</v>
      </c>
      <c r="W97" s="61" t="n">
        <v>423.277</v>
      </c>
      <c r="X97" s="61" t="n">
        <v>458.105</v>
      </c>
      <c r="Y97" s="61" t="n">
        <v>600.3330000000001</v>
      </c>
      <c r="Z97" s="61" t="n">
        <v>451.319</v>
      </c>
      <c r="AA97" s="61" t="n">
        <v>830.913</v>
      </c>
      <c r="AB97" s="61" t="n"/>
      <c r="AC97" s="61" t="n"/>
      <c r="AD97" s="61" t="n"/>
      <c r="AE97" s="61" t="n"/>
      <c r="AF97" s="61" t="n"/>
      <c r="AG97" s="61" t="n"/>
      <c r="AH97" s="61" t="n"/>
      <c r="AI97" s="61" t="n"/>
      <c r="AJ97" s="61" t="n"/>
      <c r="AK97" s="61" t="n"/>
      <c r="AL97" s="61" t="n"/>
    </row>
    <row r="98" ht="18" customHeight="1" s="173" thickBot="1">
      <c r="A98" s="62" t="inlineStr">
        <is>
          <t>Pendapatan (beban) pajak</t>
        </is>
      </c>
      <c r="B98" s="62" t="n"/>
      <c r="C98" s="56" t="n">
        <v>-142.477</v>
      </c>
      <c r="D98" s="56" t="n">
        <v>-129.516</v>
      </c>
      <c r="E98" s="56" t="n">
        <v>-130.974</v>
      </c>
      <c r="F98" s="56" t="n">
        <v>-147.837</v>
      </c>
      <c r="G98" s="56" t="n">
        <v>-154.456</v>
      </c>
      <c r="H98" s="56" t="n">
        <v>-130.311</v>
      </c>
      <c r="I98" s="56" t="n">
        <v>-123.364</v>
      </c>
      <c r="J98" s="56" t="n">
        <v>-87.125</v>
      </c>
      <c r="K98" s="56" t="n">
        <v>-119.243</v>
      </c>
      <c r="L98" s="56" t="n">
        <v>-126.389</v>
      </c>
      <c r="M98" s="56" t="n">
        <v>-105.35</v>
      </c>
      <c r="N98" s="56" t="n">
        <v>-114.933</v>
      </c>
      <c r="O98" s="56" t="n">
        <v>-139.286</v>
      </c>
      <c r="P98" s="56" t="n">
        <v>-121.566</v>
      </c>
      <c r="Q98" s="56" t="n">
        <v>-110.931</v>
      </c>
      <c r="R98" s="56" t="n">
        <v>-93.77800000000001</v>
      </c>
      <c r="S98" s="56" t="n">
        <v>-123.162</v>
      </c>
      <c r="T98" s="56" t="n">
        <v>-100.903</v>
      </c>
      <c r="U98" s="56" t="n">
        <v>-83.28</v>
      </c>
      <c r="V98" s="56" t="n">
        <v>-114.256</v>
      </c>
      <c r="W98" s="56" t="n">
        <v>-114.081</v>
      </c>
      <c r="X98" s="56" t="n">
        <v>-110.841</v>
      </c>
      <c r="Y98" s="56" t="n">
        <v>-136.483</v>
      </c>
      <c r="Z98" s="56" t="n">
        <v>-113.709</v>
      </c>
      <c r="AA98" s="56" t="n">
        <v>-169.687</v>
      </c>
      <c r="AB98" s="56" t="n"/>
      <c r="AC98" s="56" t="n"/>
      <c r="AD98" s="56" t="n"/>
      <c r="AE98" s="56" t="n"/>
      <c r="AF98" s="56" t="n"/>
      <c r="AG98" s="56" t="n"/>
      <c r="AH98" s="56" t="n"/>
      <c r="AI98" s="56" t="n"/>
      <c r="AJ98" s="56" t="n"/>
      <c r="AK98" s="56" t="n"/>
      <c r="AL98" s="56" t="n"/>
    </row>
    <row r="99" ht="35" customHeight="1" s="173" thickBot="1">
      <c r="A99" s="54" t="inlineStr">
        <is>
          <t>Jumlah laba (rugi) dari operasi yang dilanjutkan</t>
        </is>
      </c>
      <c r="B99" s="54" t="n"/>
      <c r="C99" s="61" t="n">
        <v>376.846</v>
      </c>
      <c r="D99" s="61" t="n">
        <v>381.431</v>
      </c>
      <c r="E99" s="61" t="n">
        <v>301.5339999999999</v>
      </c>
      <c r="F99" s="61" t="n">
        <v>405.52</v>
      </c>
      <c r="G99" s="61" t="n">
        <v>410.648</v>
      </c>
      <c r="H99" s="61" t="n">
        <v>324.272</v>
      </c>
      <c r="I99" s="61" t="n">
        <v>439.28</v>
      </c>
      <c r="J99" s="61" t="n">
        <v>330.873</v>
      </c>
      <c r="K99" s="61" t="n">
        <v>329.356</v>
      </c>
      <c r="L99" s="61" t="n">
        <v>448.151</v>
      </c>
      <c r="M99" s="61" t="n">
        <v>355.264</v>
      </c>
      <c r="N99" s="61" t="n">
        <v>381.982</v>
      </c>
      <c r="O99" s="61" t="n">
        <v>453.603</v>
      </c>
      <c r="P99" s="61" t="n">
        <v>361.765</v>
      </c>
      <c r="Q99" s="61" t="n">
        <v>387.9699999999999</v>
      </c>
      <c r="R99" s="61" t="n">
        <v>305.213</v>
      </c>
      <c r="S99" s="61" t="n">
        <v>414.927</v>
      </c>
      <c r="T99" s="61" t="n">
        <v>374.6250000000001</v>
      </c>
      <c r="U99" s="61" t="n">
        <v>281.692</v>
      </c>
      <c r="V99" s="61" t="n">
        <v>339.174</v>
      </c>
      <c r="W99" s="61" t="n">
        <v>309.196</v>
      </c>
      <c r="X99" s="61" t="n">
        <v>347.264</v>
      </c>
      <c r="Y99" s="61" t="n">
        <v>463.85</v>
      </c>
      <c r="Z99" s="61" t="n">
        <v>337.6099999999999</v>
      </c>
      <c r="AA99" s="61" t="n">
        <v>661.226</v>
      </c>
      <c r="AB99" s="61" t="n"/>
      <c r="AC99" s="61" t="n"/>
      <c r="AD99" s="61" t="n"/>
      <c r="AE99" s="61" t="n"/>
      <c r="AF99" s="61" t="n"/>
      <c r="AG99" s="61" t="n"/>
      <c r="AH99" s="61" t="n"/>
      <c r="AI99" s="61" t="n"/>
      <c r="AJ99" s="61" t="n"/>
      <c r="AK99" s="61" t="n"/>
      <c r="AL99" s="61" t="n"/>
    </row>
    <row r="100" hidden="1" ht="35" customHeight="1" s="173" thickBot="1">
      <c r="A100" s="62" t="inlineStr">
        <is>
          <t>Laba (rugi) dari operasi yang dihentikan</t>
        </is>
      </c>
      <c r="B100" s="62" t="n"/>
      <c r="C100" s="56" t="inlineStr"/>
      <c r="D100" s="56" t="inlineStr"/>
      <c r="E100" s="56" t="inlineStr"/>
      <c r="F100" s="56" t="inlineStr"/>
      <c r="G100" s="56" t="inlineStr"/>
      <c r="H100" s="56" t="inlineStr"/>
      <c r="I100" s="56" t="inlineStr"/>
      <c r="J100" s="56" t="inlineStr"/>
      <c r="K100" s="56" t="inlineStr"/>
      <c r="L100" s="56" t="inlineStr"/>
      <c r="M100" s="56" t="inlineStr"/>
      <c r="N100" s="56" t="inlineStr"/>
      <c r="O100" s="56" t="inlineStr"/>
      <c r="P100" s="56" t="inlineStr"/>
      <c r="Q100" s="56" t="inlineStr"/>
      <c r="R100" s="56" t="inlineStr"/>
      <c r="S100" s="56" t="inlineStr"/>
      <c r="T100" s="56" t="inlineStr"/>
      <c r="U100" s="56" t="inlineStr"/>
      <c r="V100" s="56" t="inlineStr"/>
      <c r="W100" s="56" t="inlineStr"/>
      <c r="X100" s="56" t="inlineStr"/>
      <c r="Y100" s="56" t="inlineStr"/>
      <c r="Z100" s="56" t="inlineStr"/>
      <c r="AA100" s="56" t="inlineStr"/>
      <c r="AB100" s="56" t="n"/>
      <c r="AC100" s="56" t="n"/>
      <c r="AD100" s="56" t="n"/>
      <c r="AE100" s="56" t="n"/>
      <c r="AF100" s="56" t="n"/>
      <c r="AG100" s="56" t="n"/>
      <c r="AH100" s="56" t="n"/>
      <c r="AI100" s="56" t="n"/>
      <c r="AJ100" s="56" t="n"/>
      <c r="AK100" s="56" t="n"/>
      <c r="AL100" s="56" t="n"/>
    </row>
    <row r="101" ht="18" customHeight="1" s="173" thickBot="1">
      <c r="A101" s="54" t="inlineStr">
        <is>
          <t>Jumlah laba (rugi)</t>
        </is>
      </c>
      <c r="B101" s="54" t="n"/>
      <c r="C101" s="61" t="n">
        <v>376.846</v>
      </c>
      <c r="D101" s="61" t="n">
        <v>381.431</v>
      </c>
      <c r="E101" s="61" t="n">
        <v>301.5339999999999</v>
      </c>
      <c r="F101" s="61" t="n">
        <v>405.52</v>
      </c>
      <c r="G101" s="61" t="n">
        <v>410.648</v>
      </c>
      <c r="H101" s="61" t="n">
        <v>324.272</v>
      </c>
      <c r="I101" s="61" t="n">
        <v>439.28</v>
      </c>
      <c r="J101" s="61" t="n">
        <v>330.873</v>
      </c>
      <c r="K101" s="61" t="n">
        <v>329.356</v>
      </c>
      <c r="L101" s="61" t="n">
        <v>448.151</v>
      </c>
      <c r="M101" s="61" t="n">
        <v>355.264</v>
      </c>
      <c r="N101" s="61" t="n">
        <v>381.982</v>
      </c>
      <c r="O101" s="61" t="n">
        <v>453.603</v>
      </c>
      <c r="P101" s="61" t="n">
        <v>361.765</v>
      </c>
      <c r="Q101" s="61" t="n">
        <v>387.9699999999999</v>
      </c>
      <c r="R101" s="61" t="n">
        <v>305.213</v>
      </c>
      <c r="S101" s="61" t="n">
        <v>414.927</v>
      </c>
      <c r="T101" s="61" t="n">
        <v>374.6250000000001</v>
      </c>
      <c r="U101" s="61" t="n">
        <v>281.692</v>
      </c>
      <c r="V101" s="61" t="n">
        <v>339.174</v>
      </c>
      <c r="W101" s="61" t="n">
        <v>309.196</v>
      </c>
      <c r="X101" s="61" t="n">
        <v>347.264</v>
      </c>
      <c r="Y101" s="61" t="n">
        <v>463.85</v>
      </c>
      <c r="Z101" s="61" t="n">
        <v>337.6099999999999</v>
      </c>
      <c r="AA101" s="61" t="n">
        <v>661.226</v>
      </c>
      <c r="AB101" s="61" t="n"/>
      <c r="AC101" s="61" t="n"/>
      <c r="AD101" s="61" t="n"/>
      <c r="AE101" s="61" t="n"/>
      <c r="AF101" s="61" t="n"/>
      <c r="AG101" s="61" t="n"/>
      <c r="AH101" s="61" t="n"/>
      <c r="AI101" s="61" t="n"/>
      <c r="AJ101" s="61" t="n"/>
      <c r="AK101" s="61" t="n"/>
      <c r="AL101" s="61" t="n"/>
    </row>
    <row r="102" ht="35" customHeight="1" s="173" thickBot="1">
      <c r="A102" s="54" t="inlineStr">
        <is>
          <t>Pendapatan komprehensif lainnya, sebelum pajak</t>
        </is>
      </c>
      <c r="B102" s="63" t="n"/>
      <c r="C102" s="53" t="n"/>
      <c r="D102" s="53" t="n"/>
      <c r="E102" s="53" t="n"/>
      <c r="F102" s="53" t="n"/>
      <c r="G102" s="53" t="n"/>
      <c r="H102" s="53" t="n"/>
      <c r="I102" s="53" t="n"/>
      <c r="J102" s="53" t="n"/>
      <c r="K102" s="53" t="n"/>
      <c r="L102" s="53" t="n"/>
      <c r="M102" s="53" t="n"/>
      <c r="N102" s="53" t="n"/>
      <c r="O102" s="53" t="n"/>
      <c r="P102" s="53" t="n"/>
      <c r="Q102" s="53" t="n"/>
      <c r="R102" s="53" t="n"/>
      <c r="S102" s="53" t="n"/>
      <c r="T102" s="53" t="n"/>
      <c r="U102" s="53" t="n"/>
      <c r="V102" s="53" t="n"/>
      <c r="W102" s="53" t="n"/>
      <c r="X102" s="53" t="n"/>
      <c r="Y102" s="53" t="n"/>
      <c r="Z102" s="53" t="n"/>
      <c r="AA102" s="53" t="n"/>
      <c r="AB102" s="53" t="n"/>
      <c r="AC102" s="53" t="n"/>
      <c r="AD102" s="53" t="n"/>
      <c r="AE102" s="53" t="n"/>
      <c r="AF102" s="53" t="n"/>
      <c r="AG102" s="53" t="n"/>
      <c r="AH102" s="53" t="n"/>
      <c r="AI102" s="53" t="n"/>
      <c r="AJ102" s="53" t="n"/>
      <c r="AK102" s="53" t="n"/>
      <c r="AL102" s="53" t="n"/>
    </row>
    <row r="103" ht="69" customHeight="1" s="173" thickBot="1">
      <c r="A103" s="58" t="inlineStr">
        <is>
          <t>Pendapatan komprehensif lainnya yang tidak akan direklasifikasi ke laba rugi, sebelum pajak</t>
        </is>
      </c>
      <c r="B103" s="64" t="n"/>
      <c r="C103" s="53" t="n"/>
      <c r="D103" s="53" t="n"/>
      <c r="E103" s="53" t="n"/>
      <c r="F103" s="53" t="n"/>
      <c r="G103" s="53" t="n"/>
      <c r="H103" s="53" t="n"/>
      <c r="I103" s="53" t="n"/>
      <c r="J103" s="53" t="n"/>
      <c r="K103" s="53" t="n"/>
      <c r="L103" s="53" t="n"/>
      <c r="M103" s="53" t="n"/>
      <c r="N103" s="53" t="n"/>
      <c r="O103" s="53" t="n"/>
      <c r="P103" s="53" t="n"/>
      <c r="Q103" s="53" t="n"/>
      <c r="R103" s="53" t="n"/>
      <c r="S103" s="53" t="n"/>
      <c r="T103" s="53" t="n"/>
      <c r="U103" s="53" t="n"/>
      <c r="V103" s="53" t="n"/>
      <c r="W103" s="53" t="n"/>
      <c r="X103" s="53" t="n"/>
      <c r="Y103" s="53" t="n"/>
      <c r="Z103" s="53" t="n"/>
      <c r="AA103" s="53" t="n"/>
      <c r="AB103" s="53" t="n"/>
      <c r="AC103" s="53" t="n"/>
      <c r="AD103" s="53" t="n"/>
      <c r="AE103" s="53" t="n"/>
      <c r="AF103" s="53" t="n"/>
      <c r="AG103" s="53" t="n"/>
      <c r="AH103" s="53" t="n"/>
      <c r="AI103" s="53" t="n"/>
      <c r="AJ103" s="53" t="n"/>
      <c r="AK103" s="53" t="n"/>
      <c r="AL103" s="53" t="n"/>
    </row>
    <row r="104" ht="69" customHeight="1" s="173" thickBot="1">
      <c r="A104" s="59" t="inlineStr">
        <is>
          <t>Pendapatan komprehensif lainnya atas keuntungan (kerugian) hasil revaluasi aset tetap, sebelum pajak</t>
        </is>
      </c>
      <c r="B104" s="65" t="n"/>
      <c r="C104" s="56" t="inlineStr"/>
      <c r="D104" s="56" t="inlineStr"/>
      <c r="E104" s="56" t="inlineStr"/>
      <c r="F104" s="56" t="inlineStr"/>
      <c r="G104" s="56" t="inlineStr"/>
      <c r="H104" s="56" t="inlineStr"/>
      <c r="I104" s="56" t="inlineStr"/>
      <c r="J104" s="56" t="inlineStr"/>
      <c r="K104" s="56" t="inlineStr"/>
      <c r="L104" s="56" t="n">
        <v>-0.068</v>
      </c>
      <c r="M104" s="56" t="inlineStr"/>
      <c r="N104" s="56" t="inlineStr"/>
      <c r="O104" s="56" t="inlineStr"/>
      <c r="P104" s="56" t="inlineStr"/>
      <c r="Q104" s="56" t="inlineStr"/>
      <c r="R104" s="56" t="inlineStr"/>
      <c r="S104" s="56" t="inlineStr"/>
      <c r="T104" s="56" t="inlineStr"/>
      <c r="U104" s="56" t="inlineStr"/>
      <c r="V104" s="56" t="inlineStr"/>
      <c r="W104" s="56" t="inlineStr"/>
      <c r="X104" s="56" t="inlineStr"/>
      <c r="Y104" s="56" t="inlineStr"/>
      <c r="Z104" s="56" t="inlineStr"/>
      <c r="AA104" s="56" t="inlineStr"/>
      <c r="AB104" s="56" t="n"/>
      <c r="AC104" s="56" t="n"/>
      <c r="AD104" s="56" t="n"/>
      <c r="AE104" s="56" t="n"/>
      <c r="AF104" s="56" t="n"/>
      <c r="AG104" s="56" t="n"/>
      <c r="AH104" s="56" t="n"/>
      <c r="AI104" s="56" t="n"/>
      <c r="AJ104" s="56" t="n"/>
      <c r="AK104" s="56" t="n"/>
      <c r="AL104" s="56" t="n"/>
    </row>
    <row r="105" ht="69" customHeight="1" s="173" thickBot="1">
      <c r="A105" s="59" t="inlineStr">
        <is>
          <t>Pendapatan komprehensif lainnya atas pengukuran kembali kewajiban manfaat pasti, sebelum pajak</t>
        </is>
      </c>
      <c r="B105" s="65" t="n"/>
      <c r="C105" s="56" t="inlineStr"/>
      <c r="D105" s="56" t="inlineStr"/>
      <c r="E105" s="56" t="inlineStr"/>
      <c r="F105" s="56" t="inlineStr"/>
      <c r="G105" s="56" t="inlineStr"/>
      <c r="H105" s="56" t="inlineStr"/>
      <c r="I105" s="56" t="inlineStr"/>
      <c r="J105" s="56" t="inlineStr"/>
      <c r="K105" s="56" t="inlineStr"/>
      <c r="L105" s="56" t="inlineStr"/>
      <c r="M105" s="56" t="inlineStr"/>
      <c r="N105" s="56" t="inlineStr"/>
      <c r="O105" s="56" t="inlineStr"/>
      <c r="P105" s="56" t="inlineStr"/>
      <c r="Q105" s="56" t="inlineStr"/>
      <c r="R105" s="56" t="inlineStr"/>
      <c r="S105" s="56" t="inlineStr"/>
      <c r="T105" s="56" t="inlineStr"/>
      <c r="U105" s="56" t="n">
        <v>-8.890000000000001</v>
      </c>
      <c r="V105" s="56" t="inlineStr"/>
      <c r="W105" s="56" t="inlineStr"/>
      <c r="X105" s="56" t="n">
        <v>39.154</v>
      </c>
      <c r="Y105" s="56" t="n">
        <v>-2.229000000000006</v>
      </c>
      <c r="Z105" s="56" t="n">
        <v>1.794000000000004</v>
      </c>
      <c r="AA105" s="56" t="inlineStr"/>
      <c r="AB105" s="56" t="n"/>
      <c r="AC105" s="56" t="n"/>
      <c r="AD105" s="56" t="n"/>
      <c r="AE105" s="56" t="n"/>
      <c r="AF105" s="56" t="n"/>
      <c r="AG105" s="56" t="n"/>
      <c r="AH105" s="56" t="n"/>
      <c r="AI105" s="56" t="n"/>
      <c r="AJ105" s="56" t="n"/>
      <c r="AK105" s="56" t="n"/>
      <c r="AL105" s="56" t="n"/>
    </row>
    <row r="106" hidden="1" ht="86" customHeight="1" s="173" thickBot="1">
      <c r="A106" s="59" t="inlineStr">
        <is>
          <t>Penyesuaian lainnya atas pendapatan komprehensif lainnya yang tidak akan direklasifikasi ke laba rugi, sebelum pajak</t>
        </is>
      </c>
      <c r="B106" s="65" t="n"/>
      <c r="C106" s="56" t="inlineStr"/>
      <c r="D106" s="56" t="inlineStr"/>
      <c r="E106" s="56" t="inlineStr"/>
      <c r="F106" s="56" t="inlineStr"/>
      <c r="G106" s="56" t="inlineStr"/>
      <c r="H106" s="56" t="inlineStr"/>
      <c r="I106" s="56" t="inlineStr"/>
      <c r="J106" s="56" t="inlineStr"/>
      <c r="K106" s="56" t="inlineStr"/>
      <c r="L106" s="56" t="inlineStr"/>
      <c r="M106" s="56" t="inlineStr"/>
      <c r="N106" s="56" t="inlineStr"/>
      <c r="O106" s="56" t="inlineStr"/>
      <c r="P106" s="56" t="inlineStr"/>
      <c r="Q106" s="56" t="inlineStr"/>
      <c r="R106" s="56" t="inlineStr"/>
      <c r="S106" s="56" t="inlineStr"/>
      <c r="T106" s="56" t="inlineStr"/>
      <c r="U106" s="56" t="inlineStr"/>
      <c r="V106" s="56" t="inlineStr"/>
      <c r="W106" s="56" t="inlineStr"/>
      <c r="X106" s="56" t="inlineStr"/>
      <c r="Y106" s="56" t="inlineStr"/>
      <c r="Z106" s="56" t="inlineStr"/>
      <c r="AA106" s="56" t="inlineStr"/>
      <c r="AB106" s="56" t="n"/>
      <c r="AC106" s="56" t="n"/>
      <c r="AD106" s="56" t="n"/>
      <c r="AE106" s="56" t="n"/>
      <c r="AF106" s="56" t="n"/>
      <c r="AG106" s="56" t="n"/>
      <c r="AH106" s="56" t="n"/>
      <c r="AI106" s="56" t="n"/>
      <c r="AJ106" s="56" t="n"/>
      <c r="AK106" s="56" t="n"/>
      <c r="AL106" s="56" t="n"/>
    </row>
    <row r="107" ht="69" customHeight="1" s="173" thickBot="1">
      <c r="A107" s="59" t="inlineStr">
        <is>
          <t>Jumlah pendapatan komprehensif lainnya yang tidak akan direklasifikasi ke laba rugi, sebelum pajak</t>
        </is>
      </c>
      <c r="B107" s="65" t="n"/>
      <c r="C107" s="56" t="inlineStr"/>
      <c r="D107" s="56" t="inlineStr"/>
      <c r="E107" s="56" t="inlineStr"/>
      <c r="F107" s="56" t="inlineStr"/>
      <c r="G107" s="56" t="inlineStr"/>
      <c r="H107" s="56" t="inlineStr"/>
      <c r="I107" s="56" t="inlineStr"/>
      <c r="J107" s="56" t="inlineStr"/>
      <c r="K107" s="56" t="inlineStr"/>
      <c r="L107" s="56" t="n">
        <v>-0.068</v>
      </c>
      <c r="M107" s="56" t="inlineStr"/>
      <c r="N107" s="56" t="inlineStr"/>
      <c r="O107" s="56" t="inlineStr"/>
      <c r="P107" s="56" t="inlineStr"/>
      <c r="Q107" s="56" t="inlineStr"/>
      <c r="R107" s="56" t="inlineStr"/>
      <c r="S107" s="56" t="inlineStr"/>
      <c r="T107" s="56" t="inlineStr"/>
      <c r="U107" s="56" t="n">
        <v>-8.890000000000001</v>
      </c>
      <c r="V107" s="56" t="inlineStr"/>
      <c r="W107" s="56" t="inlineStr"/>
      <c r="X107" s="56" t="n">
        <v>39.154</v>
      </c>
      <c r="Y107" s="56" t="n">
        <v>-2.229000000000006</v>
      </c>
      <c r="Z107" s="56" t="n">
        <v>1.794000000000004</v>
      </c>
      <c r="AA107" s="56" t="inlineStr"/>
      <c r="AB107" s="56" t="n"/>
      <c r="AC107" s="56" t="n"/>
      <c r="AD107" s="56" t="n"/>
      <c r="AE107" s="56" t="n"/>
      <c r="AF107" s="56" t="n"/>
      <c r="AG107" s="56" t="n"/>
      <c r="AH107" s="56" t="n"/>
      <c r="AI107" s="56" t="n"/>
      <c r="AJ107" s="56" t="n"/>
      <c r="AK107" s="56" t="n"/>
      <c r="AL107" s="56" t="n"/>
    </row>
    <row r="108" ht="69" customHeight="1" s="173" thickBot="1">
      <c r="A108" s="58" t="inlineStr">
        <is>
          <t>Pendapatan komprehensif lainnya yang akan direklasifikasi ke laba rugi, sebelum pajak</t>
        </is>
      </c>
      <c r="B108" s="64" t="n"/>
      <c r="C108" s="53" t="n"/>
      <c r="D108" s="53" t="n"/>
      <c r="E108" s="53" t="n"/>
      <c r="F108" s="53" t="n"/>
      <c r="G108" s="53" t="n"/>
      <c r="H108" s="53" t="n"/>
      <c r="I108" s="53" t="n"/>
      <c r="J108" s="53" t="n"/>
      <c r="K108" s="53" t="n"/>
      <c r="L108" s="53" t="n"/>
      <c r="M108" s="53" t="n"/>
      <c r="N108" s="53" t="n"/>
      <c r="O108" s="53" t="n"/>
      <c r="P108" s="53" t="n"/>
      <c r="Q108" s="53" t="n"/>
      <c r="R108" s="53" t="n"/>
      <c r="S108" s="53" t="n"/>
      <c r="T108" s="53" t="n"/>
      <c r="U108" s="53" t="n"/>
      <c r="V108" s="53" t="n"/>
      <c r="W108" s="53" t="n"/>
      <c r="X108" s="53" t="n"/>
      <c r="Y108" s="53" t="n"/>
      <c r="Z108" s="53" t="n"/>
      <c r="AA108" s="53" t="n"/>
      <c r="AB108" s="53" t="n"/>
      <c r="AC108" s="53" t="n"/>
      <c r="AD108" s="53" t="n"/>
      <c r="AE108" s="53" t="n"/>
      <c r="AF108" s="53" t="n"/>
      <c r="AG108" s="53" t="n"/>
      <c r="AH108" s="53" t="n"/>
      <c r="AI108" s="53" t="n"/>
      <c r="AJ108" s="53" t="n"/>
      <c r="AK108" s="53" t="n"/>
      <c r="AL108" s="53" t="n"/>
    </row>
    <row r="109" hidden="1" ht="35" customHeight="1" s="173" thickBot="1">
      <c r="A109" s="59" t="inlineStr">
        <is>
          <t>Keuntungan (kerugian) selisih kurs penjabaran, sebelum pajak</t>
        </is>
      </c>
      <c r="B109" s="65" t="n"/>
      <c r="C109" s="56" t="inlineStr"/>
      <c r="D109" s="56" t="inlineStr"/>
      <c r="E109" s="56" t="inlineStr"/>
      <c r="F109" s="56" t="inlineStr"/>
      <c r="G109" s="56" t="inlineStr"/>
      <c r="H109" s="56" t="inlineStr"/>
      <c r="I109" s="56" t="inlineStr"/>
      <c r="J109" s="56" t="inlineStr"/>
      <c r="K109" s="56" t="inlineStr"/>
      <c r="L109" s="56" t="inlineStr"/>
      <c r="M109" s="56" t="inlineStr"/>
      <c r="N109" s="56" t="inlineStr"/>
      <c r="O109" s="56" t="inlineStr"/>
      <c r="P109" s="56" t="inlineStr"/>
      <c r="Q109" s="56" t="inlineStr"/>
      <c r="R109" s="56" t="inlineStr"/>
      <c r="S109" s="56" t="inlineStr"/>
      <c r="T109" s="56" t="inlineStr"/>
      <c r="U109" s="56" t="inlineStr"/>
      <c r="V109" s="56" t="inlineStr"/>
      <c r="W109" s="56" t="inlineStr"/>
      <c r="X109" s="56" t="inlineStr"/>
      <c r="Y109" s="56" t="inlineStr"/>
      <c r="Z109" s="56" t="inlineStr"/>
      <c r="AA109" s="56" t="inlineStr"/>
      <c r="AB109" s="56" t="n"/>
      <c r="AC109" s="56" t="n"/>
      <c r="AD109" s="56" t="n"/>
      <c r="AE109" s="56" t="n"/>
      <c r="AF109" s="56" t="n"/>
      <c r="AG109" s="56" t="n"/>
      <c r="AH109" s="56" t="n"/>
      <c r="AI109" s="56" t="n"/>
      <c r="AJ109" s="56" t="n"/>
      <c r="AK109" s="56" t="n"/>
      <c r="AL109" s="56" t="n"/>
    </row>
    <row r="110" hidden="1" ht="35" customHeight="1" s="173" thickBot="1">
      <c r="A110" s="59" t="inlineStr">
        <is>
          <t>Penyesuaian reklasifikasi selisih kurs penjabaran, sebelum pajak</t>
        </is>
      </c>
      <c r="B110" s="65" t="n"/>
      <c r="C110" s="57" t="inlineStr"/>
      <c r="D110" s="57" t="inlineStr"/>
      <c r="E110" s="57" t="inlineStr"/>
      <c r="F110" s="57" t="inlineStr"/>
      <c r="G110" s="57" t="inlineStr"/>
      <c r="H110" s="57" t="inlineStr"/>
      <c r="I110" s="57" t="inlineStr"/>
      <c r="J110" s="57" t="inlineStr"/>
      <c r="K110" s="57" t="inlineStr"/>
      <c r="L110" s="57" t="inlineStr"/>
      <c r="M110" s="57" t="inlineStr"/>
      <c r="N110" s="57" t="inlineStr"/>
      <c r="O110" s="57" t="inlineStr"/>
      <c r="P110" s="57" t="inlineStr"/>
      <c r="Q110" s="57" t="inlineStr"/>
      <c r="R110" s="57" t="inlineStr"/>
      <c r="S110" s="57" t="inlineStr"/>
      <c r="T110" s="57" t="inlineStr"/>
      <c r="U110" s="57" t="inlineStr"/>
      <c r="V110" s="57" t="inlineStr"/>
      <c r="W110" s="57" t="inlineStr"/>
      <c r="X110" s="57" t="inlineStr"/>
      <c r="Y110" s="57" t="inlineStr"/>
      <c r="Z110" s="57" t="inlineStr"/>
      <c r="AA110" s="57" t="inlineStr"/>
      <c r="AB110" s="57" t="n"/>
      <c r="AC110" s="57" t="n"/>
      <c r="AD110" s="57" t="n"/>
      <c r="AE110" s="57" t="n"/>
      <c r="AF110" s="57" t="n"/>
      <c r="AG110" s="57" t="n"/>
      <c r="AH110" s="57" t="n"/>
      <c r="AI110" s="57" t="n"/>
      <c r="AJ110" s="57" t="n"/>
      <c r="AK110" s="57" t="n"/>
      <c r="AL110" s="57" t="n"/>
    </row>
    <row r="111" ht="103" customHeight="1" s="173" thickBot="1">
      <c r="A111" s="59" t="inlineStr">
        <is>
          <t>Keuntungan (kerugian) yang belum direalisasi atas perubahan nilai wajar aset keuangan melalui penghasilan komprehensif lain, sebelum pajak</t>
        </is>
      </c>
      <c r="B111" s="65" t="n"/>
      <c r="C111" s="56" t="n">
        <v/>
      </c>
      <c r="D111" s="56" t="n">
        <v/>
      </c>
      <c r="E111" s="56" t="n">
        <v/>
      </c>
      <c r="F111" s="56" t="n">
        <v/>
      </c>
      <c r="G111" s="56" t="n">
        <v/>
      </c>
      <c r="H111" s="56" t="n">
        <v/>
      </c>
      <c r="I111" s="56" t="n">
        <v/>
      </c>
      <c r="J111" s="56" t="n">
        <v/>
      </c>
      <c r="K111" s="56" t="n">
        <v/>
      </c>
      <c r="L111" s="56" t="n">
        <v/>
      </c>
      <c r="M111" s="56" t="n">
        <v/>
      </c>
      <c r="N111" s="56" t="n">
        <v/>
      </c>
      <c r="O111" s="56" t="inlineStr"/>
      <c r="P111" s="56" t="inlineStr"/>
      <c r="Q111" s="56" t="inlineStr"/>
      <c r="R111" s="56" t="n">
        <v>6.44</v>
      </c>
      <c r="S111" s="56" t="n">
        <v>151.251</v>
      </c>
      <c r="T111" s="56" t="inlineStr"/>
      <c r="U111" s="56" t="n">
        <v>-14.587</v>
      </c>
      <c r="V111" s="56" t="n">
        <v>-84.075</v>
      </c>
      <c r="W111" s="56" t="inlineStr"/>
      <c r="X111" s="56" t="n">
        <v>38.256</v>
      </c>
      <c r="Y111" s="56" t="n">
        <v>140.854</v>
      </c>
      <c r="Z111" s="56" t="n">
        <v>139</v>
      </c>
      <c r="AA111" s="56" t="n">
        <v>-419.11</v>
      </c>
      <c r="AB111" s="56" t="n"/>
      <c r="AC111" s="56" t="n"/>
      <c r="AD111" s="56" t="n"/>
      <c r="AE111" s="56" t="n"/>
      <c r="AF111" s="56" t="n"/>
      <c r="AG111" s="56" t="n"/>
      <c r="AH111" s="56" t="n"/>
      <c r="AI111" s="56" t="n"/>
      <c r="AJ111" s="56" t="n"/>
      <c r="AK111" s="56" t="n"/>
      <c r="AL111" s="56" t="n"/>
    </row>
    <row r="112" hidden="1" ht="86" customHeight="1" s="173" thickBot="1">
      <c r="A112" s="59" t="inlineStr">
        <is>
          <t>Penyesuaian reklasifikasi atas aset keuangan nilai wajar melalui pendapatan komprehensif lainnya, sebelum pajak</t>
        </is>
      </c>
      <c r="B112" s="65" t="n"/>
      <c r="C112" s="57" t="n">
        <v/>
      </c>
      <c r="D112" s="57" t="n">
        <v/>
      </c>
      <c r="E112" s="57" t="n">
        <v/>
      </c>
      <c r="F112" s="57" t="n">
        <v/>
      </c>
      <c r="G112" s="57" t="n">
        <v/>
      </c>
      <c r="H112" s="57" t="n">
        <v/>
      </c>
      <c r="I112" s="57" t="n">
        <v/>
      </c>
      <c r="J112" s="57" t="n">
        <v/>
      </c>
      <c r="K112" s="57" t="n">
        <v/>
      </c>
      <c r="L112" s="57" t="n">
        <v/>
      </c>
      <c r="M112" s="57" t="n">
        <v/>
      </c>
      <c r="N112" s="57" t="n">
        <v/>
      </c>
      <c r="O112" s="57" t="inlineStr"/>
      <c r="P112" s="57" t="inlineStr"/>
      <c r="Q112" s="57" t="inlineStr"/>
      <c r="R112" s="57" t="inlineStr"/>
      <c r="S112" s="57" t="inlineStr"/>
      <c r="T112" s="57" t="inlineStr"/>
      <c r="U112" s="57" t="inlineStr"/>
      <c r="V112" s="57" t="inlineStr"/>
      <c r="W112" s="57" t="inlineStr"/>
      <c r="X112" s="57" t="inlineStr"/>
      <c r="Y112" s="57" t="inlineStr"/>
      <c r="Z112" s="57" t="inlineStr"/>
      <c r="AA112" s="57" t="inlineStr"/>
      <c r="AB112" s="57" t="n"/>
      <c r="AC112" s="57" t="n"/>
      <c r="AD112" s="57" t="n"/>
      <c r="AE112" s="57" t="n"/>
      <c r="AF112" s="57" t="n"/>
      <c r="AG112" s="57" t="n"/>
      <c r="AH112" s="57" t="n"/>
      <c r="AI112" s="57" t="n"/>
      <c r="AJ112" s="57" t="n"/>
      <c r="AK112" s="57" t="n"/>
      <c r="AL112" s="57" t="n"/>
    </row>
    <row r="113" hidden="1" ht="35" customHeight="1" s="173" thickBot="1">
      <c r="A113" s="59" t="inlineStr">
        <is>
          <t>Keuntungan (kerugian) lindung nilai arus kas, sebelum pajak</t>
        </is>
      </c>
      <c r="B113" s="65" t="n"/>
      <c r="C113" s="56" t="inlineStr"/>
      <c r="D113" s="56" t="inlineStr"/>
      <c r="E113" s="56" t="inlineStr"/>
      <c r="F113" s="56" t="inlineStr"/>
      <c r="G113" s="56" t="inlineStr"/>
      <c r="H113" s="56" t="inlineStr"/>
      <c r="I113" s="56" t="inlineStr"/>
      <c r="J113" s="56" t="inlineStr"/>
      <c r="K113" s="56" t="inlineStr"/>
      <c r="L113" s="56" t="inlineStr"/>
      <c r="M113" s="56" t="inlineStr"/>
      <c r="N113" s="56" t="inlineStr"/>
      <c r="O113" s="56" t="inlineStr"/>
      <c r="P113" s="56" t="inlineStr"/>
      <c r="Q113" s="56" t="inlineStr"/>
      <c r="R113" s="56" t="inlineStr"/>
      <c r="S113" s="56" t="inlineStr"/>
      <c r="T113" s="56" t="inlineStr"/>
      <c r="U113" s="56" t="inlineStr"/>
      <c r="V113" s="56" t="inlineStr"/>
      <c r="W113" s="56" t="inlineStr"/>
      <c r="X113" s="56" t="inlineStr"/>
      <c r="Y113" s="56" t="inlineStr"/>
      <c r="Z113" s="56" t="inlineStr"/>
      <c r="AA113" s="56" t="inlineStr"/>
      <c r="AB113" s="56" t="n"/>
      <c r="AC113" s="56" t="n"/>
      <c r="AD113" s="56" t="n"/>
      <c r="AE113" s="56" t="n"/>
      <c r="AF113" s="56" t="n"/>
      <c r="AG113" s="56" t="n"/>
      <c r="AH113" s="56" t="n"/>
      <c r="AI113" s="56" t="n"/>
      <c r="AJ113" s="56" t="n"/>
      <c r="AK113" s="56" t="n"/>
      <c r="AL113" s="56" t="n"/>
    </row>
    <row r="114" hidden="1" ht="52" customHeight="1" s="173" thickBot="1">
      <c r="A114" s="59" t="inlineStr">
        <is>
          <t>Penyesuaian reklasifikasi atas lindung nilai arus kas, sebelum pajak</t>
        </is>
      </c>
      <c r="B114" s="65" t="n"/>
      <c r="C114" s="57" t="inlineStr"/>
      <c r="D114" s="57" t="inlineStr"/>
      <c r="E114" s="57" t="inlineStr"/>
      <c r="F114" s="57" t="inlineStr"/>
      <c r="G114" s="57" t="inlineStr"/>
      <c r="H114" s="57" t="inlineStr"/>
      <c r="I114" s="57" t="inlineStr"/>
      <c r="J114" s="57" t="inlineStr"/>
      <c r="K114" s="57" t="inlineStr"/>
      <c r="L114" s="57" t="inlineStr"/>
      <c r="M114" s="57" t="inlineStr"/>
      <c r="N114" s="57" t="inlineStr"/>
      <c r="O114" s="57" t="inlineStr"/>
      <c r="P114" s="57" t="inlineStr"/>
      <c r="Q114" s="57" t="inlineStr"/>
      <c r="R114" s="57" t="inlineStr"/>
      <c r="S114" s="57" t="inlineStr"/>
      <c r="T114" s="57" t="inlineStr"/>
      <c r="U114" s="57" t="inlineStr"/>
      <c r="V114" s="57" t="inlineStr"/>
      <c r="W114" s="57" t="inlineStr"/>
      <c r="X114" s="57" t="inlineStr"/>
      <c r="Y114" s="57" t="inlineStr"/>
      <c r="Z114" s="57" t="inlineStr"/>
      <c r="AA114" s="57" t="inlineStr"/>
      <c r="AB114" s="57" t="n"/>
      <c r="AC114" s="57" t="n"/>
      <c r="AD114" s="57" t="n"/>
      <c r="AE114" s="57" t="n"/>
      <c r="AF114" s="57" t="n"/>
      <c r="AG114" s="57" t="n"/>
      <c r="AH114" s="57" t="n"/>
      <c r="AI114" s="57" t="n"/>
      <c r="AJ114" s="57" t="n"/>
      <c r="AK114" s="57" t="n"/>
      <c r="AL114" s="57" t="n"/>
    </row>
    <row r="115" hidden="1" ht="103" customHeight="1" s="173" thickBot="1">
      <c r="A115" s="59" t="inlineStr">
        <is>
          <t>Nilai tercatat dari aset (liabilitas) non-keuangan yang perolehan atau keterjadiannya merupakan suatu prakiraan transaksi yang kemungkinan besar terjadi yang dilindung nilai, sebelum pajak</t>
        </is>
      </c>
      <c r="B115" s="65" t="n"/>
      <c r="C115" s="56" t="inlineStr"/>
      <c r="D115" s="56" t="inlineStr"/>
      <c r="E115" s="56" t="inlineStr"/>
      <c r="F115" s="56" t="inlineStr"/>
      <c r="G115" s="56" t="inlineStr"/>
      <c r="H115" s="56" t="inlineStr"/>
      <c r="I115" s="56" t="inlineStr"/>
      <c r="J115" s="56" t="inlineStr"/>
      <c r="K115" s="56" t="inlineStr"/>
      <c r="L115" s="56" t="inlineStr"/>
      <c r="M115" s="56" t="inlineStr"/>
      <c r="N115" s="56" t="inlineStr"/>
      <c r="O115" s="56" t="inlineStr"/>
      <c r="P115" s="56" t="inlineStr"/>
      <c r="Q115" s="56" t="inlineStr"/>
      <c r="R115" s="56" t="inlineStr"/>
      <c r="S115" s="56" t="inlineStr"/>
      <c r="T115" s="56" t="inlineStr"/>
      <c r="U115" s="56" t="inlineStr"/>
      <c r="V115" s="56" t="inlineStr"/>
      <c r="W115" s="56" t="inlineStr"/>
      <c r="X115" s="56" t="inlineStr"/>
      <c r="Y115" s="56" t="inlineStr"/>
      <c r="Z115" s="56" t="inlineStr"/>
      <c r="AA115" s="56" t="inlineStr"/>
      <c r="AB115" s="56" t="n"/>
      <c r="AC115" s="56" t="n"/>
      <c r="AD115" s="56" t="n"/>
      <c r="AE115" s="56" t="n"/>
      <c r="AF115" s="56" t="n"/>
      <c r="AG115" s="56" t="n"/>
      <c r="AH115" s="56" t="n"/>
      <c r="AI115" s="56" t="n"/>
      <c r="AJ115" s="56" t="n"/>
      <c r="AK115" s="56" t="n"/>
      <c r="AL115" s="56" t="n"/>
    </row>
    <row r="116" hidden="1" ht="69" customHeight="1" s="173" thickBot="1">
      <c r="A116" s="59" t="inlineStr">
        <is>
          <t>Keuntungan (kerugian) lindung nilai investasi bersih kegiatan usaha luar negeri, sebelum pajak</t>
        </is>
      </c>
      <c r="B116" s="65" t="n"/>
      <c r="C116" s="56" t="inlineStr"/>
      <c r="D116" s="56" t="inlineStr"/>
      <c r="E116" s="56" t="inlineStr"/>
      <c r="F116" s="56" t="inlineStr"/>
      <c r="G116" s="56" t="inlineStr"/>
      <c r="H116" s="56" t="inlineStr"/>
      <c r="I116" s="56" t="inlineStr"/>
      <c r="J116" s="56" t="inlineStr"/>
      <c r="K116" s="56" t="inlineStr"/>
      <c r="L116" s="56" t="inlineStr"/>
      <c r="M116" s="56" t="inlineStr"/>
      <c r="N116" s="56" t="inlineStr"/>
      <c r="O116" s="56" t="inlineStr"/>
      <c r="P116" s="56" t="inlineStr"/>
      <c r="Q116" s="56" t="inlineStr"/>
      <c r="R116" s="56" t="inlineStr"/>
      <c r="S116" s="56" t="inlineStr"/>
      <c r="T116" s="56" t="inlineStr"/>
      <c r="U116" s="56" t="inlineStr"/>
      <c r="V116" s="56" t="inlineStr"/>
      <c r="W116" s="56" t="inlineStr"/>
      <c r="X116" s="56" t="inlineStr"/>
      <c r="Y116" s="56" t="inlineStr"/>
      <c r="Z116" s="56" t="inlineStr"/>
      <c r="AA116" s="56" t="inlineStr"/>
      <c r="AB116" s="56" t="n"/>
      <c r="AC116" s="56" t="n"/>
      <c r="AD116" s="56" t="n"/>
      <c r="AE116" s="56" t="n"/>
      <c r="AF116" s="56" t="n"/>
      <c r="AG116" s="56" t="n"/>
      <c r="AH116" s="56" t="n"/>
      <c r="AI116" s="56" t="n"/>
      <c r="AJ116" s="56" t="n"/>
      <c r="AK116" s="56" t="n"/>
      <c r="AL116" s="56" t="n"/>
    </row>
    <row r="117" hidden="1" ht="69" customHeight="1" s="173" thickBot="1">
      <c r="A117" s="59" t="inlineStr">
        <is>
          <t>Penyesuaian reklasifikasi atas lindung nilai investasi bersih kegiatan usaha luar negeri, sebelum pajak</t>
        </is>
      </c>
      <c r="B117" s="65" t="n"/>
      <c r="C117" s="57" t="inlineStr"/>
      <c r="D117" s="57" t="inlineStr"/>
      <c r="E117" s="57" t="inlineStr"/>
      <c r="F117" s="57" t="inlineStr"/>
      <c r="G117" s="57" t="inlineStr"/>
      <c r="H117" s="57" t="inlineStr"/>
      <c r="I117" s="57" t="inlineStr"/>
      <c r="J117" s="57" t="inlineStr"/>
      <c r="K117" s="57" t="inlineStr"/>
      <c r="L117" s="57" t="inlineStr"/>
      <c r="M117" s="57" t="inlineStr"/>
      <c r="N117" s="57" t="inlineStr"/>
      <c r="O117" s="57" t="inlineStr"/>
      <c r="P117" s="57" t="inlineStr"/>
      <c r="Q117" s="57" t="inlineStr"/>
      <c r="R117" s="57" t="inlineStr"/>
      <c r="S117" s="57" t="inlineStr"/>
      <c r="T117" s="57" t="inlineStr"/>
      <c r="U117" s="57" t="inlineStr"/>
      <c r="V117" s="57" t="inlineStr"/>
      <c r="W117" s="57" t="inlineStr"/>
      <c r="X117" s="57" t="inlineStr"/>
      <c r="Y117" s="57" t="inlineStr"/>
      <c r="Z117" s="57" t="inlineStr"/>
      <c r="AA117" s="57" t="inlineStr"/>
      <c r="AB117" s="57" t="n"/>
      <c r="AC117" s="57" t="n"/>
      <c r="AD117" s="57" t="n"/>
      <c r="AE117" s="57" t="n"/>
      <c r="AF117" s="57" t="n"/>
      <c r="AG117" s="57" t="n"/>
      <c r="AH117" s="57" t="n"/>
      <c r="AI117" s="57" t="n"/>
      <c r="AJ117" s="57" t="n"/>
      <c r="AK117" s="57" t="n"/>
      <c r="AL117" s="57" t="n"/>
    </row>
    <row r="118" hidden="1" ht="86" customHeight="1" s="173" thickBot="1">
      <c r="A118" s="59" t="inlineStr">
        <is>
          <t>Bagian pendapatan komprehensif lainnya dari entitas asosiasi yang dicatat dengan menggunakan metode ekuitas, sebelum pajak</t>
        </is>
      </c>
      <c r="B118" s="65" t="n"/>
      <c r="C118" s="56" t="inlineStr"/>
      <c r="D118" s="56" t="inlineStr"/>
      <c r="E118" s="56" t="inlineStr"/>
      <c r="F118" s="56" t="inlineStr"/>
      <c r="G118" s="56" t="inlineStr"/>
      <c r="H118" s="56" t="inlineStr"/>
      <c r="I118" s="56" t="inlineStr"/>
      <c r="J118" s="56" t="inlineStr"/>
      <c r="K118" s="56" t="inlineStr"/>
      <c r="L118" s="56" t="inlineStr"/>
      <c r="M118" s="56" t="inlineStr"/>
      <c r="N118" s="56" t="inlineStr"/>
      <c r="O118" s="56" t="inlineStr"/>
      <c r="P118" s="56" t="inlineStr"/>
      <c r="Q118" s="56" t="inlineStr"/>
      <c r="R118" s="56" t="inlineStr"/>
      <c r="S118" s="56" t="inlineStr"/>
      <c r="T118" s="56" t="inlineStr"/>
      <c r="U118" s="56" t="inlineStr"/>
      <c r="V118" s="56" t="inlineStr"/>
      <c r="W118" s="56" t="inlineStr"/>
      <c r="X118" s="56" t="inlineStr"/>
      <c r="Y118" s="56" t="inlineStr"/>
      <c r="Z118" s="56" t="inlineStr"/>
      <c r="AA118" s="56" t="inlineStr"/>
      <c r="AB118" s="56" t="n"/>
      <c r="AC118" s="56" t="n"/>
      <c r="AD118" s="56" t="n"/>
      <c r="AE118" s="56" t="n"/>
      <c r="AF118" s="56" t="n"/>
      <c r="AG118" s="56" t="n"/>
      <c r="AH118" s="56" t="n"/>
      <c r="AI118" s="56" t="n"/>
      <c r="AJ118" s="56" t="n"/>
      <c r="AK118" s="56" t="n"/>
      <c r="AL118" s="56" t="n"/>
    </row>
    <row r="119" hidden="1" ht="86" customHeight="1" s="173" thickBot="1">
      <c r="A119" s="59" t="inlineStr">
        <is>
          <t>Bagian pendapatan komprehensif lainnya dari entitas ventura bersama yang dicatat dengan menggunakan metode ekuitas, sebelum pajak</t>
        </is>
      </c>
      <c r="B119" s="65" t="n"/>
      <c r="C119" s="56" t="inlineStr"/>
      <c r="D119" s="56" t="inlineStr"/>
      <c r="E119" s="56" t="inlineStr"/>
      <c r="F119" s="56" t="inlineStr"/>
      <c r="G119" s="56" t="inlineStr"/>
      <c r="H119" s="56" t="inlineStr"/>
      <c r="I119" s="56" t="inlineStr"/>
      <c r="J119" s="56" t="inlineStr"/>
      <c r="K119" s="56" t="inlineStr"/>
      <c r="L119" s="56" t="inlineStr"/>
      <c r="M119" s="56" t="inlineStr"/>
      <c r="N119" s="56" t="inlineStr"/>
      <c r="O119" s="56" t="inlineStr"/>
      <c r="P119" s="56" t="inlineStr"/>
      <c r="Q119" s="56" t="inlineStr"/>
      <c r="R119" s="56" t="inlineStr"/>
      <c r="S119" s="56" t="inlineStr"/>
      <c r="T119" s="56" t="inlineStr"/>
      <c r="U119" s="56" t="inlineStr"/>
      <c r="V119" s="56" t="inlineStr"/>
      <c r="W119" s="56" t="inlineStr"/>
      <c r="X119" s="56" t="inlineStr"/>
      <c r="Y119" s="56" t="inlineStr"/>
      <c r="Z119" s="56" t="inlineStr"/>
      <c r="AA119" s="56" t="inlineStr"/>
      <c r="AB119" s="56" t="n"/>
      <c r="AC119" s="56" t="n"/>
      <c r="AD119" s="56" t="n"/>
      <c r="AE119" s="56" t="n"/>
      <c r="AF119" s="56" t="n"/>
      <c r="AG119" s="56" t="n"/>
      <c r="AH119" s="56" t="n"/>
      <c r="AI119" s="56" t="n"/>
      <c r="AJ119" s="56" t="n"/>
      <c r="AK119" s="56" t="n"/>
      <c r="AL119" s="56" t="n"/>
    </row>
    <row r="120" hidden="1" ht="69" customHeight="1" s="173" thickBot="1">
      <c r="A120" s="59" t="inlineStr">
        <is>
          <t>Penyesuaian lainnya atas pendapatan komprehensif lainnya yang akan direklasifikasi ke laba rugi, sebelum pajak</t>
        </is>
      </c>
      <c r="B120" s="65" t="n"/>
      <c r="C120" s="56" t="inlineStr"/>
      <c r="D120" s="56" t="inlineStr"/>
      <c r="E120" s="56" t="inlineStr"/>
      <c r="F120" s="56" t="inlineStr"/>
      <c r="G120" s="56" t="inlineStr"/>
      <c r="H120" s="56" t="inlineStr"/>
      <c r="I120" s="56" t="inlineStr"/>
      <c r="J120" s="56" t="inlineStr"/>
      <c r="K120" s="56" t="inlineStr"/>
      <c r="L120" s="56" t="inlineStr"/>
      <c r="M120" s="56" t="inlineStr"/>
      <c r="N120" s="56" t="inlineStr"/>
      <c r="O120" s="56" t="inlineStr"/>
      <c r="P120" s="56" t="inlineStr"/>
      <c r="Q120" s="56" t="inlineStr"/>
      <c r="R120" s="56" t="inlineStr"/>
      <c r="S120" s="56" t="inlineStr"/>
      <c r="T120" s="56" t="inlineStr"/>
      <c r="U120" s="56" t="inlineStr"/>
      <c r="V120" s="56" t="inlineStr"/>
      <c r="W120" s="56" t="inlineStr"/>
      <c r="X120" s="56" t="inlineStr"/>
      <c r="Y120" s="56" t="inlineStr"/>
      <c r="Z120" s="56" t="inlineStr"/>
      <c r="AA120" s="56" t="inlineStr"/>
      <c r="AB120" s="56" t="n"/>
      <c r="AC120" s="56" t="n"/>
      <c r="AD120" s="56" t="n"/>
      <c r="AE120" s="56" t="n"/>
      <c r="AF120" s="56" t="n"/>
      <c r="AG120" s="56" t="n"/>
      <c r="AH120" s="56" t="n"/>
      <c r="AI120" s="56" t="n"/>
      <c r="AJ120" s="56" t="n"/>
      <c r="AK120" s="56" t="n"/>
      <c r="AL120" s="56" t="n"/>
    </row>
    <row r="121" ht="69" customHeight="1" s="173" thickBot="1">
      <c r="A121" s="59" t="inlineStr">
        <is>
          <t>Jumlah pendapatan komprehensif lainnya yang akan direklasifikasi ke laba rugi, sebelum pajak</t>
        </is>
      </c>
      <c r="B121" s="65" t="n"/>
      <c r="C121" s="56" t="inlineStr"/>
      <c r="D121" s="56" t="inlineStr"/>
      <c r="E121" s="56" t="inlineStr"/>
      <c r="F121" s="56" t="inlineStr"/>
      <c r="G121" s="56" t="inlineStr"/>
      <c r="H121" s="56" t="inlineStr"/>
      <c r="I121" s="56" t="inlineStr"/>
      <c r="J121" s="56" t="inlineStr"/>
      <c r="K121" s="56" t="inlineStr"/>
      <c r="L121" s="56" t="n">
        <v>-93.669</v>
      </c>
      <c r="M121" s="56" t="inlineStr"/>
      <c r="N121" s="56" t="inlineStr"/>
      <c r="O121" s="56" t="n">
        <v>-136.553</v>
      </c>
      <c r="P121" s="56" t="inlineStr"/>
      <c r="Q121" s="56" t="inlineStr"/>
      <c r="R121" s="56" t="n">
        <v>6.44</v>
      </c>
      <c r="S121" s="56" t="inlineStr"/>
      <c r="T121" s="56" t="inlineStr"/>
      <c r="U121" s="56" t="n">
        <v>-14.587</v>
      </c>
      <c r="V121" s="56" t="inlineStr"/>
      <c r="W121" s="56" t="inlineStr"/>
      <c r="X121" s="56" t="n">
        <v>38.256</v>
      </c>
      <c r="Y121" s="56" t="n">
        <v>140.854</v>
      </c>
      <c r="Z121" s="56" t="n">
        <v>139</v>
      </c>
      <c r="AA121" s="56" t="n">
        <v>-419.11</v>
      </c>
      <c r="AB121" s="56" t="n"/>
      <c r="AC121" s="56" t="n"/>
      <c r="AD121" s="56" t="n"/>
      <c r="AE121" s="56" t="n"/>
      <c r="AF121" s="56" t="n"/>
      <c r="AG121" s="56" t="n"/>
      <c r="AH121" s="56" t="n"/>
      <c r="AI121" s="56" t="n"/>
      <c r="AJ121" s="56" t="n"/>
      <c r="AK121" s="56" t="n"/>
      <c r="AL121" s="56" t="n"/>
    </row>
    <row r="122" ht="52" customHeight="1" s="173" thickBot="1">
      <c r="A122" s="55" t="inlineStr">
        <is>
          <t>Jumlah pendapatan komprehensif lainnya, sebelum pajak</t>
        </is>
      </c>
      <c r="B122" s="66" t="n"/>
      <c r="C122" s="56" t="inlineStr"/>
      <c r="D122" s="56" t="inlineStr"/>
      <c r="E122" s="56" t="inlineStr"/>
      <c r="F122" s="56" t="inlineStr"/>
      <c r="G122" s="56" t="inlineStr"/>
      <c r="H122" s="56" t="inlineStr"/>
      <c r="I122" s="56" t="inlineStr"/>
      <c r="J122" s="56" t="inlineStr"/>
      <c r="K122" s="56" t="n">
        <v/>
      </c>
      <c r="L122" s="56" t="n">
        <v>-93.73699999999999</v>
      </c>
      <c r="M122" s="56" t="n">
        <v>112.874</v>
      </c>
      <c r="N122" s="56" t="n">
        <v>108.573</v>
      </c>
      <c r="O122" s="56" t="n">
        <v>-136.553</v>
      </c>
      <c r="P122" s="56" t="n">
        <v>-194.892</v>
      </c>
      <c r="Q122" s="56" t="n">
        <v>-191.155</v>
      </c>
      <c r="R122" s="56" t="n">
        <v>6.44</v>
      </c>
      <c r="S122" s="56" t="n">
        <v>151.251</v>
      </c>
      <c r="T122" s="56" t="n">
        <v>-152.437</v>
      </c>
      <c r="U122" s="56" t="n">
        <v>-23.477</v>
      </c>
      <c r="V122" s="56" t="n">
        <v>-75.185</v>
      </c>
      <c r="W122" s="56" t="n">
        <v>199.74</v>
      </c>
      <c r="X122" s="56" t="n">
        <v>77.41</v>
      </c>
      <c r="Y122" s="56" t="n">
        <v>138.625</v>
      </c>
      <c r="Z122" s="56" t="n">
        <v>140.794</v>
      </c>
      <c r="AA122" s="56" t="n">
        <v>-419.11</v>
      </c>
      <c r="AB122" s="56" t="n"/>
      <c r="AC122" s="56" t="n"/>
      <c r="AD122" s="56" t="n"/>
      <c r="AE122" s="56" t="n"/>
      <c r="AF122" s="56" t="n"/>
      <c r="AG122" s="56" t="n"/>
      <c r="AH122" s="56" t="n"/>
      <c r="AI122" s="56" t="n"/>
      <c r="AJ122" s="56" t="n"/>
      <c r="AK122" s="56" t="n"/>
      <c r="AL122" s="56" t="n"/>
    </row>
    <row r="123" ht="35" customHeight="1" s="173" thickBot="1">
      <c r="A123" s="62" t="inlineStr">
        <is>
          <t>Pajak atas pendapatan komprehensif lainnya</t>
        </is>
      </c>
      <c r="B123" s="67" t="n"/>
      <c r="C123" s="68" t="inlineStr"/>
      <c r="D123" s="68" t="inlineStr"/>
      <c r="E123" s="68" t="inlineStr"/>
      <c r="F123" s="68" t="inlineStr"/>
      <c r="G123" s="68" t="inlineStr"/>
      <c r="H123" s="68" t="inlineStr"/>
      <c r="I123" s="68" t="inlineStr"/>
      <c r="J123" s="68" t="inlineStr"/>
      <c r="K123" s="68" t="n">
        <v/>
      </c>
      <c r="L123" s="68" t="n">
        <v>-18.734</v>
      </c>
      <c r="M123" s="68" t="n">
        <v>23.019</v>
      </c>
      <c r="N123" s="68" t="n">
        <v>24.616</v>
      </c>
      <c r="O123" s="68" t="n">
        <v>-25.945</v>
      </c>
      <c r="P123" s="68" t="n">
        <v>-37.03</v>
      </c>
      <c r="Q123" s="68" t="n">
        <v>-36.319</v>
      </c>
      <c r="R123" s="68" t="n">
        <v>1.224</v>
      </c>
      <c r="S123" s="68" t="n">
        <v>28.737</v>
      </c>
      <c r="T123" s="68" t="n">
        <v>-28.963</v>
      </c>
      <c r="U123" s="68" t="n">
        <v>-4.228</v>
      </c>
      <c r="V123" s="68" t="n">
        <v>-14.938</v>
      </c>
      <c r="W123" s="68" t="n">
        <v>38.371</v>
      </c>
      <c r="X123" s="68" t="n">
        <v>13.196</v>
      </c>
      <c r="Y123" s="68" t="n">
        <v>26.377</v>
      </c>
      <c r="Z123" s="68" t="n">
        <v>26.58900000000001</v>
      </c>
      <c r="AA123" s="68" t="n">
        <v>-81.48399999999999</v>
      </c>
      <c r="AB123" s="68" t="n"/>
      <c r="AC123" s="68" t="n"/>
      <c r="AD123" s="68" t="n"/>
      <c r="AE123" s="68" t="n"/>
      <c r="AF123" s="68" t="n"/>
      <c r="AG123" s="68" t="n"/>
      <c r="AH123" s="68" t="n"/>
      <c r="AI123" s="68" t="n"/>
      <c r="AJ123" s="68" t="n"/>
      <c r="AK123" s="68" t="n"/>
      <c r="AL123" s="68" t="n"/>
    </row>
    <row r="124" ht="35" customHeight="1" s="173" thickBot="1">
      <c r="A124" s="54" t="inlineStr">
        <is>
          <t>Pendapatan komprehensif lainnya, setelah pajak</t>
        </is>
      </c>
      <c r="B124" s="54" t="n"/>
      <c r="C124" s="53" t="n"/>
      <c r="D124" s="53" t="n"/>
      <c r="E124" s="53" t="n"/>
      <c r="F124" s="53" t="n"/>
      <c r="G124" s="53" t="n"/>
      <c r="H124" s="53" t="n"/>
      <c r="I124" s="53" t="n"/>
      <c r="J124" s="53" t="n"/>
      <c r="K124" s="53" t="n"/>
      <c r="L124" s="53" t="n"/>
      <c r="M124" s="53" t="n"/>
      <c r="N124" s="53" t="n"/>
      <c r="O124" s="53" t="n"/>
      <c r="P124" s="53" t="n"/>
      <c r="Q124" s="53" t="n"/>
      <c r="R124" s="53" t="n"/>
      <c r="S124" s="53" t="n"/>
      <c r="T124" s="53" t="n"/>
      <c r="U124" s="53" t="n"/>
      <c r="V124" s="53" t="n"/>
      <c r="W124" s="53" t="n"/>
      <c r="X124" s="53" t="n"/>
      <c r="Y124" s="53" t="n"/>
      <c r="Z124" s="53" t="n"/>
      <c r="AA124" s="53" t="n"/>
      <c r="AB124" s="53" t="n"/>
      <c r="AC124" s="53" t="n"/>
      <c r="AD124" s="53" t="n"/>
      <c r="AE124" s="53" t="n"/>
      <c r="AF124" s="53" t="n"/>
      <c r="AG124" s="53" t="n"/>
      <c r="AH124" s="53" t="n"/>
      <c r="AI124" s="53" t="n"/>
      <c r="AJ124" s="53" t="n"/>
      <c r="AK124" s="53" t="n"/>
      <c r="AL124" s="53" t="n"/>
    </row>
    <row r="125" ht="69" customHeight="1" s="173" thickBot="1">
      <c r="A125" s="58" t="inlineStr">
        <is>
          <t>Pendapatan komprehensif lainnya yang tidak akan direklasifikasi ke laba rugi, setelah pajak</t>
        </is>
      </c>
      <c r="B125" s="58" t="n"/>
      <c r="C125" s="53" t="n"/>
      <c r="D125" s="53" t="n"/>
      <c r="E125" s="53" t="n"/>
      <c r="F125" s="53" t="n"/>
      <c r="G125" s="53" t="n"/>
      <c r="H125" s="53" t="n"/>
      <c r="I125" s="53" t="n"/>
      <c r="J125" s="53" t="n"/>
      <c r="K125" s="53" t="n"/>
      <c r="L125" s="53" t="n"/>
      <c r="M125" s="53" t="n"/>
      <c r="N125" s="53" t="n"/>
      <c r="O125" s="53" t="n"/>
      <c r="P125" s="53" t="n"/>
      <c r="Q125" s="53" t="n"/>
      <c r="R125" s="53" t="n"/>
      <c r="S125" s="53" t="n"/>
      <c r="T125" s="53" t="n"/>
      <c r="U125" s="53" t="n"/>
      <c r="V125" s="53" t="n"/>
      <c r="W125" s="53" t="n"/>
      <c r="X125" s="53" t="n"/>
      <c r="Y125" s="53" t="n"/>
      <c r="Z125" s="53" t="n"/>
      <c r="AA125" s="53" t="n"/>
      <c r="AB125" s="53" t="n"/>
      <c r="AC125" s="53" t="n"/>
      <c r="AD125" s="53" t="n"/>
      <c r="AE125" s="53" t="n"/>
      <c r="AF125" s="53" t="n"/>
      <c r="AG125" s="53" t="n"/>
      <c r="AH125" s="53" t="n"/>
      <c r="AI125" s="53" t="n"/>
      <c r="AJ125" s="53" t="n"/>
      <c r="AK125" s="53" t="n"/>
      <c r="AL125" s="53" t="n"/>
    </row>
    <row r="126" hidden="1" ht="69" customHeight="1" s="173" thickBot="1">
      <c r="A126" s="59" t="inlineStr">
        <is>
          <t>Pendapatan komprehensif lainnya atas keuntungan (kerugian) hasil revaluasi aset tetap, setelah pajak</t>
        </is>
      </c>
      <c r="B126" s="59" t="n"/>
      <c r="C126" s="56" t="n"/>
      <c r="D126" s="56" t="n"/>
      <c r="E126" s="56" t="n"/>
      <c r="F126" s="56" t="n"/>
      <c r="G126" s="56" t="n"/>
      <c r="H126" s="56" t="n"/>
      <c r="I126" s="56" t="n"/>
      <c r="J126" s="56" t="n"/>
      <c r="K126" s="56" t="n"/>
      <c r="L126" s="56" t="n"/>
      <c r="M126" s="56" t="n"/>
      <c r="N126" s="56" t="n"/>
      <c r="O126" s="56" t="n"/>
      <c r="P126" s="56" t="n"/>
      <c r="Q126" s="56" t="n"/>
      <c r="R126" s="56" t="n"/>
      <c r="S126" s="56" t="n"/>
      <c r="T126" s="56" t="n"/>
      <c r="U126" s="56" t="n"/>
      <c r="V126" s="56" t="n"/>
      <c r="W126" s="56" t="n"/>
      <c r="X126" s="56" t="n"/>
      <c r="Y126" s="56" t="n"/>
      <c r="Z126" s="56" t="n"/>
      <c r="AA126" s="56" t="n"/>
      <c r="AB126" s="56" t="n"/>
      <c r="AC126" s="56" t="n"/>
      <c r="AD126" s="56" t="n"/>
      <c r="AE126" s="56" t="n"/>
      <c r="AF126" s="56" t="n"/>
      <c r="AG126" s="56" t="n"/>
      <c r="AH126" s="56" t="n"/>
      <c r="AI126" s="56" t="n"/>
      <c r="AJ126" s="56" t="n"/>
      <c r="AK126" s="56" t="n"/>
      <c r="AL126" s="56" t="n"/>
    </row>
    <row r="127" hidden="1" ht="69" customHeight="1" s="173" thickBot="1">
      <c r="A127" s="59" t="inlineStr">
        <is>
          <t>Pendapatan komprehensif lainnya atas pengukuran kembali kewajiban manfaat pasti, setelah pajak</t>
        </is>
      </c>
      <c r="B127" s="59" t="n"/>
      <c r="C127" s="56" t="n"/>
      <c r="D127" s="56" t="n"/>
      <c r="E127" s="56" t="n"/>
      <c r="F127" s="56" t="n"/>
      <c r="G127" s="56" t="n"/>
      <c r="H127" s="56" t="n"/>
      <c r="I127" s="56" t="n"/>
      <c r="J127" s="56" t="n"/>
      <c r="K127" s="56" t="n"/>
      <c r="L127" s="56" t="n"/>
      <c r="M127" s="56" t="n"/>
      <c r="N127" s="56" t="n"/>
      <c r="O127" s="56" t="n"/>
      <c r="P127" s="56" t="n"/>
      <c r="Q127" s="56" t="n"/>
      <c r="R127" s="56" t="n"/>
      <c r="S127" s="56" t="n"/>
      <c r="T127" s="56" t="n"/>
      <c r="U127" s="56" t="n"/>
      <c r="V127" s="56" t="n"/>
      <c r="W127" s="56" t="n"/>
      <c r="X127" s="56" t="n"/>
      <c r="Y127" s="56" t="n"/>
      <c r="Z127" s="56" t="n"/>
      <c r="AA127" s="56" t="n"/>
      <c r="AB127" s="56" t="n"/>
      <c r="AC127" s="56" t="n"/>
      <c r="AD127" s="56" t="n"/>
      <c r="AE127" s="56" t="n"/>
      <c r="AF127" s="56" t="n"/>
      <c r="AG127" s="56" t="n"/>
      <c r="AH127" s="56" t="n"/>
      <c r="AI127" s="56" t="n"/>
      <c r="AJ127" s="56" t="n"/>
      <c r="AK127" s="56" t="n"/>
      <c r="AL127" s="56" t="n"/>
    </row>
    <row r="128" hidden="1" ht="86" customHeight="1" s="173" thickBot="1">
      <c r="A128" s="59" t="inlineStr">
        <is>
          <t>Penyesuaian lainnya atas pendapatan komprehensif lainnya yang tidak akan direklasifikasi ke laba rugi, setelah pajak</t>
        </is>
      </c>
      <c r="B128" s="59" t="n"/>
      <c r="C128" s="56" t="n"/>
      <c r="D128" s="56" t="n"/>
      <c r="E128" s="56" t="n"/>
      <c r="F128" s="56" t="n"/>
      <c r="G128" s="56" t="n"/>
      <c r="H128" s="56" t="n"/>
      <c r="I128" s="56" t="n"/>
      <c r="J128" s="56" t="n"/>
      <c r="K128" s="56" t="n"/>
      <c r="L128" s="56" t="n"/>
      <c r="M128" s="56" t="n"/>
      <c r="N128" s="56" t="n"/>
      <c r="O128" s="56" t="n"/>
      <c r="P128" s="56" t="n"/>
      <c r="Q128" s="56" t="n"/>
      <c r="R128" s="56" t="n"/>
      <c r="S128" s="56" t="n"/>
      <c r="T128" s="56" t="n"/>
      <c r="U128" s="56" t="n"/>
      <c r="V128" s="56" t="n"/>
      <c r="W128" s="56" t="n"/>
      <c r="X128" s="56" t="n"/>
      <c r="Y128" s="56" t="n"/>
      <c r="Z128" s="56" t="n"/>
      <c r="AA128" s="56" t="n"/>
      <c r="AB128" s="56" t="n"/>
      <c r="AC128" s="56" t="n"/>
      <c r="AD128" s="56" t="n"/>
      <c r="AE128" s="56" t="n"/>
      <c r="AF128" s="56" t="n"/>
      <c r="AG128" s="56" t="n"/>
      <c r="AH128" s="56" t="n"/>
      <c r="AI128" s="56" t="n"/>
      <c r="AJ128" s="56" t="n"/>
      <c r="AK128" s="56" t="n"/>
      <c r="AL128" s="56" t="n"/>
    </row>
    <row r="129" ht="69" customHeight="1" s="173" thickBot="1">
      <c r="A129" s="60" t="inlineStr">
        <is>
          <t>Jumlah pendapatan komprehensif lainnya yang tidak akan direklasifikasi ke laba rugi, setelah pajak</t>
        </is>
      </c>
      <c r="B129" s="60" t="n"/>
      <c r="C129" s="61" t="n"/>
      <c r="D129" s="61" t="n"/>
      <c r="E129" s="61" t="n"/>
      <c r="F129" s="61" t="n"/>
      <c r="G129" s="61" t="n"/>
      <c r="H129" s="61" t="n"/>
      <c r="I129" s="61" t="n"/>
      <c r="J129" s="61" t="n"/>
      <c r="K129" s="61" t="n"/>
      <c r="L129" s="61" t="n"/>
      <c r="M129" s="61" t="n"/>
      <c r="N129" s="61" t="n"/>
      <c r="O129" s="61" t="n"/>
      <c r="P129" s="61" t="n"/>
      <c r="Q129" s="61" t="n"/>
      <c r="R129" s="61" t="n"/>
      <c r="S129" s="61" t="n"/>
      <c r="T129" s="61" t="n"/>
      <c r="U129" s="61" t="n"/>
      <c r="V129" s="61" t="n"/>
      <c r="W129" s="61" t="n"/>
      <c r="X129" s="61" t="n"/>
      <c r="Y129" s="61" t="n"/>
      <c r="Z129" s="61" t="n"/>
      <c r="AA129" s="61" t="n"/>
      <c r="AB129" s="61" t="n"/>
      <c r="AC129" s="61" t="n"/>
      <c r="AD129" s="61" t="n"/>
      <c r="AE129" s="61" t="n"/>
      <c r="AF129" s="61" t="n"/>
      <c r="AG129" s="61" t="n"/>
      <c r="AH129" s="61" t="n"/>
      <c r="AI129" s="61" t="n"/>
      <c r="AJ129" s="61" t="n"/>
      <c r="AK129" s="61" t="n"/>
      <c r="AL129" s="61" t="n"/>
    </row>
    <row r="130" ht="69" customHeight="1" s="173" thickBot="1">
      <c r="A130" s="58" t="inlineStr">
        <is>
          <t>Pendapatan komprehensif lainnya yang akan direklasifikasi ke laba rugi, setelah pajak</t>
        </is>
      </c>
      <c r="B130" s="58" t="n"/>
      <c r="C130" s="53" t="n"/>
      <c r="D130" s="53" t="n"/>
      <c r="E130" s="53" t="n"/>
      <c r="F130" s="53" t="n"/>
      <c r="G130" s="53" t="n"/>
      <c r="H130" s="53" t="n"/>
      <c r="I130" s="53" t="n"/>
      <c r="J130" s="53" t="n"/>
      <c r="K130" s="53" t="n"/>
      <c r="L130" s="53" t="n"/>
      <c r="M130" s="53" t="n"/>
      <c r="N130" s="53" t="n"/>
      <c r="O130" s="53" t="n"/>
      <c r="P130" s="53" t="n"/>
      <c r="Q130" s="53" t="n"/>
      <c r="R130" s="53" t="n"/>
      <c r="S130" s="53" t="n"/>
      <c r="T130" s="53" t="n"/>
      <c r="U130" s="53" t="n"/>
      <c r="V130" s="53" t="n"/>
      <c r="W130" s="53" t="n"/>
      <c r="X130" s="53" t="n"/>
      <c r="Y130" s="53" t="n"/>
      <c r="Z130" s="53" t="n"/>
      <c r="AA130" s="53" t="n"/>
      <c r="AB130" s="53" t="n"/>
      <c r="AC130" s="53" t="n"/>
      <c r="AD130" s="53" t="n"/>
      <c r="AE130" s="53" t="n"/>
      <c r="AF130" s="53" t="n"/>
      <c r="AG130" s="53" t="n"/>
      <c r="AH130" s="53" t="n"/>
      <c r="AI130" s="53" t="n"/>
      <c r="AJ130" s="53" t="n"/>
      <c r="AK130" s="53" t="n"/>
      <c r="AL130" s="53" t="n"/>
    </row>
    <row r="131" hidden="1" ht="35" customHeight="1" s="173" thickBot="1">
      <c r="A131" s="59" t="inlineStr">
        <is>
          <t>Keuntungan (kerugian) selisih kurs penjabaran, setelah pajak</t>
        </is>
      </c>
      <c r="B131" s="59" t="n"/>
      <c r="C131" s="56" t="n"/>
      <c r="D131" s="56" t="n"/>
      <c r="E131" s="56" t="n"/>
      <c r="F131" s="56" t="n"/>
      <c r="G131" s="56" t="n"/>
      <c r="H131" s="56" t="n"/>
      <c r="I131" s="56" t="n"/>
      <c r="J131" s="56" t="n"/>
      <c r="K131" s="56" t="n"/>
      <c r="L131" s="56" t="n"/>
      <c r="M131" s="56" t="n"/>
      <c r="N131" s="56" t="n"/>
      <c r="O131" s="56" t="n"/>
      <c r="P131" s="56" t="n"/>
      <c r="Q131" s="56" t="n"/>
      <c r="R131" s="56" t="n"/>
      <c r="S131" s="56" t="n"/>
      <c r="T131" s="56" t="n"/>
      <c r="U131" s="56" t="n"/>
      <c r="V131" s="56" t="n"/>
      <c r="W131" s="56" t="n"/>
      <c r="X131" s="56" t="n"/>
      <c r="Y131" s="56" t="n"/>
      <c r="Z131" s="56" t="n"/>
      <c r="AA131" s="56" t="n"/>
      <c r="AB131" s="56" t="n"/>
      <c r="AC131" s="56" t="n"/>
      <c r="AD131" s="56" t="n"/>
      <c r="AE131" s="56" t="n"/>
      <c r="AF131" s="56" t="n"/>
      <c r="AG131" s="56" t="n"/>
      <c r="AH131" s="56" t="n"/>
      <c r="AI131" s="56" t="n"/>
      <c r="AJ131" s="56" t="n"/>
      <c r="AK131" s="56" t="n"/>
      <c r="AL131" s="56" t="n"/>
    </row>
    <row r="132" hidden="1" ht="35" customHeight="1" s="173" thickBot="1">
      <c r="A132" s="59" t="inlineStr">
        <is>
          <t>Penyesuaian reklasifikasi selisih kurs penjabaran, setelah pajak</t>
        </is>
      </c>
      <c r="B132" s="59" t="n"/>
      <c r="C132" s="57" t="n"/>
      <c r="D132" s="57" t="n"/>
      <c r="E132" s="57" t="n"/>
      <c r="F132" s="57" t="n"/>
      <c r="G132" s="57" t="n"/>
      <c r="H132" s="57" t="n"/>
      <c r="I132" s="57" t="n"/>
      <c r="J132" s="57" t="n"/>
      <c r="K132" s="57" t="n"/>
      <c r="L132" s="57" t="n"/>
      <c r="M132" s="57" t="n"/>
      <c r="N132" s="57" t="n"/>
      <c r="O132" s="57" t="n"/>
      <c r="P132" s="57" t="n"/>
      <c r="Q132" s="57" t="n"/>
      <c r="R132" s="57" t="n"/>
      <c r="S132" s="57" t="n"/>
      <c r="T132" s="57" t="n"/>
      <c r="U132" s="57" t="n"/>
      <c r="V132" s="57" t="n"/>
      <c r="W132" s="57" t="n"/>
      <c r="X132" s="57" t="n"/>
      <c r="Y132" s="57" t="n"/>
      <c r="Z132" s="57" t="n"/>
      <c r="AA132" s="57" t="n"/>
      <c r="AB132" s="57" t="n"/>
      <c r="AC132" s="57" t="n"/>
      <c r="AD132" s="57" t="n"/>
      <c r="AE132" s="57" t="n"/>
      <c r="AF132" s="57" t="n"/>
      <c r="AG132" s="57" t="n"/>
      <c r="AH132" s="57" t="n"/>
      <c r="AI132" s="57" t="n"/>
      <c r="AJ132" s="57" t="n"/>
      <c r="AK132" s="57" t="n"/>
      <c r="AL132" s="57" t="n"/>
    </row>
    <row r="133" hidden="1" ht="86" customHeight="1" s="173" thickBot="1">
      <c r="A133" s="59" t="inlineStr">
        <is>
          <t>Keuntungan (kerugian) yang belum direalisasi atas perubahan nilai wajar aset keuangan melalui penghasilan komprehensif lain, setelah pajak</t>
        </is>
      </c>
      <c r="B133" s="59" t="n"/>
      <c r="C133" s="56" t="n"/>
      <c r="D133" s="56" t="n"/>
      <c r="E133" s="56" t="n"/>
      <c r="F133" s="56" t="n"/>
      <c r="G133" s="56" t="n"/>
      <c r="H133" s="56" t="n"/>
      <c r="I133" s="56" t="n"/>
      <c r="J133" s="56" t="n"/>
      <c r="K133" s="56" t="n"/>
      <c r="L133" s="56" t="n"/>
      <c r="M133" s="56" t="n"/>
      <c r="N133" s="56" t="n"/>
      <c r="O133" s="56" t="n"/>
      <c r="P133" s="56" t="n"/>
      <c r="Q133" s="56" t="n"/>
      <c r="R133" s="56" t="n"/>
      <c r="S133" s="56" t="n"/>
      <c r="T133" s="56" t="n"/>
      <c r="U133" s="56" t="n"/>
      <c r="V133" s="56" t="n"/>
      <c r="W133" s="56" t="n"/>
      <c r="X133" s="56" t="n"/>
      <c r="Y133" s="56" t="n"/>
      <c r="Z133" s="56" t="n"/>
      <c r="AA133" s="56" t="n"/>
      <c r="AB133" s="56" t="n"/>
      <c r="AC133" s="56" t="n"/>
      <c r="AD133" s="56" t="n"/>
      <c r="AE133" s="56" t="n"/>
      <c r="AF133" s="56" t="n"/>
      <c r="AG133" s="56" t="n"/>
      <c r="AH133" s="56" t="n"/>
      <c r="AI133" s="56" t="n"/>
      <c r="AJ133" s="56" t="n"/>
      <c r="AK133" s="56" t="n"/>
      <c r="AL133" s="56" t="n"/>
    </row>
    <row r="134" hidden="1" ht="86" customHeight="1" s="173" thickBot="1">
      <c r="A134" s="59" t="inlineStr">
        <is>
          <t>Penyesuaian reklasifikasi atas aset keuangan nilai wajar melalui pendapatan komprehensif lainnya, setelah pajak</t>
        </is>
      </c>
      <c r="B134" s="59" t="n"/>
      <c r="C134" s="57" t="n"/>
      <c r="D134" s="57" t="n"/>
      <c r="E134" s="57" t="n"/>
      <c r="F134" s="57" t="n"/>
      <c r="G134" s="57" t="n"/>
      <c r="H134" s="57" t="n"/>
      <c r="I134" s="57" t="n"/>
      <c r="J134" s="57" t="n"/>
      <c r="K134" s="57" t="n"/>
      <c r="L134" s="57" t="n"/>
      <c r="M134" s="57" t="n"/>
      <c r="N134" s="57" t="n"/>
      <c r="O134" s="57" t="n"/>
      <c r="P134" s="57" t="n"/>
      <c r="Q134" s="57" t="n"/>
      <c r="R134" s="57" t="n"/>
      <c r="S134" s="57" t="n"/>
      <c r="T134" s="57" t="n"/>
      <c r="U134" s="57" t="n"/>
      <c r="V134" s="57" t="n"/>
      <c r="W134" s="57" t="n"/>
      <c r="X134" s="57" t="n"/>
      <c r="Y134" s="57" t="n"/>
      <c r="Z134" s="57" t="n"/>
      <c r="AA134" s="57" t="n"/>
      <c r="AB134" s="57" t="n"/>
      <c r="AC134" s="57" t="n"/>
      <c r="AD134" s="57" t="n"/>
      <c r="AE134" s="57" t="n"/>
      <c r="AF134" s="57" t="n"/>
      <c r="AG134" s="57" t="n"/>
      <c r="AH134" s="57" t="n"/>
      <c r="AI134" s="57" t="n"/>
      <c r="AJ134" s="57" t="n"/>
      <c r="AK134" s="57" t="n"/>
      <c r="AL134" s="57" t="n"/>
    </row>
    <row r="135" hidden="1" ht="35" customHeight="1" s="173" thickBot="1">
      <c r="A135" s="59" t="inlineStr">
        <is>
          <t>Keuntungan (kerugian) lindung nilai arus kas, setelah pajak</t>
        </is>
      </c>
      <c r="B135" s="59" t="n"/>
      <c r="C135" s="56" t="n"/>
      <c r="D135" s="56" t="n"/>
      <c r="E135" s="56" t="n"/>
      <c r="F135" s="56" t="n"/>
      <c r="G135" s="56" t="n"/>
      <c r="H135" s="56" t="n"/>
      <c r="I135" s="56" t="n"/>
      <c r="J135" s="56" t="n"/>
      <c r="K135" s="56" t="n"/>
      <c r="L135" s="56" t="n"/>
      <c r="M135" s="56" t="n"/>
      <c r="N135" s="56" t="n"/>
      <c r="O135" s="56" t="n"/>
      <c r="P135" s="56" t="n"/>
      <c r="Q135" s="56" t="n"/>
      <c r="R135" s="56" t="n"/>
      <c r="S135" s="56" t="n"/>
      <c r="T135" s="56" t="n"/>
      <c r="U135" s="56" t="n"/>
      <c r="V135" s="56" t="n"/>
      <c r="W135" s="56" t="n"/>
      <c r="X135" s="56" t="n"/>
      <c r="Y135" s="56" t="n"/>
      <c r="Z135" s="56" t="n"/>
      <c r="AA135" s="56" t="n"/>
      <c r="AB135" s="56" t="n"/>
      <c r="AC135" s="56" t="n"/>
      <c r="AD135" s="56" t="n"/>
      <c r="AE135" s="56" t="n"/>
      <c r="AF135" s="56" t="n"/>
      <c r="AG135" s="56" t="n"/>
      <c r="AH135" s="56" t="n"/>
      <c r="AI135" s="56" t="n"/>
      <c r="AJ135" s="56" t="n"/>
      <c r="AK135" s="56" t="n"/>
      <c r="AL135" s="56" t="n"/>
    </row>
    <row r="136" hidden="1" ht="52" customHeight="1" s="173" thickBot="1">
      <c r="A136" s="59" t="inlineStr">
        <is>
          <t>Penyesuaian reklasifikasi atas lindung nilai arus kas, setelah pajak</t>
        </is>
      </c>
      <c r="B136" s="59" t="n"/>
      <c r="C136" s="57" t="n"/>
      <c r="D136" s="57" t="n"/>
      <c r="E136" s="57" t="n"/>
      <c r="F136" s="57" t="n"/>
      <c r="G136" s="57" t="n"/>
      <c r="H136" s="57" t="n"/>
      <c r="I136" s="57" t="n"/>
      <c r="J136" s="57" t="n"/>
      <c r="K136" s="57" t="n"/>
      <c r="L136" s="57" t="n"/>
      <c r="M136" s="57" t="n"/>
      <c r="N136" s="57" t="n"/>
      <c r="O136" s="57" t="n"/>
      <c r="P136" s="57" t="n"/>
      <c r="Q136" s="57" t="n"/>
      <c r="R136" s="57" t="n"/>
      <c r="S136" s="57" t="n"/>
      <c r="T136" s="57" t="n"/>
      <c r="U136" s="57" t="n"/>
      <c r="V136" s="57" t="n"/>
      <c r="W136" s="57" t="n"/>
      <c r="X136" s="57" t="n"/>
      <c r="Y136" s="57" t="n"/>
      <c r="Z136" s="57" t="n"/>
      <c r="AA136" s="57" t="n"/>
      <c r="AB136" s="57" t="n"/>
      <c r="AC136" s="57" t="n"/>
      <c r="AD136" s="57" t="n"/>
      <c r="AE136" s="57" t="n"/>
      <c r="AF136" s="57" t="n"/>
      <c r="AG136" s="57" t="n"/>
      <c r="AH136" s="57" t="n"/>
      <c r="AI136" s="57" t="n"/>
      <c r="AJ136" s="57" t="n"/>
      <c r="AK136" s="57" t="n"/>
      <c r="AL136" s="57" t="n"/>
    </row>
    <row r="137" hidden="1" ht="103" customHeight="1" s="173" thickBot="1">
      <c r="A137" s="59" t="inlineStr">
        <is>
          <t>Nilai tercatat dari aset (liabilitas) non-keuangan yang perolehan atau keterjadiannya merupakan suatu prakiraan transaksi yang kemungkinan besar terjadi yang dilindung nilai, setelah pajak</t>
        </is>
      </c>
      <c r="B137" s="59" t="n"/>
      <c r="C137" s="56" t="n"/>
      <c r="D137" s="56" t="n"/>
      <c r="E137" s="56" t="n"/>
      <c r="F137" s="56" t="n"/>
      <c r="G137" s="56" t="n"/>
      <c r="H137" s="56" t="n"/>
      <c r="I137" s="56" t="n"/>
      <c r="J137" s="56" t="n"/>
      <c r="K137" s="56" t="n"/>
      <c r="L137" s="56" t="n"/>
      <c r="M137" s="56" t="n"/>
      <c r="N137" s="56" t="n"/>
      <c r="O137" s="56" t="n"/>
      <c r="P137" s="56" t="n"/>
      <c r="Q137" s="56" t="n"/>
      <c r="R137" s="56" t="n"/>
      <c r="S137" s="56" t="n"/>
      <c r="T137" s="56" t="n"/>
      <c r="U137" s="56" t="n"/>
      <c r="V137" s="56" t="n"/>
      <c r="W137" s="56" t="n"/>
      <c r="X137" s="56" t="n"/>
      <c r="Y137" s="56" t="n"/>
      <c r="Z137" s="56" t="n"/>
      <c r="AA137" s="56" t="n"/>
      <c r="AB137" s="56" t="n"/>
      <c r="AC137" s="56" t="n"/>
      <c r="AD137" s="56" t="n"/>
      <c r="AE137" s="56" t="n"/>
      <c r="AF137" s="56" t="n"/>
      <c r="AG137" s="56" t="n"/>
      <c r="AH137" s="56" t="n"/>
      <c r="AI137" s="56" t="n"/>
      <c r="AJ137" s="56" t="n"/>
      <c r="AK137" s="56" t="n"/>
      <c r="AL137" s="56" t="n"/>
    </row>
    <row r="138" hidden="1" ht="52" customHeight="1" s="173" thickBot="1">
      <c r="A138" s="59" t="inlineStr">
        <is>
          <t>Keuntungan (kerugian) lindung nilai investasi bersih kegiatan usaha luar negeri, setelah pajak</t>
        </is>
      </c>
      <c r="B138" s="59" t="n"/>
      <c r="C138" s="56" t="n"/>
      <c r="D138" s="56" t="n"/>
      <c r="E138" s="56" t="n"/>
      <c r="F138" s="56" t="n"/>
      <c r="G138" s="56" t="n"/>
      <c r="H138" s="56" t="n"/>
      <c r="I138" s="56" t="n"/>
      <c r="J138" s="56" t="n"/>
      <c r="K138" s="56" t="n"/>
      <c r="L138" s="56" t="n"/>
      <c r="M138" s="56" t="n"/>
      <c r="N138" s="56" t="n"/>
      <c r="O138" s="56" t="n"/>
      <c r="P138" s="56" t="n"/>
      <c r="Q138" s="56" t="n"/>
      <c r="R138" s="56" t="n"/>
      <c r="S138" s="56" t="n"/>
      <c r="T138" s="56" t="n"/>
      <c r="U138" s="56" t="n"/>
      <c r="V138" s="56" t="n"/>
      <c r="W138" s="56" t="n"/>
      <c r="X138" s="56" t="n"/>
      <c r="Y138" s="56" t="n"/>
      <c r="Z138" s="56" t="n"/>
      <c r="AA138" s="56" t="n"/>
      <c r="AB138" s="56" t="n"/>
      <c r="AC138" s="56" t="n"/>
      <c r="AD138" s="56" t="n"/>
      <c r="AE138" s="56" t="n"/>
      <c r="AF138" s="56" t="n"/>
      <c r="AG138" s="56" t="n"/>
      <c r="AH138" s="56" t="n"/>
      <c r="AI138" s="56" t="n"/>
      <c r="AJ138" s="56" t="n"/>
      <c r="AK138" s="56" t="n"/>
      <c r="AL138" s="56" t="n"/>
    </row>
    <row r="139" hidden="1" ht="69" customHeight="1" s="173" thickBot="1">
      <c r="A139" s="59" t="inlineStr">
        <is>
          <t>Penyesuaian reklasifikasi atas lindung nilai investasi bersih kegiatan usaha luar negeri, setelah pajak</t>
        </is>
      </c>
      <c r="B139" s="59" t="n"/>
      <c r="C139" s="57" t="n"/>
      <c r="D139" s="57" t="n"/>
      <c r="E139" s="57" t="n"/>
      <c r="F139" s="57" t="n"/>
      <c r="G139" s="57" t="n"/>
      <c r="H139" s="57" t="n"/>
      <c r="I139" s="57" t="n"/>
      <c r="J139" s="57" t="n"/>
      <c r="K139" s="57" t="n"/>
      <c r="L139" s="57" t="n"/>
      <c r="M139" s="57" t="n"/>
      <c r="N139" s="57" t="n"/>
      <c r="O139" s="57" t="n"/>
      <c r="P139" s="57" t="n"/>
      <c r="Q139" s="57" t="n"/>
      <c r="R139" s="57" t="n"/>
      <c r="S139" s="57" t="n"/>
      <c r="T139" s="57" t="n"/>
      <c r="U139" s="57" t="n"/>
      <c r="V139" s="57" t="n"/>
      <c r="W139" s="57" t="n"/>
      <c r="X139" s="57" t="n"/>
      <c r="Y139" s="57" t="n"/>
      <c r="Z139" s="57" t="n"/>
      <c r="AA139" s="57" t="n"/>
      <c r="AB139" s="57" t="n"/>
      <c r="AC139" s="57" t="n"/>
      <c r="AD139" s="57" t="n"/>
      <c r="AE139" s="57" t="n"/>
      <c r="AF139" s="57" t="n"/>
      <c r="AG139" s="57" t="n"/>
      <c r="AH139" s="57" t="n"/>
      <c r="AI139" s="57" t="n"/>
      <c r="AJ139" s="57" t="n"/>
      <c r="AK139" s="57" t="n"/>
      <c r="AL139" s="57" t="n"/>
    </row>
    <row r="140" hidden="1" ht="86" customHeight="1" s="173" thickBot="1">
      <c r="A140" s="59" t="inlineStr">
        <is>
          <t>Bagian pendapatan komprehensif lainnya dari entitas asosiasi yang dicatat dengan menggunakan metode ekuitas, setelah pajak</t>
        </is>
      </c>
      <c r="B140" s="59" t="n"/>
      <c r="C140" s="56" t="n"/>
      <c r="D140" s="56" t="n"/>
      <c r="E140" s="56" t="n"/>
      <c r="F140" s="56" t="n"/>
      <c r="G140" s="56" t="n"/>
      <c r="H140" s="56" t="n"/>
      <c r="I140" s="56" t="n"/>
      <c r="J140" s="56" t="n"/>
      <c r="K140" s="56" t="n"/>
      <c r="L140" s="56" t="n"/>
      <c r="M140" s="56" t="n"/>
      <c r="N140" s="56" t="n"/>
      <c r="O140" s="56" t="n"/>
      <c r="P140" s="56" t="n"/>
      <c r="Q140" s="56" t="n"/>
      <c r="R140" s="56" t="n"/>
      <c r="S140" s="56" t="n"/>
      <c r="T140" s="56" t="n"/>
      <c r="U140" s="56" t="n"/>
      <c r="V140" s="56" t="n"/>
      <c r="W140" s="56" t="n"/>
      <c r="X140" s="56" t="n"/>
      <c r="Y140" s="56" t="n"/>
      <c r="Z140" s="56" t="n"/>
      <c r="AA140" s="56" t="n"/>
      <c r="AB140" s="56" t="n"/>
      <c r="AC140" s="56" t="n"/>
      <c r="AD140" s="56" t="n"/>
      <c r="AE140" s="56" t="n"/>
      <c r="AF140" s="56" t="n"/>
      <c r="AG140" s="56" t="n"/>
      <c r="AH140" s="56" t="n"/>
      <c r="AI140" s="56" t="n"/>
      <c r="AJ140" s="56" t="n"/>
      <c r="AK140" s="56" t="n"/>
      <c r="AL140" s="56" t="n"/>
    </row>
    <row r="141" hidden="1" ht="86" customHeight="1" s="173" thickBot="1">
      <c r="A141" s="59" t="inlineStr">
        <is>
          <t>Bagian pendapatan komprehensif lainnya dari entitas ventura bersama yang dicatat dengan menggunakan metode ekuitas, setelah pajak</t>
        </is>
      </c>
      <c r="B141" s="59" t="n"/>
      <c r="C141" s="56" t="n"/>
      <c r="D141" s="56" t="n"/>
      <c r="E141" s="56" t="n"/>
      <c r="F141" s="56" t="n"/>
      <c r="G141" s="56" t="n"/>
      <c r="H141" s="56" t="n"/>
      <c r="I141" s="56" t="n"/>
      <c r="J141" s="56" t="n"/>
      <c r="K141" s="56" t="n"/>
      <c r="L141" s="56" t="n"/>
      <c r="M141" s="56" t="n"/>
      <c r="N141" s="56" t="n"/>
      <c r="O141" s="56" t="n"/>
      <c r="P141" s="56" t="n"/>
      <c r="Q141" s="56" t="n"/>
      <c r="R141" s="56" t="n"/>
      <c r="S141" s="56" t="n"/>
      <c r="T141" s="56" t="n"/>
      <c r="U141" s="56" t="n"/>
      <c r="V141" s="56" t="n"/>
      <c r="W141" s="56" t="n"/>
      <c r="X141" s="56" t="n"/>
      <c r="Y141" s="56" t="n"/>
      <c r="Z141" s="56" t="n"/>
      <c r="AA141" s="56" t="n"/>
      <c r="AB141" s="56" t="n"/>
      <c r="AC141" s="56" t="n"/>
      <c r="AD141" s="56" t="n"/>
      <c r="AE141" s="56" t="n"/>
      <c r="AF141" s="56" t="n"/>
      <c r="AG141" s="56" t="n"/>
      <c r="AH141" s="56" t="n"/>
      <c r="AI141" s="56" t="n"/>
      <c r="AJ141" s="56" t="n"/>
      <c r="AK141" s="56" t="n"/>
      <c r="AL141" s="56" t="n"/>
    </row>
    <row r="142" hidden="1" ht="69" customHeight="1" s="173" thickBot="1">
      <c r="A142" s="59" t="inlineStr">
        <is>
          <t>Penyesuaian lainnya atas pendapatan komprehensif lainnya yang akan direklasifikasi ke laba rugi, setelah pajak</t>
        </is>
      </c>
      <c r="B142" s="59" t="n"/>
      <c r="C142" s="56" t="n"/>
      <c r="D142" s="56" t="n"/>
      <c r="E142" s="56" t="n"/>
      <c r="F142" s="56" t="n"/>
      <c r="G142" s="56" t="n"/>
      <c r="H142" s="56" t="n"/>
      <c r="I142" s="56" t="n"/>
      <c r="J142" s="56" t="n"/>
      <c r="K142" s="56" t="n"/>
      <c r="L142" s="56" t="n"/>
      <c r="M142" s="56" t="n"/>
      <c r="N142" s="56" t="n"/>
      <c r="O142" s="56" t="n"/>
      <c r="P142" s="56" t="n"/>
      <c r="Q142" s="56" t="n"/>
      <c r="R142" s="56" t="n"/>
      <c r="S142" s="56" t="n"/>
      <c r="T142" s="56" t="n"/>
      <c r="U142" s="56" t="n"/>
      <c r="V142" s="56" t="n"/>
      <c r="W142" s="56" t="n"/>
      <c r="X142" s="56" t="n"/>
      <c r="Y142" s="56" t="n"/>
      <c r="Z142" s="56" t="n"/>
      <c r="AA142" s="56" t="n"/>
      <c r="AB142" s="56" t="n"/>
      <c r="AC142" s="56" t="n"/>
      <c r="AD142" s="56" t="n"/>
      <c r="AE142" s="56" t="n"/>
      <c r="AF142" s="56" t="n"/>
      <c r="AG142" s="56" t="n"/>
      <c r="AH142" s="56" t="n"/>
      <c r="AI142" s="56" t="n"/>
      <c r="AJ142" s="56" t="n"/>
      <c r="AK142" s="56" t="n"/>
      <c r="AL142" s="56" t="n"/>
    </row>
    <row r="143" ht="69" customHeight="1" s="173" thickBot="1">
      <c r="A143" s="60" t="inlineStr">
        <is>
          <t>Jumlah pendapatan komprehensif lainnya yang akan direklasifikasi ke laba rugi, setelah pajak</t>
        </is>
      </c>
      <c r="B143" s="60" t="n"/>
      <c r="C143" s="61" t="n"/>
      <c r="D143" s="61" t="n"/>
      <c r="E143" s="61" t="n"/>
      <c r="F143" s="61" t="n"/>
      <c r="G143" s="61" t="n"/>
      <c r="H143" s="61" t="n"/>
      <c r="I143" s="61" t="n"/>
      <c r="J143" s="61" t="n"/>
      <c r="K143" s="61" t="n"/>
      <c r="L143" s="61" t="n"/>
      <c r="M143" s="61" t="n"/>
      <c r="N143" s="61" t="n"/>
      <c r="O143" s="61" t="n"/>
      <c r="P143" s="61" t="n"/>
      <c r="Q143" s="61" t="n"/>
      <c r="R143" s="61" t="n"/>
      <c r="S143" s="61" t="n"/>
      <c r="T143" s="61" t="n"/>
      <c r="U143" s="61" t="n"/>
      <c r="V143" s="61" t="n"/>
      <c r="W143" s="61" t="n"/>
      <c r="X143" s="61" t="n"/>
      <c r="Y143" s="61" t="n"/>
      <c r="Z143" s="61" t="n"/>
      <c r="AA143" s="61" t="n"/>
      <c r="AB143" s="61" t="n"/>
      <c r="AC143" s="61" t="n"/>
      <c r="AD143" s="61" t="n"/>
      <c r="AE143" s="61" t="n"/>
      <c r="AF143" s="61" t="n"/>
      <c r="AG143" s="61" t="n"/>
      <c r="AH143" s="61" t="n"/>
      <c r="AI143" s="61" t="n"/>
      <c r="AJ143" s="61" t="n"/>
      <c r="AK143" s="61" t="n"/>
      <c r="AL143" s="61" t="n"/>
    </row>
    <row r="144" ht="52" customHeight="1" s="173" thickBot="1">
      <c r="A144" s="58" t="inlineStr">
        <is>
          <t>Jumlah pendapatan komprehensif lainnya, setelah pajak</t>
        </is>
      </c>
      <c r="B144" s="58" t="n"/>
      <c r="C144" s="61" t="inlineStr"/>
      <c r="D144" s="61" t="inlineStr"/>
      <c r="E144" s="61" t="inlineStr"/>
      <c r="F144" s="61" t="inlineStr"/>
      <c r="G144" s="61" t="inlineStr"/>
      <c r="H144" s="61" t="inlineStr"/>
      <c r="I144" s="61" t="inlineStr"/>
      <c r="J144" s="61" t="inlineStr"/>
      <c r="K144" s="61" t="n">
        <v/>
      </c>
      <c r="L144" s="61" t="n">
        <v>-75.003</v>
      </c>
      <c r="M144" s="61" t="n">
        <v>89.855</v>
      </c>
      <c r="N144" s="61" t="n">
        <v>83.95699999999999</v>
      </c>
      <c r="O144" s="61" t="n">
        <v>-110.608</v>
      </c>
      <c r="P144" s="61" t="n">
        <v>-157.862</v>
      </c>
      <c r="Q144" s="61" t="n">
        <v>-154.836</v>
      </c>
      <c r="R144" s="61" t="n">
        <v>5.216</v>
      </c>
      <c r="S144" s="61" t="n">
        <v>122.514</v>
      </c>
      <c r="T144" s="61" t="n">
        <v>-123.474</v>
      </c>
      <c r="U144" s="61" t="n">
        <v>-19.249</v>
      </c>
      <c r="V144" s="61" t="n">
        <v>-60.247</v>
      </c>
      <c r="W144" s="61" t="n">
        <v>161.369</v>
      </c>
      <c r="X144" s="61" t="n">
        <v>64.214</v>
      </c>
      <c r="Y144" s="61" t="n">
        <v>112.248</v>
      </c>
      <c r="Z144" s="61" t="n">
        <v>114.205</v>
      </c>
      <c r="AA144" s="61" t="n">
        <v>-337.626</v>
      </c>
      <c r="AB144" s="61" t="n"/>
      <c r="AC144" s="61" t="n"/>
      <c r="AD144" s="61" t="n"/>
      <c r="AE144" s="61" t="n"/>
      <c r="AF144" s="61" t="n"/>
      <c r="AG144" s="61" t="n"/>
      <c r="AH144" s="61" t="n"/>
      <c r="AI144" s="61" t="n"/>
      <c r="AJ144" s="61" t="n"/>
      <c r="AK144" s="61" t="n"/>
      <c r="AL144" s="61" t="n"/>
    </row>
    <row r="145" ht="18" customHeight="1" s="173" thickBot="1">
      <c r="A145" s="54" t="inlineStr">
        <is>
          <t>Jumlah laba rugi komprehensif</t>
        </is>
      </c>
      <c r="B145" s="54" t="n"/>
      <c r="C145" s="61" t="n">
        <v>376.846</v>
      </c>
      <c r="D145" s="61" t="n">
        <v>381.431</v>
      </c>
      <c r="E145" s="61" t="n">
        <v>301.5339999999999</v>
      </c>
      <c r="F145" s="61" t="n">
        <v>405.52</v>
      </c>
      <c r="G145" s="61" t="n">
        <v>410.648</v>
      </c>
      <c r="H145" s="61" t="n">
        <v>324.272</v>
      </c>
      <c r="I145" s="61" t="n">
        <v>439.28</v>
      </c>
      <c r="J145" s="61" t="n">
        <v>330.873</v>
      </c>
      <c r="K145" s="61" t="n">
        <v>405.0339999999999</v>
      </c>
      <c r="L145" s="61" t="n">
        <v>373.148</v>
      </c>
      <c r="M145" s="61" t="n">
        <v>445.119</v>
      </c>
      <c r="N145" s="61" t="n">
        <v>465.9389999999999</v>
      </c>
      <c r="O145" s="61" t="n">
        <v>342.995</v>
      </c>
      <c r="P145" s="61" t="n">
        <v>203.903</v>
      </c>
      <c r="Q145" s="61" t="n">
        <v>233.134</v>
      </c>
      <c r="R145" s="61" t="n">
        <v>310.429</v>
      </c>
      <c r="S145" s="61" t="n">
        <v>537.441</v>
      </c>
      <c r="T145" s="61" t="n">
        <v>251.151</v>
      </c>
      <c r="U145" s="61" t="n">
        <v>262.443</v>
      </c>
      <c r="V145" s="61" t="n">
        <v>278.927</v>
      </c>
      <c r="W145" s="61" t="n">
        <v>470.5649999999999</v>
      </c>
      <c r="X145" s="61" t="n">
        <v>411.478</v>
      </c>
      <c r="Y145" s="61" t="n">
        <v>576.098</v>
      </c>
      <c r="Z145" s="61" t="n">
        <v>451.8150000000001</v>
      </c>
      <c r="AA145" s="61" t="n">
        <v>323.6</v>
      </c>
      <c r="AB145" s="61" t="n"/>
      <c r="AC145" s="61" t="n"/>
      <c r="AD145" s="61" t="n"/>
      <c r="AE145" s="61" t="n"/>
      <c r="AF145" s="61" t="n"/>
      <c r="AG145" s="61" t="n"/>
      <c r="AH145" s="61" t="n"/>
      <c r="AI145" s="61" t="n"/>
      <c r="AJ145" s="61" t="n"/>
      <c r="AK145" s="61" t="n"/>
      <c r="AL145" s="61" t="n"/>
    </row>
    <row r="146" ht="35" customHeight="1" s="173" thickBot="1">
      <c r="A146" s="54" t="inlineStr">
        <is>
          <t>Laba (rugi) yang dapat diatribusikan</t>
        </is>
      </c>
      <c r="B146" s="54" t="n"/>
      <c r="C146" s="53" t="n"/>
      <c r="D146" s="53" t="n"/>
      <c r="E146" s="53" t="n"/>
      <c r="F146" s="53" t="n"/>
      <c r="G146" s="53" t="n"/>
      <c r="H146" s="53" t="n"/>
      <c r="I146" s="53" t="n"/>
      <c r="J146" s="53" t="n"/>
      <c r="K146" s="53" t="n"/>
      <c r="L146" s="53" t="n"/>
      <c r="M146" s="53" t="n"/>
      <c r="N146" s="53" t="n"/>
      <c r="O146" s="53" t="n"/>
      <c r="P146" s="53" t="n"/>
      <c r="Q146" s="53" t="n"/>
      <c r="R146" s="53" t="n"/>
      <c r="S146" s="53" t="n"/>
      <c r="T146" s="53" t="n"/>
      <c r="U146" s="53" t="n"/>
      <c r="V146" s="53" t="n"/>
      <c r="W146" s="53" t="n"/>
      <c r="X146" s="53" t="n"/>
      <c r="Y146" s="53" t="n"/>
      <c r="Z146" s="53" t="n"/>
      <c r="AA146" s="53" t="n"/>
      <c r="AB146" s="53" t="n"/>
      <c r="AC146" s="53" t="n"/>
      <c r="AD146" s="53" t="n"/>
      <c r="AE146" s="53" t="n"/>
      <c r="AF146" s="53" t="n"/>
      <c r="AG146" s="53" t="n"/>
      <c r="AH146" s="53" t="n"/>
      <c r="AI146" s="53" t="n"/>
      <c r="AJ146" s="53" t="n"/>
      <c r="AK146" s="53" t="n"/>
      <c r="AL146" s="53" t="n"/>
    </row>
    <row r="147" ht="35" customHeight="1" s="173" thickBot="1">
      <c r="A147" s="55" t="inlineStr">
        <is>
          <t>Laba (rugi) yang dapat diatribusikan ke entitas induk</t>
        </is>
      </c>
      <c r="B147" s="55" t="n"/>
      <c r="C147" s="56" t="n">
        <v>376.846</v>
      </c>
      <c r="D147" s="56" t="n">
        <v>381.431</v>
      </c>
      <c r="E147" s="56" t="n">
        <v>301.5339999999999</v>
      </c>
      <c r="F147" s="56" t="n">
        <v>405.52</v>
      </c>
      <c r="G147" s="56" t="n">
        <v>410.648</v>
      </c>
      <c r="H147" s="56" t="n">
        <v>324.272</v>
      </c>
      <c r="I147" s="56" t="n">
        <v>439.28</v>
      </c>
      <c r="J147" s="56" t="n">
        <v>330.873</v>
      </c>
      <c r="K147" s="56" t="n">
        <v>329.356</v>
      </c>
      <c r="L147" s="56" t="n">
        <v>448.151</v>
      </c>
      <c r="M147" s="56" t="n">
        <v>355.264</v>
      </c>
      <c r="N147" s="56" t="n">
        <v>381.982</v>
      </c>
      <c r="O147" s="56" t="n">
        <v>453.603</v>
      </c>
      <c r="P147" s="56" t="n">
        <v>361.765</v>
      </c>
      <c r="Q147" s="56" t="n">
        <v>387.9699999999999</v>
      </c>
      <c r="R147" s="56" t="n">
        <v>305.213</v>
      </c>
      <c r="S147" s="56" t="n">
        <v>414.927</v>
      </c>
      <c r="T147" s="56" t="n">
        <v>374.6250000000001</v>
      </c>
      <c r="U147" s="56" t="n">
        <v>281.692</v>
      </c>
      <c r="V147" s="56" t="n">
        <v>339.174</v>
      </c>
      <c r="W147" s="56" t="n">
        <v>309.196</v>
      </c>
      <c r="X147" s="56" t="n">
        <v>347.264</v>
      </c>
      <c r="Y147" s="56" t="n">
        <v>360.348</v>
      </c>
      <c r="Z147" s="56" t="n">
        <v>352.7790000000001</v>
      </c>
      <c r="AA147" s="56" t="n">
        <v>387.797</v>
      </c>
      <c r="AB147" s="56" t="n"/>
      <c r="AC147" s="56" t="n"/>
      <c r="AD147" s="56" t="n"/>
      <c r="AE147" s="56" t="n"/>
      <c r="AF147" s="56" t="n"/>
      <c r="AG147" s="56" t="n"/>
      <c r="AH147" s="56" t="n"/>
      <c r="AI147" s="56" t="n"/>
      <c r="AJ147" s="56" t="n"/>
      <c r="AK147" s="56" t="n"/>
      <c r="AL147" s="56" t="n"/>
    </row>
    <row r="148" ht="18" customHeight="1" s="173" thickBot="1">
      <c r="A148" s="151" t="inlineStr">
        <is>
          <t>Net Income Growth (%)</t>
        </is>
      </c>
      <c r="B148" s="62" t="n"/>
      <c r="C148" s="152">
        <f>IFERROR(IF(((C147-B147)/B147)=-1, "", (C147-B147)/B147), "")</f>
        <v/>
      </c>
      <c r="D148" s="152">
        <f>IFERROR(IF(((D147-C147)/C147)=-1, "", (D147-C147)/C147), "")</f>
        <v/>
      </c>
      <c r="E148" s="152">
        <f>IFERROR(IF(((E147-D147)/D147)=-1, "", (E147-D147)/D147), "")</f>
        <v/>
      </c>
      <c r="F148" s="152">
        <f>IFERROR(IF(((F147-E147)/E147)=-1, "", (F147-E147)/E147), "")</f>
        <v/>
      </c>
      <c r="G148" s="152">
        <f>IFERROR(IF(((G147-F147)/F147)=-1, "", (G147-F147)/F147), "")</f>
        <v/>
      </c>
      <c r="H148" s="152">
        <f>IFERROR(IF(((H147-G147)/G147)=-1, "", (H147-G147)/G147), "")</f>
        <v/>
      </c>
      <c r="I148" s="152">
        <f>IFERROR(IF(((I147-H147)/H147)=-1, "", (I147-H147)/H147), "")</f>
        <v/>
      </c>
      <c r="J148" s="152">
        <f>IFERROR(IF(((J147-I147)/I147)=-1, "", (J147-I147)/I147), "")</f>
        <v/>
      </c>
      <c r="K148" s="152">
        <f>IFERROR(IF(((K147-J147)/J147)=-1, "", (K147-J147)/J147), "")</f>
        <v/>
      </c>
      <c r="L148" s="152">
        <f>IFERROR(IF(((L147-K147)/K147)=-1, "", (L147-K147)/K147), "")</f>
        <v/>
      </c>
      <c r="M148" s="152">
        <f>IFERROR(IF(((M147-L147)/L147)=-1, "", (M147-L147)/L147), "")</f>
        <v/>
      </c>
      <c r="N148" s="152">
        <f>IFERROR(IF(((N147-M147)/M147)=-1, "", (N147-M147)/M147), "")</f>
        <v/>
      </c>
      <c r="O148" s="152">
        <f>IFERROR(IF(((O147-N147)/N147)=-1, "", (O147-N147)/N147), "")</f>
        <v/>
      </c>
      <c r="P148" s="152">
        <f>IFERROR(IF(((P147-O147)/O147)=-1, "", (P147-O147)/O147), "")</f>
        <v/>
      </c>
      <c r="Q148" s="152">
        <f>IFERROR(IF(((Q147-P147)/P147)=-1, "", (Q147-P147)/P147), "")</f>
        <v/>
      </c>
      <c r="R148" s="152">
        <f>IFERROR(IF(((R147-Q147)/Q147)=-1, "", (R147-Q147)/Q147), "")</f>
        <v/>
      </c>
      <c r="S148" s="152">
        <f>IFERROR(IF(((S147-R147)/R147)=-1, "", (S147-R147)/R147), "")</f>
        <v/>
      </c>
      <c r="T148" s="152">
        <f>IFERROR(IF(((T147-S147)/S147)=-1, "", (T147-S147)/S147), "")</f>
        <v/>
      </c>
      <c r="U148" s="152">
        <f>IFERROR(IF(((U147-T147)/T147)=-1, "", (U147-T147)/T147), "")</f>
        <v/>
      </c>
      <c r="V148" s="152">
        <f>IFERROR(IF(((V147-U147)/U147)=-1, "", (V147-U147)/U147), "")</f>
        <v/>
      </c>
      <c r="W148" s="152">
        <f>IFERROR(IF(((W147-V147)/V147)=-1, "", (W147-V147)/V147), "")</f>
        <v/>
      </c>
      <c r="X148" s="152">
        <f>IFERROR(IF(((X147-W147)/W147)=-1, "", (X147-W147)/W147), "")</f>
        <v/>
      </c>
      <c r="Y148" s="152">
        <f>IFERROR(IF(((Y147-X147)/X147)=-1, "", (Y147-X147)/X147), "")</f>
        <v/>
      </c>
      <c r="Z148" s="152">
        <f>IFERROR(IF(((Z147-Y147)/Y147)=-1, "", (Z147-Y147)/Y147), "")</f>
        <v/>
      </c>
      <c r="AA148" s="152">
        <f>IFERROR(IF(((AA147-Z147)/Z147)=-1, "", (AA147-Z147)/Z147), "")</f>
        <v/>
      </c>
      <c r="AB148" s="152">
        <f>IFERROR(IF(((AB147-AA147)/AA147)=-1, "", (AB147-AA147)/AA147), "")</f>
        <v/>
      </c>
      <c r="AC148" s="152">
        <f>IFERROR(IF(((AC147-AB147)/AB147)=-1, "", (AC147-AB147)/AB147), "")</f>
        <v/>
      </c>
      <c r="AD148" s="152">
        <f>IFERROR(IF(((AD147-AC147)/AC147)=-1, "", (AD147-AC147)/AC147), "")</f>
        <v/>
      </c>
      <c r="AE148" s="152">
        <f>IFERROR(IF(((AE147-AD147)/AD147)=-1, "", (AE147-AD147)/AD147), "")</f>
        <v/>
      </c>
      <c r="AF148" s="152">
        <f>IFERROR(IF(((AF147-AE147)/AE147)=-1, "", (AF147-AE147)/AE147), "")</f>
        <v/>
      </c>
      <c r="AG148" s="152">
        <f>IFERROR(IF(((AG147-AF147)/AF147)=-1, "", (AG147-AF147)/AF147), "")</f>
        <v/>
      </c>
      <c r="AH148" s="152">
        <f>IFERROR(IF(((AH147-AG147)/AG147)=-1, "", (AH147-AG147)/AG147), "")</f>
        <v/>
      </c>
      <c r="AI148" s="152">
        <f>IFERROR(IF(((AI147-AH147)/AH147)=-1, "", (AI147-AH147)/AH147), "")</f>
        <v/>
      </c>
      <c r="AJ148" s="152">
        <f>IFERROR(IF(((AJ147-AI147)/AI147)=-1, "", (AJ147-AI147)/AI147), "")</f>
        <v/>
      </c>
      <c r="AK148" s="152">
        <f>IFERROR(IF(((AK147-AJ147)/AJ147)=-1, "", (AK147-AJ147)/AJ147), "")</f>
        <v/>
      </c>
      <c r="AL148" s="152">
        <f>IFERROR(IF(((AL147-AK147)/AK147)=-1, "", (AL147-AK147)/AK147), "")</f>
        <v/>
      </c>
    </row>
    <row r="149" ht="18" customHeight="1" s="173" thickBot="1">
      <c r="A149" s="143" t="inlineStr">
        <is>
          <t>NPM (%)</t>
        </is>
      </c>
      <c r="B149" s="54" t="n"/>
      <c r="C149" s="95">
        <f>IFERROR(C147/C5, "")</f>
        <v/>
      </c>
      <c r="D149" s="95">
        <f>IFERROR(D147/D5, "")</f>
        <v/>
      </c>
      <c r="E149" s="95">
        <f>IFERROR(E147/E5, "")</f>
        <v/>
      </c>
      <c r="F149" s="95">
        <f>IFERROR(F147/F5, "")</f>
        <v/>
      </c>
      <c r="G149" s="95">
        <f>IFERROR(G147/G5, "")</f>
        <v/>
      </c>
      <c r="H149" s="95">
        <f>IFERROR(H147/H5, "")</f>
        <v/>
      </c>
      <c r="I149" s="95">
        <f>IFERROR(I147/I5, "")</f>
        <v/>
      </c>
      <c r="J149" s="95">
        <f>IFERROR(J147/J5, "")</f>
        <v/>
      </c>
      <c r="K149" s="95">
        <f>IFERROR(K147/K5, "")</f>
        <v/>
      </c>
      <c r="L149" s="95">
        <f>IFERROR(L147/L5, "")</f>
        <v/>
      </c>
      <c r="M149" s="95">
        <f>IFERROR(M147/M5, "")</f>
        <v/>
      </c>
      <c r="N149" s="95">
        <f>IFERROR(N147/N5, "")</f>
        <v/>
      </c>
      <c r="O149" s="95">
        <f>IFERROR(O147/O5, "")</f>
        <v/>
      </c>
      <c r="P149" s="95">
        <f>IFERROR(P147/P5, "")</f>
        <v/>
      </c>
      <c r="Q149" s="95">
        <f>IFERROR(Q147/Q5, "")</f>
        <v/>
      </c>
      <c r="R149" s="95">
        <f>IFERROR(R147/R5, "")</f>
        <v/>
      </c>
      <c r="S149" s="95">
        <f>IFERROR(S147/S5, "")</f>
        <v/>
      </c>
      <c r="T149" s="95">
        <f>IFERROR(T147/T5, "")</f>
        <v/>
      </c>
      <c r="U149" s="95">
        <f>IFERROR(U147/U5, "")</f>
        <v/>
      </c>
      <c r="V149" s="95">
        <f>IFERROR(V147/V5, "")</f>
        <v/>
      </c>
      <c r="W149" s="95">
        <f>IFERROR(W147/W5, "")</f>
        <v/>
      </c>
      <c r="X149" s="95">
        <f>IFERROR(X147/X5, "")</f>
        <v/>
      </c>
      <c r="Y149" s="95">
        <f>IFERROR(Y147/Y5, "")</f>
        <v/>
      </c>
      <c r="Z149" s="95">
        <f>IFERROR(Z147/Z5, "")</f>
        <v/>
      </c>
      <c r="AA149" s="95">
        <f>IFERROR(AA147/AA5, "")</f>
        <v/>
      </c>
      <c r="AB149" s="95">
        <f>IFERROR(AB147/AB5, "")</f>
        <v/>
      </c>
      <c r="AC149" s="95">
        <f>IFERROR(AC147/AC5, "")</f>
        <v/>
      </c>
      <c r="AD149" s="95">
        <f>IFERROR(AD147/AD5, "")</f>
        <v/>
      </c>
      <c r="AE149" s="95">
        <f>IFERROR(AE147/AE5, "")</f>
        <v/>
      </c>
      <c r="AF149" s="95">
        <f>IFERROR(AF147/AF5, "")</f>
        <v/>
      </c>
      <c r="AG149" s="95">
        <f>IFERROR(AG147/AG5, "")</f>
        <v/>
      </c>
      <c r="AH149" s="95">
        <f>IFERROR(AH147/AH5, "")</f>
        <v/>
      </c>
      <c r="AI149" s="95">
        <f>IFERROR(AI147/AI5, "")</f>
        <v/>
      </c>
      <c r="AJ149" s="95">
        <f>IFERROR(AJ147/AJ5, "")</f>
        <v/>
      </c>
      <c r="AK149" s="95">
        <f>IFERROR(AK147/AK5, "")</f>
        <v/>
      </c>
      <c r="AL149" s="95">
        <f>IFERROR(AL147/AL5, "")</f>
        <v/>
      </c>
    </row>
    <row r="150" ht="18" customHeight="1" s="173" thickBot="1">
      <c r="A150" s="143" t="inlineStr">
        <is>
          <t>RoE (%)</t>
        </is>
      </c>
      <c r="B150" s="54" t="n"/>
      <c r="C150" s="54" t="n"/>
      <c r="D150" s="54" t="n"/>
      <c r="E150" s="54" t="n"/>
      <c r="F150" s="54" t="n"/>
      <c r="G150" s="54" t="n"/>
      <c r="H150" s="54" t="n"/>
      <c r="I150" s="54" t="n"/>
      <c r="J150" s="54" t="n"/>
      <c r="K150" s="54" t="n"/>
      <c r="L150" s="54" t="n"/>
      <c r="M150" s="54" t="n"/>
      <c r="N150" s="54" t="n"/>
      <c r="O150" s="54" t="n"/>
      <c r="P150" s="54" t="n"/>
      <c r="Q150" s="54" t="n"/>
      <c r="R150" s="54" t="n"/>
      <c r="S150" s="54" t="n"/>
      <c r="T150" s="54" t="n"/>
      <c r="U150" s="54" t="n"/>
      <c r="V150" s="54" t="n"/>
      <c r="W150" s="54" t="n"/>
      <c r="X150" s="54" t="n"/>
      <c r="Y150" s="54" t="n"/>
      <c r="Z150" s="54" t="n"/>
      <c r="AA150" s="54" t="n"/>
      <c r="AB150" s="54" t="n"/>
      <c r="AC150" s="54" t="n"/>
      <c r="AD150" s="54" t="n"/>
      <c r="AE150" s="54" t="n"/>
      <c r="AF150" s="54" t="n"/>
      <c r="AG150" s="54" t="n"/>
      <c r="AH150" s="54" t="n"/>
      <c r="AI150" s="54" t="n"/>
      <c r="AJ150" s="54" t="n"/>
      <c r="AK150" s="54" t="n"/>
      <c r="AL150" s="54" t="n"/>
    </row>
    <row r="151" ht="18" customHeight="1" s="173" thickBot="1">
      <c r="A151" s="143" t="inlineStr">
        <is>
          <t>RoA (%)</t>
        </is>
      </c>
      <c r="B151" s="54" t="n"/>
      <c r="C151" s="95">
        <f>IFERROR(C147/HLOOKUP(C3,'BALANCE SHEET'!$C$3:$AH$258, 123, FALSE), "")</f>
        <v/>
      </c>
      <c r="D151" s="95">
        <f>IFERROR(D147/HLOOKUP(D3,'BALANCE SHEET'!$C$3:$AH$258, 123, FALSE), "")</f>
        <v/>
      </c>
      <c r="E151" s="95">
        <f>IFERROR(E147/HLOOKUP(E3,'BALANCE SHEET'!$C$3:$AH$258, 123, FALSE), "")</f>
        <v/>
      </c>
      <c r="F151" s="95">
        <f>IFERROR(F147/HLOOKUP(F3,'BALANCE SHEET'!$C$3:$AH$258, 123, FALSE), "")</f>
        <v/>
      </c>
      <c r="G151" s="95">
        <f>IFERROR(G147/HLOOKUP(G3,'BALANCE SHEET'!$C$3:$AH$258, 123, FALSE), "")</f>
        <v/>
      </c>
      <c r="H151" s="95">
        <f>IFERROR(H147/HLOOKUP(H3,'BALANCE SHEET'!$C$3:$AH$258, 123, FALSE), "")</f>
        <v/>
      </c>
      <c r="I151" s="95">
        <f>IFERROR(I147/HLOOKUP(I3,'BALANCE SHEET'!$C$3:$AH$258, 123, FALSE), "")</f>
        <v/>
      </c>
      <c r="J151" s="95">
        <f>IFERROR(J147/HLOOKUP(J3,'BALANCE SHEET'!$C$3:$AH$258, 123, FALSE), "")</f>
        <v/>
      </c>
      <c r="K151" s="95">
        <f>IFERROR(K147/HLOOKUP(K3,'BALANCE SHEET'!$C$3:$AH$258, 123, FALSE), "")</f>
        <v/>
      </c>
      <c r="L151" s="95">
        <f>IFERROR(L147/HLOOKUP(L3,'BALANCE SHEET'!$C$3:$AH$258, 123, FALSE), "")</f>
        <v/>
      </c>
      <c r="M151" s="95">
        <f>IFERROR(M147/HLOOKUP(M3,'BALANCE SHEET'!$C$3:$AH$258, 123, FALSE), "")</f>
        <v/>
      </c>
      <c r="N151" s="95">
        <f>IFERROR(N147/HLOOKUP(N3,'BALANCE SHEET'!$C$3:$AH$258, 123, FALSE), "")</f>
        <v/>
      </c>
      <c r="O151" s="95">
        <f>IFERROR(O147/HLOOKUP(O3,'BALANCE SHEET'!$C$3:$AH$258, 123, FALSE), "")</f>
        <v/>
      </c>
      <c r="P151" s="95">
        <f>IFERROR(P147/HLOOKUP(P3,'BALANCE SHEET'!$C$3:$AH$258, 123, FALSE), "")</f>
        <v/>
      </c>
      <c r="Q151" s="95">
        <f>IFERROR(Q147/HLOOKUP(Q3,'BALANCE SHEET'!$C$3:$AH$258, 123, FALSE), "")</f>
        <v/>
      </c>
      <c r="R151" s="95">
        <f>IFERROR(R147/HLOOKUP(R3,'BALANCE SHEET'!$C$3:$AH$258, 123, FALSE), "")</f>
        <v/>
      </c>
      <c r="S151" s="95">
        <f>IFERROR(S147/HLOOKUP(S3,'BALANCE SHEET'!$C$3:$AH$258, 123, FALSE), "")</f>
        <v/>
      </c>
      <c r="T151" s="95">
        <f>IFERROR(T147/HLOOKUP(T3,'BALANCE SHEET'!$C$3:$AH$258, 123, FALSE), "")</f>
        <v/>
      </c>
      <c r="U151" s="95">
        <f>IFERROR(U147/HLOOKUP(U3,'BALANCE SHEET'!$C$3:$AH$258, 123, FALSE), "")</f>
        <v/>
      </c>
      <c r="V151" s="95">
        <f>IFERROR(V147/HLOOKUP(V3,'BALANCE SHEET'!$C$3:$AH$258, 123, FALSE), "")</f>
        <v/>
      </c>
      <c r="W151" s="95">
        <f>IFERROR(W147/HLOOKUP(W3,'BALANCE SHEET'!$C$3:$AH$258, 123, FALSE), "")</f>
        <v/>
      </c>
      <c r="X151" s="95">
        <f>IFERROR(X147/HLOOKUP(X3,'BALANCE SHEET'!$C$3:$AH$258, 123, FALSE), "")</f>
        <v/>
      </c>
      <c r="Y151" s="95">
        <f>IFERROR(Y147/HLOOKUP(Y3,'BALANCE SHEET'!$C$3:$AH$258, 123, FALSE), "")</f>
        <v/>
      </c>
      <c r="Z151" s="95">
        <f>IFERROR(Z147/HLOOKUP(Z3,'BALANCE SHEET'!$C$3:$AH$258, 123, FALSE), "")</f>
        <v/>
      </c>
      <c r="AA151" s="95">
        <f>IFERROR(AA147/HLOOKUP(AA3,'BALANCE SHEET'!$C$3:$AH$258, 123, FALSE), "")</f>
        <v/>
      </c>
      <c r="AB151" s="95">
        <f>IFERROR(AB147/HLOOKUP(AB3,'BALANCE SHEET'!$C$3:$AH$258, 123, FALSE), "")</f>
        <v/>
      </c>
      <c r="AC151" s="95">
        <f>IFERROR(AC147/HLOOKUP(AC3,'BALANCE SHEET'!$C$3:$AH$258, 123, FALSE), "")</f>
        <v/>
      </c>
      <c r="AD151" s="95">
        <f>IFERROR(AD147/HLOOKUP(AD3,'BALANCE SHEET'!$C$3:$AH$258, 123, FALSE), "")</f>
        <v/>
      </c>
      <c r="AE151" s="95">
        <f>IFERROR(AE147/HLOOKUP(AE3,'BALANCE SHEET'!$C$3:$AH$258, 123, FALSE), "")</f>
        <v/>
      </c>
      <c r="AF151" s="95">
        <f>IFERROR(AF147/HLOOKUP(AF3,'BALANCE SHEET'!$C$3:$AH$258, 123, FALSE), "")</f>
        <v/>
      </c>
      <c r="AG151" s="95">
        <f>IFERROR(AG147/HLOOKUP(AG3,'BALANCE SHEET'!$C$3:$AH$258, 123, FALSE), "")</f>
        <v/>
      </c>
      <c r="AH151" s="95">
        <f>IFERROR(AH147/HLOOKUP(AH3,'BALANCE SHEET'!$C$3:$AH$258, 123, FALSE), "")</f>
        <v/>
      </c>
      <c r="AI151" s="95">
        <f>IFERROR(AI147/HLOOKUP(AI3,'BALANCE SHEET'!$C$3:$AH$258, 123, FALSE), "")</f>
        <v/>
      </c>
      <c r="AJ151" s="95">
        <f>IFERROR(AJ147/HLOOKUP(AJ3,'BALANCE SHEET'!$C$3:$AH$258, 123, FALSE), "")</f>
        <v/>
      </c>
      <c r="AK151" s="95">
        <f>IFERROR(AK147/HLOOKUP(AK3,'BALANCE SHEET'!$C$3:$AH$258, 123, FALSE), "")</f>
        <v/>
      </c>
      <c r="AL151" s="95">
        <f>IFERROR(AL147/HLOOKUP(AL3,'BALANCE SHEET'!$C$3:$AH$258, 123, FALSE), "")</f>
        <v/>
      </c>
    </row>
    <row r="152" ht="52" customHeight="1" s="173" thickBot="1">
      <c r="A152" s="55" t="inlineStr">
        <is>
          <t>Laba (rugi) yang dapat diatribusikan ke kepentingan non-pengendali</t>
        </is>
      </c>
      <c r="B152" s="55" t="n"/>
      <c r="C152" s="56" t="inlineStr"/>
      <c r="D152" s="56" t="inlineStr"/>
      <c r="E152" s="56" t="inlineStr"/>
      <c r="F152" s="56" t="inlineStr"/>
      <c r="G152" s="56" t="inlineStr"/>
      <c r="H152" s="56" t="inlineStr"/>
      <c r="I152" s="56" t="inlineStr"/>
      <c r="J152" s="56" t="inlineStr"/>
      <c r="K152" s="56" t="inlineStr"/>
      <c r="L152" s="56" t="inlineStr"/>
      <c r="M152" s="56" t="inlineStr"/>
      <c r="N152" s="56" t="inlineStr"/>
      <c r="O152" s="56" t="inlineStr"/>
      <c r="P152" s="56" t="inlineStr"/>
      <c r="Q152" s="56" t="inlineStr"/>
      <c r="R152" s="56" t="inlineStr"/>
      <c r="S152" s="56" t="inlineStr"/>
      <c r="T152" s="56" t="inlineStr"/>
      <c r="U152" s="56" t="inlineStr"/>
      <c r="V152" s="56" t="inlineStr"/>
      <c r="W152" s="56" t="inlineStr"/>
      <c r="X152" s="56" t="inlineStr"/>
      <c r="Y152" s="56" t="n">
        <v/>
      </c>
      <c r="Z152" s="56" t="n">
        <v>-15.169</v>
      </c>
      <c r="AA152" s="56" t="n">
        <v>273.429</v>
      </c>
      <c r="AB152" s="56" t="n"/>
      <c r="AC152" s="56" t="n"/>
      <c r="AD152" s="56" t="n"/>
      <c r="AE152" s="56" t="n"/>
      <c r="AF152" s="56" t="n"/>
      <c r="AG152" s="56" t="n"/>
      <c r="AH152" s="56" t="n"/>
      <c r="AI152" s="56" t="n"/>
      <c r="AJ152" s="56" t="n"/>
      <c r="AK152" s="56" t="n"/>
      <c r="AL152" s="56" t="n"/>
    </row>
    <row r="153" ht="35" customHeight="1" s="173" thickBot="1">
      <c r="A153" s="54" t="inlineStr">
        <is>
          <t>Laba rugi komprehensif yang dapat diatribusikan</t>
        </is>
      </c>
      <c r="B153" s="54" t="n"/>
      <c r="C153" s="53" t="n"/>
      <c r="D153" s="53" t="n"/>
      <c r="E153" s="53" t="n"/>
      <c r="F153" s="53" t="n"/>
      <c r="G153" s="53" t="n"/>
      <c r="H153" s="53" t="n"/>
      <c r="I153" s="53" t="n"/>
      <c r="J153" s="53" t="n"/>
      <c r="K153" s="53" t="n"/>
      <c r="L153" s="53" t="n"/>
      <c r="M153" s="53" t="n"/>
      <c r="N153" s="53" t="n"/>
      <c r="O153" s="53" t="n"/>
      <c r="P153" s="53" t="n"/>
      <c r="Q153" s="53" t="n"/>
      <c r="R153" s="53" t="n"/>
      <c r="S153" s="53" t="n"/>
      <c r="T153" s="53" t="n"/>
      <c r="U153" s="53" t="n"/>
      <c r="V153" s="53" t="n"/>
      <c r="W153" s="53" t="n"/>
      <c r="X153" s="53" t="n"/>
      <c r="Y153" s="53" t="n"/>
      <c r="Z153" s="53" t="n"/>
      <c r="AA153" s="53" t="n"/>
      <c r="AB153" s="53" t="n"/>
      <c r="AC153" s="53" t="n"/>
      <c r="AD153" s="53" t="n"/>
      <c r="AE153" s="53" t="n"/>
      <c r="AF153" s="53" t="n"/>
      <c r="AG153" s="53" t="n"/>
      <c r="AH153" s="53" t="n"/>
      <c r="AI153" s="53" t="n"/>
      <c r="AJ153" s="53" t="n"/>
      <c r="AK153" s="53" t="n"/>
      <c r="AL153" s="53" t="n"/>
    </row>
    <row r="154" ht="52" customHeight="1" s="173" thickBot="1">
      <c r="A154" s="55" t="inlineStr">
        <is>
          <t>Laba rugi komprehensif yang dapat diatribusikan ke entitas induk</t>
        </is>
      </c>
      <c r="B154" s="55" t="n"/>
      <c r="C154" s="56" t="n">
        <v>376.846</v>
      </c>
      <c r="D154" s="56" t="n">
        <v>381.431</v>
      </c>
      <c r="E154" s="56" t="n">
        <v>301.5339999999999</v>
      </c>
      <c r="F154" s="56" t="n">
        <v>405.52</v>
      </c>
      <c r="G154" s="56" t="n">
        <v>410.648</v>
      </c>
      <c r="H154" s="56" t="n">
        <v>324.272</v>
      </c>
      <c r="I154" s="56" t="n">
        <v>439.28</v>
      </c>
      <c r="J154" s="56" t="n">
        <v>330.873</v>
      </c>
      <c r="K154" s="56" t="n">
        <v>405.0339999999999</v>
      </c>
      <c r="L154" s="56" t="n">
        <v>373.148</v>
      </c>
      <c r="M154" s="56" t="n">
        <v>445.119</v>
      </c>
      <c r="N154" s="56" t="n">
        <v>465.9389999999999</v>
      </c>
      <c r="O154" s="56" t="n">
        <v>342.995</v>
      </c>
      <c r="P154" s="56" t="n">
        <v>203.903</v>
      </c>
      <c r="Q154" s="56" t="n">
        <v>233.134</v>
      </c>
      <c r="R154" s="56" t="n">
        <v>310.429</v>
      </c>
      <c r="S154" s="56" t="n">
        <v>537.441</v>
      </c>
      <c r="T154" s="56" t="n">
        <v>251.151</v>
      </c>
      <c r="U154" s="56" t="n">
        <v>262.443</v>
      </c>
      <c r="V154" s="56" t="n">
        <v>278.927</v>
      </c>
      <c r="W154" s="56" t="n">
        <v>470.5649999999999</v>
      </c>
      <c r="X154" s="56" t="n">
        <v>411.478</v>
      </c>
      <c r="Y154" s="56" t="n">
        <v>465.157</v>
      </c>
      <c r="Z154" s="56" t="n">
        <v>554.501</v>
      </c>
      <c r="AA154" s="56" t="n">
        <v>95.794</v>
      </c>
      <c r="AB154" s="56" t="n"/>
      <c r="AC154" s="56" t="n"/>
      <c r="AD154" s="56" t="n"/>
      <c r="AE154" s="56" t="n"/>
      <c r="AF154" s="56" t="n"/>
      <c r="AG154" s="56" t="n"/>
      <c r="AH154" s="56" t="n"/>
      <c r="AI154" s="56" t="n"/>
      <c r="AJ154" s="56" t="n"/>
      <c r="AK154" s="56" t="n"/>
      <c r="AL154" s="56" t="n"/>
    </row>
    <row r="155" ht="52" customHeight="1" s="173" thickBot="1">
      <c r="A155" s="55" t="inlineStr">
        <is>
          <t>Laba rugi komprehensif yang dapat diatribusikan ke kepentingan non-pengendali</t>
        </is>
      </c>
      <c r="B155" s="55" t="n"/>
      <c r="C155" s="56" t="inlineStr"/>
      <c r="D155" s="56" t="inlineStr"/>
      <c r="E155" s="56" t="inlineStr"/>
      <c r="F155" s="56" t="inlineStr"/>
      <c r="G155" s="56" t="inlineStr"/>
      <c r="H155" s="56" t="inlineStr"/>
      <c r="I155" s="56" t="inlineStr"/>
      <c r="J155" s="56" t="inlineStr"/>
      <c r="K155" s="56" t="inlineStr"/>
      <c r="L155" s="56" t="inlineStr"/>
      <c r="M155" s="56" t="inlineStr"/>
      <c r="N155" s="56" t="inlineStr"/>
      <c r="O155" s="56" t="inlineStr"/>
      <c r="P155" s="56" t="inlineStr"/>
      <c r="Q155" s="56" t="inlineStr"/>
      <c r="R155" s="56" t="inlineStr"/>
      <c r="S155" s="56" t="inlineStr"/>
      <c r="T155" s="56" t="inlineStr"/>
      <c r="U155" s="56" t="inlineStr"/>
      <c r="V155" s="56" t="inlineStr"/>
      <c r="W155" s="56" t="inlineStr"/>
      <c r="X155" s="56" t="inlineStr"/>
      <c r="Y155" s="56" t="n">
        <v/>
      </c>
      <c r="Z155" s="56" t="n">
        <v>-102.686</v>
      </c>
      <c r="AA155" s="56" t="n">
        <v>227.806</v>
      </c>
      <c r="AB155" s="56" t="n"/>
      <c r="AC155" s="56" t="n"/>
      <c r="AD155" s="56" t="n"/>
      <c r="AE155" s="56" t="n"/>
      <c r="AF155" s="56" t="n"/>
      <c r="AG155" s="56" t="n"/>
      <c r="AH155" s="56" t="n"/>
      <c r="AI155" s="56" t="n"/>
      <c r="AJ155" s="56" t="n"/>
      <c r="AK155" s="56" t="n"/>
      <c r="AL155" s="56" t="n"/>
    </row>
    <row r="156" ht="18" customHeight="1" s="173" thickBot="1">
      <c r="A156" s="54" t="inlineStr">
        <is>
          <t>Laba (rugi) per saham</t>
        </is>
      </c>
      <c r="B156" s="54" t="n"/>
      <c r="C156" s="53" t="n"/>
      <c r="D156" s="53" t="n"/>
      <c r="E156" s="53" t="n"/>
      <c r="F156" s="53" t="n"/>
      <c r="G156" s="53" t="n"/>
      <c r="H156" s="53" t="n"/>
      <c r="I156" s="53" t="n"/>
      <c r="J156" s="53" t="n"/>
      <c r="K156" s="53" t="n"/>
      <c r="L156" s="53" t="n"/>
      <c r="M156" s="53" t="n"/>
      <c r="N156" s="53" t="n"/>
      <c r="O156" s="53" t="n"/>
      <c r="P156" s="53" t="n"/>
      <c r="Q156" s="53" t="n"/>
      <c r="R156" s="53" t="n"/>
      <c r="S156" s="53" t="n"/>
      <c r="T156" s="53" t="n"/>
      <c r="U156" s="53" t="n"/>
      <c r="V156" s="53" t="n"/>
      <c r="W156" s="53" t="n"/>
      <c r="X156" s="53" t="n"/>
      <c r="Y156" s="53" t="n"/>
      <c r="Z156" s="53" t="n"/>
      <c r="AA156" s="53" t="n"/>
      <c r="AB156" s="53" t="n"/>
      <c r="AC156" s="53" t="n"/>
      <c r="AD156" s="53" t="n"/>
      <c r="AE156" s="53" t="n"/>
      <c r="AF156" s="53" t="n"/>
      <c r="AG156" s="53" t="n"/>
      <c r="AH156" s="53" t="n"/>
      <c r="AI156" s="53" t="n"/>
      <c r="AJ156" s="53" t="n"/>
      <c r="AK156" s="53" t="n"/>
      <c r="AL156" s="53" t="n"/>
    </row>
    <row r="157" ht="52" customHeight="1" s="173" thickBot="1">
      <c r="A157" s="58" t="inlineStr">
        <is>
          <t>Laba per saham dasar diatribusikan kepada pemilik entitas induk</t>
        </is>
      </c>
      <c r="B157" s="58" t="n"/>
      <c r="C157" s="53" t="n"/>
      <c r="D157" s="53" t="n"/>
      <c r="E157" s="53" t="n"/>
      <c r="F157" s="53" t="n"/>
      <c r="G157" s="53" t="n"/>
      <c r="H157" s="53" t="n"/>
      <c r="I157" s="53" t="n"/>
      <c r="J157" s="53" t="n"/>
      <c r="K157" s="53" t="n"/>
      <c r="L157" s="53" t="n"/>
      <c r="M157" s="53" t="n"/>
      <c r="N157" s="53" t="n"/>
      <c r="O157" s="53" t="n"/>
      <c r="P157" s="53" t="n"/>
      <c r="Q157" s="53" t="n"/>
      <c r="R157" s="53" t="n"/>
      <c r="S157" s="53" t="n"/>
      <c r="T157" s="53" t="n"/>
      <c r="U157" s="53" t="n"/>
      <c r="V157" s="53" t="n"/>
      <c r="W157" s="53" t="n"/>
      <c r="X157" s="53" t="n"/>
      <c r="Y157" s="53" t="n"/>
      <c r="Z157" s="53" t="n"/>
      <c r="AA157" s="53" t="n"/>
      <c r="AB157" s="53" t="n"/>
      <c r="AC157" s="53" t="n"/>
      <c r="AD157" s="53" t="n"/>
      <c r="AE157" s="53" t="n"/>
      <c r="AF157" s="53" t="n"/>
      <c r="AG157" s="53" t="n"/>
      <c r="AH157" s="53" t="n"/>
      <c r="AI157" s="53" t="n"/>
      <c r="AJ157" s="53" t="n"/>
      <c r="AK157" s="53" t="n"/>
      <c r="AL157" s="53" t="n"/>
    </row>
    <row r="158" ht="35" customHeight="1" s="173" thickBot="1">
      <c r="A158" s="59" t="inlineStr">
        <is>
          <t>Laba (rugi) per saham dasar dari operasi yang dilanjutkan</t>
        </is>
      </c>
      <c r="B158" s="59" t="n"/>
      <c r="C158" s="69" t="n">
        <v>25.22</v>
      </c>
      <c r="D158" s="69" t="n">
        <v>25.41</v>
      </c>
      <c r="E158" s="69" t="n">
        <v>20.13</v>
      </c>
      <c r="F158" s="69" t="n">
        <v>27.05</v>
      </c>
      <c r="G158" s="69" t="n">
        <v>27.38</v>
      </c>
      <c r="H158" s="69" t="n">
        <v>21.59</v>
      </c>
      <c r="I158" s="69" t="n">
        <v>29.26</v>
      </c>
      <c r="J158" s="69" t="n">
        <v>22.03</v>
      </c>
      <c r="K158" s="69" t="n">
        <v>21.93</v>
      </c>
      <c r="L158" s="69" t="n">
        <v>29.85</v>
      </c>
      <c r="M158" s="69" t="n">
        <v>23.66</v>
      </c>
      <c r="N158" s="69" t="n">
        <v>25.43</v>
      </c>
      <c r="O158" s="69" t="n">
        <v>30.21</v>
      </c>
      <c r="P158" s="69" t="n">
        <v>24.09</v>
      </c>
      <c r="Q158" s="69" t="n">
        <v>25.84</v>
      </c>
      <c r="R158" s="69" t="n">
        <v>20.33</v>
      </c>
      <c r="S158" s="69" t="n">
        <v>27.63</v>
      </c>
      <c r="T158" s="69" t="n">
        <v>24.95</v>
      </c>
      <c r="U158" s="69" t="n">
        <v>18.76</v>
      </c>
      <c r="V158" s="69" t="n">
        <v>22.59</v>
      </c>
      <c r="W158" s="69" t="n">
        <v>20.59</v>
      </c>
      <c r="X158" s="69" t="n">
        <v>2.317e-05</v>
      </c>
      <c r="Y158" s="69" t="n">
        <v>47.12997683</v>
      </c>
      <c r="Z158" s="69" t="n">
        <v>23.49</v>
      </c>
      <c r="AA158" s="69" t="n">
        <v>25.8264493047271</v>
      </c>
      <c r="AB158" s="69" t="n"/>
      <c r="AC158" s="69" t="n"/>
      <c r="AD158" s="69" t="n"/>
      <c r="AE158" s="69" t="n"/>
      <c r="AF158" s="69" t="n"/>
      <c r="AG158" s="69" t="n"/>
      <c r="AH158" s="69" t="n"/>
      <c r="AI158" s="69" t="n"/>
      <c r="AJ158" s="69" t="n"/>
      <c r="AK158" s="69" t="n"/>
      <c r="AL158" s="69" t="n"/>
    </row>
    <row r="159" hidden="1" ht="35" customHeight="1" s="173" thickBot="1">
      <c r="A159" s="59" t="inlineStr">
        <is>
          <t>Laba (rugi) per saham dasar dari operasi yang dihentikan</t>
        </is>
      </c>
      <c r="B159" s="59" t="n"/>
      <c r="C159" s="69" t="inlineStr"/>
      <c r="D159" s="69" t="inlineStr"/>
      <c r="E159" s="69" t="inlineStr"/>
      <c r="F159" s="69" t="inlineStr"/>
      <c r="G159" s="69" t="inlineStr"/>
      <c r="H159" s="69" t="inlineStr"/>
      <c r="I159" s="69" t="inlineStr"/>
      <c r="J159" s="69" t="inlineStr"/>
      <c r="K159" s="69" t="inlineStr"/>
      <c r="L159" s="69" t="inlineStr"/>
      <c r="M159" s="69" t="inlineStr"/>
      <c r="N159" s="69" t="inlineStr"/>
      <c r="O159" s="69" t="inlineStr"/>
      <c r="P159" s="69" t="inlineStr"/>
      <c r="Q159" s="69" t="inlineStr"/>
      <c r="R159" s="69" t="inlineStr"/>
      <c r="S159" s="69" t="inlineStr"/>
      <c r="T159" s="69" t="inlineStr"/>
      <c r="U159" s="69" t="inlineStr"/>
      <c r="V159" s="69" t="inlineStr"/>
      <c r="W159" s="69" t="inlineStr"/>
      <c r="X159" s="69" t="inlineStr"/>
      <c r="Y159" s="69" t="inlineStr"/>
      <c r="Z159" s="69" t="inlineStr"/>
      <c r="AA159" s="69" t="inlineStr"/>
      <c r="AB159" s="69" t="n"/>
      <c r="AC159" s="69" t="n"/>
      <c r="AD159" s="69" t="n"/>
      <c r="AE159" s="69" t="n"/>
      <c r="AF159" s="69" t="n"/>
      <c r="AG159" s="69" t="n"/>
      <c r="AH159" s="69" t="n"/>
      <c r="AI159" s="69" t="n"/>
      <c r="AJ159" s="69" t="n"/>
      <c r="AK159" s="69" t="n"/>
      <c r="AL159" s="69" t="n"/>
    </row>
    <row r="160" ht="18" customHeight="1" s="173" thickBot="1">
      <c r="A160" s="58" t="inlineStr">
        <is>
          <t>Laba (rugi) per saham dilusian</t>
        </is>
      </c>
      <c r="B160" s="58" t="n"/>
      <c r="C160" s="53" t="n"/>
      <c r="D160" s="53" t="n"/>
      <c r="E160" s="53" t="n"/>
      <c r="F160" s="53" t="n"/>
      <c r="G160" s="53" t="n"/>
      <c r="H160" s="53" t="n"/>
      <c r="I160" s="53" t="n"/>
      <c r="J160" s="53" t="n"/>
      <c r="K160" s="53" t="n"/>
      <c r="L160" s="53" t="n"/>
      <c r="M160" s="53" t="n"/>
      <c r="N160" s="53" t="n"/>
      <c r="O160" s="53" t="n"/>
      <c r="P160" s="53" t="n"/>
      <c r="Q160" s="53" t="n"/>
      <c r="R160" s="53" t="n"/>
      <c r="S160" s="53" t="n"/>
      <c r="T160" s="53" t="n"/>
      <c r="U160" s="53" t="n"/>
      <c r="V160" s="53" t="n"/>
      <c r="W160" s="53" t="n"/>
      <c r="X160" s="53" t="n"/>
      <c r="Y160" s="53" t="n"/>
      <c r="Z160" s="53" t="n"/>
      <c r="AA160" s="53" t="n"/>
      <c r="AB160" s="53" t="n"/>
      <c r="AC160" s="53" t="n"/>
      <c r="AD160" s="53" t="n"/>
      <c r="AE160" s="53" t="n"/>
      <c r="AF160" s="53" t="n"/>
      <c r="AG160" s="53" t="n"/>
      <c r="AH160" s="53" t="n"/>
      <c r="AI160" s="53" t="n"/>
      <c r="AJ160" s="53" t="n"/>
      <c r="AK160" s="53" t="n"/>
      <c r="AL160" s="53" t="n"/>
    </row>
    <row r="161" hidden="1" ht="35" customHeight="1" s="173" thickBot="1">
      <c r="A161" s="59" t="inlineStr">
        <is>
          <t>Laba (rugi) per saham dilusian dari operasi yang dilanjutkan</t>
        </is>
      </c>
      <c r="B161" s="59" t="n"/>
      <c r="C161" s="69" t="inlineStr"/>
      <c r="D161" s="69" t="inlineStr"/>
      <c r="E161" s="69" t="inlineStr"/>
      <c r="F161" s="69" t="inlineStr"/>
      <c r="G161" s="69" t="inlineStr"/>
      <c r="H161" s="69" t="inlineStr"/>
      <c r="I161" s="69" t="inlineStr"/>
      <c r="J161" s="69" t="inlineStr"/>
      <c r="K161" s="69" t="inlineStr"/>
      <c r="L161" s="69" t="inlineStr"/>
      <c r="M161" s="69" t="inlineStr"/>
      <c r="N161" s="69" t="inlineStr"/>
      <c r="O161" s="69" t="inlineStr"/>
      <c r="P161" s="69" t="inlineStr"/>
      <c r="Q161" s="69" t="inlineStr"/>
      <c r="R161" s="69" t="inlineStr"/>
      <c r="S161" s="69" t="inlineStr"/>
      <c r="T161" s="69" t="inlineStr"/>
      <c r="U161" s="69" t="inlineStr"/>
      <c r="V161" s="69" t="inlineStr"/>
      <c r="W161" s="69" t="inlineStr"/>
      <c r="X161" s="69" t="inlineStr"/>
      <c r="Y161" s="69" t="inlineStr"/>
      <c r="Z161" s="69" t="inlineStr"/>
      <c r="AA161" s="69" t="inlineStr"/>
      <c r="AB161" s="69" t="n"/>
      <c r="AC161" s="69" t="n"/>
      <c r="AD161" s="69" t="n"/>
      <c r="AE161" s="69" t="n"/>
      <c r="AF161" s="69" t="n"/>
      <c r="AG161" s="69" t="n"/>
      <c r="AH161" s="69" t="n"/>
      <c r="AI161" s="69" t="n"/>
      <c r="AJ161" s="69" t="n"/>
      <c r="AK161" s="69" t="n"/>
      <c r="AL161" s="69" t="n"/>
    </row>
    <row r="162" hidden="1" ht="35" customHeight="1" s="173" thickBot="1">
      <c r="A162" s="59" t="inlineStr">
        <is>
          <t>Laba (rugi) per saham dilusian dari operasi yang dihentikan</t>
        </is>
      </c>
      <c r="B162" s="59" t="n"/>
      <c r="C162" s="69" t="inlineStr"/>
      <c r="D162" s="69" t="inlineStr"/>
      <c r="E162" s="69" t="inlineStr"/>
      <c r="F162" s="69" t="inlineStr"/>
      <c r="G162" s="69" t="inlineStr"/>
      <c r="H162" s="69" t="inlineStr"/>
      <c r="I162" s="69" t="inlineStr"/>
      <c r="J162" s="69" t="inlineStr"/>
      <c r="K162" s="69" t="inlineStr"/>
      <c r="L162" s="69" t="inlineStr"/>
      <c r="M162" s="69" t="inlineStr"/>
      <c r="N162" s="69" t="inlineStr"/>
      <c r="O162" s="69" t="inlineStr"/>
      <c r="P162" s="69" t="inlineStr"/>
      <c r="Q162" s="69" t="inlineStr"/>
      <c r="R162" s="69" t="inlineStr"/>
      <c r="S162" s="69" t="inlineStr"/>
      <c r="T162" s="69" t="inlineStr"/>
      <c r="U162" s="69" t="inlineStr"/>
      <c r="V162" s="69" t="inlineStr"/>
      <c r="W162" s="69" t="inlineStr"/>
      <c r="X162" s="69" t="inlineStr"/>
      <c r="Y162" s="69" t="inlineStr"/>
      <c r="Z162" s="69" t="inlineStr"/>
      <c r="AA162" s="69" t="inlineStr"/>
      <c r="AB162" s="69" t="n"/>
      <c r="AC162" s="69" t="n"/>
      <c r="AD162" s="69" t="n"/>
      <c r="AE162" s="69" t="n"/>
      <c r="AF162" s="69" t="n"/>
      <c r="AG162" s="69" t="n"/>
      <c r="AH162" s="69" t="n"/>
      <c r="AI162" s="69" t="n"/>
      <c r="AJ162" s="69" t="n"/>
      <c r="AK162" s="69" t="n"/>
      <c r="AL162" s="69" t="n"/>
    </row>
  </sheetData>
  <mergeCells count="1">
    <mergeCell ref="A1:C1"/>
  </mergeCells>
  <conditionalFormatting sqref="C6:AL6">
    <cfRule type="cellIs" priority="18" operator="lessThan" dxfId="1">
      <formula>0</formula>
    </cfRule>
    <cfRule type="cellIs" priority="16" operator="greaterThan" dxfId="0">
      <formula>0</formula>
    </cfRule>
  </conditionalFormatting>
  <conditionalFormatting sqref="C8:AL8">
    <cfRule type="cellIs" priority="15" operator="lessThan" dxfId="1">
      <formula>0</formula>
    </cfRule>
    <cfRule type="cellIs" priority="13" operator="greaterThan" dxfId="0">
      <formula>0</formula>
    </cfRule>
  </conditionalFormatting>
  <conditionalFormatting sqref="C12:AL12">
    <cfRule type="cellIs" priority="10" operator="greaterThan" dxfId="0">
      <formula>0</formula>
    </cfRule>
    <cfRule type="cellIs" priority="12" operator="lessThan" dxfId="1">
      <formula>0</formula>
    </cfRule>
  </conditionalFormatting>
  <conditionalFormatting sqref="C17:AL17">
    <cfRule type="cellIs" priority="9" operator="lessThan" dxfId="1">
      <formula>0</formula>
    </cfRule>
    <cfRule type="cellIs" priority="7" operator="greaterThan" dxfId="0">
      <formula>0</formula>
    </cfRule>
  </conditionalFormatting>
  <conditionalFormatting sqref="C90:AL90">
    <cfRule type="cellIs" priority="6" operator="lessThan" dxfId="1">
      <formula>0</formula>
    </cfRule>
    <cfRule type="cellIs" priority="4" operator="greaterThan" dxfId="0">
      <formula>0</formula>
    </cfRule>
  </conditionalFormatting>
  <conditionalFormatting sqref="C148:AL148">
    <cfRule type="cellIs" priority="3" operator="lessThan" dxfId="1">
      <formula>0</formula>
    </cfRule>
    <cfRule type="cellIs" priority="1" operator="greaterThan" dxfId="0">
      <formula>0</formula>
    </cfRule>
  </conditionalFormatting>
  <dataValidations count="2">
    <dataValidation sqref="C9:AL9 C13:AL13 C16:AL16 C18:AL18 C78:AL79 C91:AL91 C149:AL149 C151:AL151" showDropDown="0" showInputMessage="1" showErrorMessage="1" allowBlank="1" errorTitle="Invalid Data Type" error="Please input data in Numeric Data Type" type="decimal">
      <formula1>-9.99999999999999E+33</formula1>
      <formula2>9.99999999999999E+33</formula2>
    </dataValidation>
    <dataValidation sqref="C5:AL5 C7:AL7 C10:AL11 C14:AL14 C19:AL20 C22:AL30 C32:AL45 C47:AL50 C52:AL58 C60:AL69 C71:AL76 C80:AL82 C84:AL89 C93:AL101 C104:AL107 C109:AL123 C126:AL129 C131:AL145 C147:AL147 C152:AL152 C154:AL155 C158:AL159 C161:AL162" showDropDown="0" showInputMessage="0"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pageSetup orientation="portrait" paperSize="0" horizontalDpi="0" verticalDpi="0" copies="0"/>
</worksheet>
</file>

<file path=xl/worksheets/sheet8.xml><?xml version="1.0" encoding="utf-8"?>
<worksheet xmlns="http://schemas.openxmlformats.org/spreadsheetml/2006/main">
  <sheetPr>
    <outlinePr summaryBelow="1" summaryRight="1"/>
    <pageSetUpPr/>
  </sheetPr>
  <dimension ref="A1:AP127"/>
  <sheetViews>
    <sheetView showGridLines="0" topLeftCell="A1" workbookViewId="0">
      <pane xSplit="2" ySplit="3" topLeftCell="C4" activePane="bottomRight" state="frozen"/>
      <selection pane="topRight"/>
      <selection pane="bottomLeft"/>
      <selection pane="bottomRight" activeCell="A57" sqref="A57"/>
    </sheetView>
  </sheetViews>
  <sheetFormatPr baseColWidth="10" defaultColWidth="9.3984375" defaultRowHeight="15"/>
  <cols>
    <col collapsed="1" width="42.59765625" bestFit="1" customWidth="1" style="170" min="1" max="1"/>
    <col width="26" customWidth="1" style="170" min="2" max="2"/>
    <col collapsed="1" width="21" customWidth="1" style="170" min="3" max="5"/>
    <col width="21" customWidth="1" style="170" min="6" max="6"/>
    <col collapsed="1" width="21" customWidth="1" style="170" min="7" max="42"/>
    <col collapsed="1" width="9.3984375" customWidth="1" style="170" min="43" max="16384"/>
  </cols>
  <sheetData>
    <row r="1" ht="18" customHeight="1" s="173">
      <c r="A1" s="168" t="inlineStr">
        <is>
          <t>Laporan arus kas</t>
        </is>
      </c>
    </row>
    <row r="2" ht="17.25" customHeight="1" s="173">
      <c r="A2" s="168" t="n"/>
      <c r="D2" s="71" t="n"/>
    </row>
    <row r="3" ht="17" customHeight="1" s="173">
      <c r="A3" s="72" t="inlineStr">
        <is>
          <t>Period</t>
        </is>
      </c>
      <c r="B3" s="72" t="n"/>
      <c r="C3" s="73" t="inlineStr">
        <is>
          <t>2018-03-31</t>
        </is>
      </c>
      <c r="D3" s="73" t="inlineStr">
        <is>
          <t>2018-06-30</t>
        </is>
      </c>
      <c r="E3" s="73" t="inlineStr">
        <is>
          <t>2018-09-30</t>
        </is>
      </c>
      <c r="F3" s="73" t="inlineStr">
        <is>
          <t>2019-03-31</t>
        </is>
      </c>
      <c r="G3" s="73" t="inlineStr">
        <is>
          <t>2019-06-30</t>
        </is>
      </c>
      <c r="H3" s="73" t="inlineStr">
        <is>
          <t>2019-09-30</t>
        </is>
      </c>
      <c r="I3" s="73" t="inlineStr">
        <is>
          <t>2020-03-31</t>
        </is>
      </c>
      <c r="J3" s="73" t="inlineStr">
        <is>
          <t>2020-06-30</t>
        </is>
      </c>
      <c r="K3" s="74" t="inlineStr">
        <is>
          <t>2020-09-30</t>
        </is>
      </c>
      <c r="L3" s="74" t="inlineStr">
        <is>
          <t>2021-03-31</t>
        </is>
      </c>
      <c r="M3" s="73" t="inlineStr">
        <is>
          <t>2021-06-30</t>
        </is>
      </c>
      <c r="N3" s="73" t="inlineStr">
        <is>
          <t>2021-09-30</t>
        </is>
      </c>
      <c r="O3" s="73" t="inlineStr">
        <is>
          <t>2021-12-31</t>
        </is>
      </c>
      <c r="P3" s="73" t="inlineStr">
        <is>
          <t>2022-03-31</t>
        </is>
      </c>
      <c r="Q3" s="73" t="inlineStr">
        <is>
          <t>2022-06-30</t>
        </is>
      </c>
      <c r="R3" s="73" t="inlineStr">
        <is>
          <t>2022-09-30</t>
        </is>
      </c>
      <c r="S3" s="73" t="inlineStr">
        <is>
          <t>2022-12-31</t>
        </is>
      </c>
      <c r="T3" s="73" t="inlineStr">
        <is>
          <t>2023-03-31</t>
        </is>
      </c>
      <c r="U3" s="74" t="inlineStr">
        <is>
          <t>2023-06-30</t>
        </is>
      </c>
      <c r="V3" s="74" t="inlineStr">
        <is>
          <t>2023-09-30</t>
        </is>
      </c>
      <c r="W3" s="73" t="inlineStr">
        <is>
          <t>2023-12-31</t>
        </is>
      </c>
      <c r="X3" s="73" t="inlineStr">
        <is>
          <t>2024-03-31</t>
        </is>
      </c>
      <c r="Y3" s="73" t="inlineStr">
        <is>
          <t>2024-06-30</t>
        </is>
      </c>
      <c r="Z3" s="73" t="inlineStr">
        <is>
          <t>2024-09-30</t>
        </is>
      </c>
      <c r="AA3" s="73" t="inlineStr">
        <is>
          <t>2024-12-31</t>
        </is>
      </c>
      <c r="AB3" s="73" t="inlineStr">
        <is>
          <t>2025-03-31</t>
        </is>
      </c>
      <c r="AC3" s="73" t="inlineStr">
        <is>
          <t>2025-06-30</t>
        </is>
      </c>
      <c r="AD3" s="73" t="inlineStr">
        <is>
          <t>2025-09-30</t>
        </is>
      </c>
      <c r="AE3" s="74" t="inlineStr">
        <is>
          <t>2026-03-31</t>
        </is>
      </c>
      <c r="AF3" s="74" t="n"/>
      <c r="AG3" s="73" t="n"/>
      <c r="AH3" s="73" t="n"/>
      <c r="AI3" s="73" t="n"/>
      <c r="AJ3" s="73" t="n"/>
      <c r="AK3" s="73" t="n"/>
      <c r="AL3" s="73" t="n"/>
      <c r="AM3" s="73" t="n"/>
      <c r="AN3" s="73" t="n"/>
      <c r="AO3" s="74" t="n"/>
      <c r="AP3" s="74" t="n"/>
    </row>
    <row r="4" ht="18" customHeight="1" s="173" thickBot="1">
      <c r="A4" s="75" t="inlineStr">
        <is>
          <t>Laporan arus kas</t>
        </is>
      </c>
      <c r="B4" s="75" t="n"/>
      <c r="C4" s="76" t="n"/>
      <c r="D4" s="76" t="n"/>
      <c r="E4" s="76" t="n"/>
      <c r="F4" s="76" t="n"/>
      <c r="G4" s="76" t="n"/>
      <c r="H4" s="76" t="n"/>
      <c r="I4" s="76" t="n"/>
      <c r="J4" s="76" t="n"/>
      <c r="K4" s="77" t="n"/>
      <c r="L4" s="78" t="n"/>
      <c r="M4" s="76" t="n"/>
      <c r="N4" s="76" t="n"/>
      <c r="O4" s="76" t="n"/>
      <c r="P4" s="76" t="n"/>
      <c r="Q4" s="76" t="n"/>
      <c r="R4" s="76" t="n"/>
      <c r="S4" s="76" t="n"/>
      <c r="T4" s="76" t="n"/>
      <c r="U4" s="77" t="n"/>
      <c r="V4" s="78" t="n"/>
      <c r="W4" s="76" t="n"/>
      <c r="X4" s="76" t="n"/>
      <c r="Y4" s="76" t="n"/>
      <c r="Z4" s="76" t="n"/>
      <c r="AA4" s="76" t="n"/>
      <c r="AB4" s="76" t="n"/>
      <c r="AC4" s="76" t="n"/>
      <c r="AD4" s="76" t="n"/>
      <c r="AE4" s="77" t="n"/>
      <c r="AF4" s="78" t="n"/>
      <c r="AG4" s="76" t="n"/>
      <c r="AH4" s="76" t="n"/>
      <c r="AI4" s="76" t="n"/>
      <c r="AJ4" s="76" t="n"/>
      <c r="AK4" s="76" t="n"/>
      <c r="AL4" s="76" t="n"/>
      <c r="AM4" s="76" t="n"/>
      <c r="AN4" s="76" t="n"/>
      <c r="AO4" s="77" t="n"/>
      <c r="AP4" s="78" t="n"/>
    </row>
    <row r="5" ht="18" customHeight="1" s="173" thickBot="1">
      <c r="A5" s="79" t="inlineStr">
        <is>
          <t>Arus kas dari aktivitas operasi</t>
        </is>
      </c>
      <c r="B5" s="79" t="n"/>
      <c r="C5" s="76" t="n"/>
      <c r="D5" s="76" t="n"/>
      <c r="E5" s="76" t="n"/>
      <c r="F5" s="76" t="n"/>
      <c r="G5" s="76" t="n"/>
      <c r="H5" s="76" t="n"/>
      <c r="I5" s="76" t="n"/>
      <c r="J5" s="76" t="n"/>
      <c r="K5" s="77" t="n"/>
      <c r="L5" s="78" t="n"/>
      <c r="M5" s="76" t="n"/>
      <c r="N5" s="76" t="n"/>
      <c r="O5" s="76" t="n"/>
      <c r="P5" s="76" t="n"/>
      <c r="Q5" s="76" t="n"/>
      <c r="R5" s="76" t="n"/>
      <c r="S5" s="76" t="n"/>
      <c r="T5" s="76" t="n"/>
      <c r="U5" s="77" t="n"/>
      <c r="V5" s="78" t="n"/>
      <c r="W5" s="76" t="n"/>
      <c r="X5" s="76" t="n"/>
      <c r="Y5" s="76" t="n"/>
      <c r="Z5" s="76" t="n"/>
      <c r="AA5" s="76" t="n"/>
      <c r="AB5" s="76" t="n"/>
      <c r="AC5" s="76" t="n"/>
      <c r="AD5" s="76" t="n"/>
      <c r="AE5" s="77" t="n"/>
      <c r="AF5" s="78" t="n"/>
      <c r="AG5" s="76" t="n"/>
      <c r="AH5" s="76" t="n"/>
      <c r="AI5" s="76" t="n"/>
      <c r="AJ5" s="76" t="n"/>
      <c r="AK5" s="76" t="n"/>
      <c r="AL5" s="76" t="n"/>
      <c r="AM5" s="76" t="n"/>
      <c r="AN5" s="76" t="n"/>
      <c r="AO5" s="77" t="n"/>
      <c r="AP5" s="78" t="n"/>
    </row>
    <row r="6" ht="35" customHeight="1" s="173" thickBot="1">
      <c r="A6" s="80" t="inlineStr">
        <is>
          <t>Arus kas sebelum perubahan dalam aset dan liabilitas operasi</t>
        </is>
      </c>
      <c r="B6" s="80" t="n"/>
      <c r="C6" s="76" t="n"/>
      <c r="D6" s="76" t="n"/>
      <c r="E6" s="76" t="n"/>
      <c r="F6" s="76" t="n"/>
      <c r="G6" s="76" t="n"/>
      <c r="H6" s="76" t="n"/>
      <c r="I6" s="76" t="n"/>
      <c r="J6" s="76" t="n"/>
      <c r="K6" s="77" t="n"/>
      <c r="L6" s="78" t="n"/>
      <c r="M6" s="76" t="n"/>
      <c r="N6" s="76" t="n"/>
      <c r="O6" s="76" t="n"/>
      <c r="P6" s="76" t="n"/>
      <c r="Q6" s="76" t="n"/>
      <c r="R6" s="76" t="n"/>
      <c r="S6" s="76" t="n"/>
      <c r="T6" s="76" t="n"/>
      <c r="U6" s="77" t="n"/>
      <c r="V6" s="78" t="n"/>
      <c r="W6" s="76" t="n"/>
      <c r="X6" s="76" t="n"/>
      <c r="Y6" s="76" t="n"/>
      <c r="Z6" s="76" t="n"/>
      <c r="AA6" s="76" t="n"/>
      <c r="AB6" s="76" t="n"/>
      <c r="AC6" s="76" t="n"/>
      <c r="AD6" s="76" t="n"/>
      <c r="AE6" s="77" t="n"/>
      <c r="AF6" s="78" t="n"/>
      <c r="AG6" s="76" t="n"/>
      <c r="AH6" s="76" t="n"/>
      <c r="AI6" s="76" t="n"/>
      <c r="AJ6" s="76" t="n"/>
      <c r="AK6" s="76" t="n"/>
      <c r="AL6" s="76" t="n"/>
      <c r="AM6" s="76" t="n"/>
      <c r="AN6" s="76" t="n"/>
      <c r="AO6" s="77" t="n"/>
      <c r="AP6" s="78" t="n"/>
    </row>
    <row r="7" ht="35" customHeight="1" s="173" thickBot="1">
      <c r="A7" s="81" t="inlineStr">
        <is>
          <t>Penerimaan bunga, hasil investasi, provisi, dan komisi</t>
        </is>
      </c>
      <c r="B7" s="81" t="n"/>
      <c r="C7" s="82" t="n">
        <v>1148.492</v>
      </c>
      <c r="D7" s="82" t="n">
        <v>2359.488</v>
      </c>
      <c r="E7" s="82" t="n">
        <v>3661.161</v>
      </c>
      <c r="F7" s="82" t="n">
        <v>1310.618</v>
      </c>
      <c r="G7" s="82" t="n">
        <v>2708.245</v>
      </c>
      <c r="H7" s="82" t="n">
        <v>4146.311</v>
      </c>
      <c r="I7" s="82" t="n">
        <v>1415.113</v>
      </c>
      <c r="J7" s="82" t="n">
        <v>2796.061</v>
      </c>
      <c r="K7" s="83" t="n">
        <v>4225.683</v>
      </c>
      <c r="L7" s="84" t="n">
        <v>1554.723</v>
      </c>
      <c r="M7" s="82" t="n">
        <v>3145.412</v>
      </c>
      <c r="N7" s="82" t="n">
        <v>4781.914</v>
      </c>
      <c r="O7" s="82" t="n">
        <v/>
      </c>
      <c r="P7" s="82" t="n">
        <v>1655.382</v>
      </c>
      <c r="Q7" s="82" t="n">
        <v>3314.422</v>
      </c>
      <c r="R7" s="82" t="n">
        <v>5016.061</v>
      </c>
      <c r="S7" s="82" t="n">
        <v/>
      </c>
      <c r="T7" s="82" t="n">
        <v>1711.834</v>
      </c>
      <c r="U7" s="83" t="n">
        <v>3416.543</v>
      </c>
      <c r="V7" s="84" t="n">
        <v>5202.777</v>
      </c>
      <c r="W7" s="82" t="n">
        <v/>
      </c>
      <c r="X7" s="82" t="n">
        <v>1754.569</v>
      </c>
      <c r="Y7" s="82" t="n">
        <v>3705.016</v>
      </c>
      <c r="Z7" s="82" t="n">
        <v>5495.103</v>
      </c>
      <c r="AA7" s="82" t="n">
        <v/>
      </c>
      <c r="AB7" s="82" t="n">
        <v>2305.087</v>
      </c>
      <c r="AC7" s="82" t="n">
        <v>4717.329</v>
      </c>
      <c r="AD7" s="82" t="n">
        <v>7149.489</v>
      </c>
      <c r="AE7" s="83" t="n">
        <v>3269.23</v>
      </c>
      <c r="AF7" s="84" t="n"/>
      <c r="AG7" s="82" t="n"/>
      <c r="AH7" s="82" t="n"/>
      <c r="AI7" s="82" t="n"/>
      <c r="AJ7" s="82" t="n"/>
      <c r="AK7" s="82" t="n"/>
      <c r="AL7" s="82" t="n"/>
      <c r="AM7" s="82" t="n"/>
      <c r="AN7" s="82" t="n"/>
      <c r="AO7" s="83" t="n"/>
      <c r="AP7" s="84" t="n"/>
    </row>
    <row r="8" ht="35" customHeight="1" s="173" thickBot="1">
      <c r="A8" s="81" t="inlineStr">
        <is>
          <t>Pembayaran bunga dan bonus, provisi dan komisi</t>
        </is>
      </c>
      <c r="B8" s="81" t="n"/>
      <c r="C8" s="85" t="n">
        <v>343.634</v>
      </c>
      <c r="D8" s="85" t="n">
        <v>739.163</v>
      </c>
      <c r="E8" s="85" t="n">
        <v>1016.74</v>
      </c>
      <c r="F8" s="85" t="n">
        <v>364.486</v>
      </c>
      <c r="G8" s="85" t="n">
        <v>798.457</v>
      </c>
      <c r="H8" s="85" t="n">
        <v>1275.681</v>
      </c>
      <c r="I8" s="85" t="n">
        <v>430.929</v>
      </c>
      <c r="J8" s="85" t="n">
        <v>932.711</v>
      </c>
      <c r="K8" s="86" t="n">
        <v>1390.232</v>
      </c>
      <c r="L8" s="87" t="n">
        <v>513.048</v>
      </c>
      <c r="M8" s="85" t="n">
        <v>1030.291</v>
      </c>
      <c r="N8" s="85" t="n">
        <v>1551.443</v>
      </c>
      <c r="O8" s="85" t="n">
        <v/>
      </c>
      <c r="P8" s="85" t="n">
        <v>452.838</v>
      </c>
      <c r="Q8" s="85" t="n">
        <v>942.277</v>
      </c>
      <c r="R8" s="85" t="n">
        <v>1383.027</v>
      </c>
      <c r="S8" s="85" t="n">
        <v/>
      </c>
      <c r="T8" s="85" t="n">
        <v>563.6609999999999</v>
      </c>
      <c r="U8" s="86" t="n">
        <v>1077.427</v>
      </c>
      <c r="V8" s="87" t="n">
        <v>1745.817</v>
      </c>
      <c r="W8" s="85" t="n">
        <v/>
      </c>
      <c r="X8" s="85" t="n">
        <v>-126.959</v>
      </c>
      <c r="Y8" s="85" t="n">
        <v>1195.56</v>
      </c>
      <c r="Z8" s="85" t="n">
        <v>1901.931</v>
      </c>
      <c r="AA8" s="85" t="n">
        <v/>
      </c>
      <c r="AB8" s="85" t="n">
        <v>597.5650000000001</v>
      </c>
      <c r="AC8" s="85" t="n">
        <v>1196.049</v>
      </c>
      <c r="AD8" s="85" t="n">
        <v>2771.602</v>
      </c>
      <c r="AE8" s="86" t="n">
        <v>467.955</v>
      </c>
      <c r="AF8" s="87" t="n"/>
      <c r="AG8" s="85" t="n"/>
      <c r="AH8" s="85" t="n"/>
      <c r="AI8" s="85" t="n"/>
      <c r="AJ8" s="85" t="n"/>
      <c r="AK8" s="85" t="n"/>
      <c r="AL8" s="85" t="n"/>
      <c r="AM8" s="85" t="n"/>
      <c r="AN8" s="85" t="n"/>
      <c r="AO8" s="86" t="n"/>
      <c r="AP8" s="87" t="n"/>
    </row>
    <row r="9" hidden="1" ht="35" customHeight="1" s="173" thickBot="1">
      <c r="A9" s="81" t="inlineStr">
        <is>
          <t>Bunga bank dan deposito berjangka</t>
        </is>
      </c>
      <c r="B9" s="81" t="n"/>
      <c r="C9" s="82" t="inlineStr"/>
      <c r="D9" s="82" t="inlineStr"/>
      <c r="E9" s="82" t="inlineStr"/>
      <c r="F9" s="82" t="inlineStr"/>
      <c r="G9" s="82" t="inlineStr"/>
      <c r="H9" s="82" t="inlineStr"/>
      <c r="I9" s="82" t="inlineStr"/>
      <c r="J9" s="82" t="inlineStr"/>
      <c r="K9" s="83" t="inlineStr"/>
      <c r="L9" s="84" t="inlineStr"/>
      <c r="M9" s="82" t="inlineStr"/>
      <c r="N9" s="82" t="inlineStr"/>
      <c r="O9" s="82" t="n">
        <v/>
      </c>
      <c r="P9" s="82" t="inlineStr"/>
      <c r="Q9" s="82" t="inlineStr"/>
      <c r="R9" s="82" t="inlineStr"/>
      <c r="S9" s="82" t="n">
        <v/>
      </c>
      <c r="T9" s="82" t="inlineStr"/>
      <c r="U9" s="83" t="inlineStr"/>
      <c r="V9" s="84" t="inlineStr"/>
      <c r="W9" s="82" t="n">
        <v/>
      </c>
      <c r="X9" s="82" t="inlineStr"/>
      <c r="Y9" s="82" t="inlineStr"/>
      <c r="Z9" s="82" t="inlineStr"/>
      <c r="AA9" s="82" t="n">
        <v/>
      </c>
      <c r="AB9" s="82" t="inlineStr"/>
      <c r="AC9" s="82" t="inlineStr"/>
      <c r="AD9" s="82" t="inlineStr"/>
      <c r="AE9" s="83" t="inlineStr"/>
      <c r="AF9" s="84" t="n"/>
      <c r="AG9" s="82" t="n"/>
      <c r="AH9" s="82" t="n"/>
      <c r="AI9" s="82" t="n"/>
      <c r="AJ9" s="82" t="n"/>
      <c r="AK9" s="82" t="n"/>
      <c r="AL9" s="82" t="n"/>
      <c r="AM9" s="82" t="n"/>
      <c r="AN9" s="82" t="n"/>
      <c r="AO9" s="83" t="n"/>
      <c r="AP9" s="84" t="n"/>
    </row>
    <row r="10" ht="52" customHeight="1" s="173" thickBot="1">
      <c r="A10" s="81" t="inlineStr">
        <is>
          <t>Penerimaan pendapatan pengelolaan dana sebagai mudharib</t>
        </is>
      </c>
      <c r="B10" s="81" t="n"/>
      <c r="C10" s="82" t="n">
        <v>43.702</v>
      </c>
      <c r="D10" s="82" t="n">
        <v>109.628</v>
      </c>
      <c r="E10" s="82" t="n">
        <v>136.62</v>
      </c>
      <c r="F10" s="82" t="n">
        <v>50.682</v>
      </c>
      <c r="G10" s="82" t="n">
        <v>103.585</v>
      </c>
      <c r="H10" s="82" t="n">
        <v>160.348</v>
      </c>
      <c r="I10" s="82" t="n">
        <v>52.753</v>
      </c>
      <c r="J10" s="82" t="n">
        <v>104.771</v>
      </c>
      <c r="K10" s="83" t="n">
        <v>149.776</v>
      </c>
      <c r="L10" s="84" t="n">
        <v>47.829</v>
      </c>
      <c r="M10" s="82" t="n">
        <v>94.396</v>
      </c>
      <c r="N10" s="82" t="n">
        <v>142.683</v>
      </c>
      <c r="O10" s="82" t="n">
        <v/>
      </c>
      <c r="P10" s="82" t="n">
        <v>47.203</v>
      </c>
      <c r="Q10" s="82" t="n">
        <v>94.889</v>
      </c>
      <c r="R10" s="82" t="n">
        <v>142.434</v>
      </c>
      <c r="S10" s="82" t="n">
        <v/>
      </c>
      <c r="T10" s="82" t="n">
        <v>53.8</v>
      </c>
      <c r="U10" s="83" t="n">
        <v>101.95</v>
      </c>
      <c r="V10" s="84" t="n">
        <v>160.552</v>
      </c>
      <c r="W10" s="82" t="n">
        <v/>
      </c>
      <c r="X10" s="82" t="n">
        <v>67.604</v>
      </c>
      <c r="Y10" s="82" t="n">
        <v>138.079</v>
      </c>
      <c r="Z10" s="82" t="n">
        <v>201.956</v>
      </c>
      <c r="AA10" s="82" t="n">
        <v/>
      </c>
      <c r="AB10" s="82" t="n">
        <v>84.38500000000001</v>
      </c>
      <c r="AC10" s="82" t="n">
        <v>168.962</v>
      </c>
      <c r="AD10" s="82" t="n">
        <v>251.264</v>
      </c>
      <c r="AE10" s="83" t="n">
        <v>80.70399999999999</v>
      </c>
      <c r="AF10" s="84" t="n"/>
      <c r="AG10" s="82" t="n"/>
      <c r="AH10" s="82" t="n"/>
      <c r="AI10" s="82" t="n"/>
      <c r="AJ10" s="82" t="n"/>
      <c r="AK10" s="82" t="n"/>
      <c r="AL10" s="82" t="n"/>
      <c r="AM10" s="82" t="n"/>
      <c r="AN10" s="82" t="n"/>
      <c r="AO10" s="83" t="n"/>
      <c r="AP10" s="84" t="n"/>
    </row>
    <row r="11" ht="35" customHeight="1" s="173" thickBot="1">
      <c r="A11" s="81" t="inlineStr">
        <is>
          <t>Pembayaran bagi hasil dana syirkah temporer</t>
        </is>
      </c>
      <c r="B11" s="81" t="n"/>
      <c r="C11" s="85" t="n">
        <v>-21.873</v>
      </c>
      <c r="D11" s="85" t="n">
        <v>-45.297</v>
      </c>
      <c r="E11" s="85" t="n">
        <v>61.949</v>
      </c>
      <c r="F11" s="85" t="n">
        <v>20.655</v>
      </c>
      <c r="G11" s="85" t="n">
        <v>41.787</v>
      </c>
      <c r="H11" s="85" t="n">
        <v>59.803</v>
      </c>
      <c r="I11" s="85" t="n">
        <v>18.686</v>
      </c>
      <c r="J11" s="85" t="n">
        <v>35.309</v>
      </c>
      <c r="K11" s="86" t="n">
        <v>49.684</v>
      </c>
      <c r="L11" s="87" t="n">
        <v>18.794</v>
      </c>
      <c r="M11" s="85" t="n">
        <v>35.139</v>
      </c>
      <c r="N11" s="85" t="n">
        <v>50.378</v>
      </c>
      <c r="O11" s="85" t="n">
        <v/>
      </c>
      <c r="P11" s="85" t="n">
        <v>13.864</v>
      </c>
      <c r="Q11" s="85" t="n">
        <v>28.5</v>
      </c>
      <c r="R11" s="85" t="n">
        <v>41.402</v>
      </c>
      <c r="S11" s="85" t="n">
        <v/>
      </c>
      <c r="T11" s="85" t="n">
        <v>14.232</v>
      </c>
      <c r="U11" s="86" t="n">
        <v>25.55</v>
      </c>
      <c r="V11" s="87" t="n">
        <v>-40.867</v>
      </c>
      <c r="W11" s="85" t="n">
        <v/>
      </c>
      <c r="X11" s="85" t="n">
        <v>-20.501</v>
      </c>
      <c r="Y11" s="85" t="n">
        <v>41.013</v>
      </c>
      <c r="Z11" s="85" t="n">
        <v>-50.648</v>
      </c>
      <c r="AA11" s="85" t="n">
        <v/>
      </c>
      <c r="AB11" s="85" t="n">
        <v>142.576</v>
      </c>
      <c r="AC11" s="85" t="n">
        <v>296.265</v>
      </c>
      <c r="AD11" s="85" t="n">
        <v>-462.456</v>
      </c>
      <c r="AE11" s="86" t="n">
        <v>557.737</v>
      </c>
      <c r="AF11" s="87" t="n"/>
      <c r="AG11" s="85" t="n"/>
      <c r="AH11" s="85" t="n"/>
      <c r="AI11" s="85" t="n"/>
      <c r="AJ11" s="85" t="n"/>
      <c r="AK11" s="85" t="n"/>
      <c r="AL11" s="85" t="n"/>
      <c r="AM11" s="85" t="n"/>
      <c r="AN11" s="85" t="n"/>
      <c r="AO11" s="86" t="n"/>
      <c r="AP11" s="87" t="n"/>
    </row>
    <row r="12" hidden="1" ht="18" customHeight="1" s="173" thickBot="1">
      <c r="A12" s="81" t="inlineStr">
        <is>
          <t>Penerimaan premi asuransi</t>
        </is>
      </c>
      <c r="B12" s="81" t="n"/>
      <c r="C12" s="82" t="inlineStr"/>
      <c r="D12" s="82" t="inlineStr"/>
      <c r="E12" s="82" t="inlineStr"/>
      <c r="F12" s="82" t="inlineStr"/>
      <c r="G12" s="82" t="inlineStr"/>
      <c r="H12" s="82" t="inlineStr"/>
      <c r="I12" s="82" t="inlineStr"/>
      <c r="J12" s="82" t="inlineStr"/>
      <c r="K12" s="83" t="inlineStr"/>
      <c r="L12" s="84" t="inlineStr"/>
      <c r="M12" s="82" t="inlineStr"/>
      <c r="N12" s="82" t="inlineStr"/>
      <c r="O12" s="82" t="n">
        <v/>
      </c>
      <c r="P12" s="82" t="inlineStr"/>
      <c r="Q12" s="82" t="inlineStr"/>
      <c r="R12" s="82" t="inlineStr"/>
      <c r="S12" s="82" t="n">
        <v/>
      </c>
      <c r="T12" s="82" t="inlineStr"/>
      <c r="U12" s="83" t="inlineStr"/>
      <c r="V12" s="84" t="inlineStr"/>
      <c r="W12" s="82" t="n">
        <v/>
      </c>
      <c r="X12" s="82" t="inlineStr"/>
      <c r="Y12" s="82" t="inlineStr"/>
      <c r="Z12" s="82" t="inlineStr"/>
      <c r="AA12" s="82" t="n">
        <v/>
      </c>
      <c r="AB12" s="82" t="inlineStr"/>
      <c r="AC12" s="82" t="inlineStr"/>
      <c r="AD12" s="82" t="inlineStr"/>
      <c r="AE12" s="83" t="inlineStr"/>
      <c r="AF12" s="84" t="n"/>
      <c r="AG12" s="82" t="n"/>
      <c r="AH12" s="82" t="n"/>
      <c r="AI12" s="82" t="n"/>
      <c r="AJ12" s="82" t="n"/>
      <c r="AK12" s="82" t="n"/>
      <c r="AL12" s="82" t="n"/>
      <c r="AM12" s="82" t="n"/>
      <c r="AN12" s="82" t="n"/>
      <c r="AO12" s="83" t="n"/>
      <c r="AP12" s="84" t="n"/>
    </row>
    <row r="13" hidden="1" ht="18" customHeight="1" s="173" thickBot="1">
      <c r="A13" s="81" t="inlineStr">
        <is>
          <t>Penerimaan klaim reasuransi</t>
        </is>
      </c>
      <c r="B13" s="81" t="n"/>
      <c r="C13" s="82" t="inlineStr"/>
      <c r="D13" s="82" t="inlineStr"/>
      <c r="E13" s="82" t="inlineStr"/>
      <c r="F13" s="82" t="inlineStr"/>
      <c r="G13" s="82" t="inlineStr"/>
      <c r="H13" s="82" t="inlineStr"/>
      <c r="I13" s="82" t="inlineStr"/>
      <c r="J13" s="82" t="inlineStr"/>
      <c r="K13" s="83" t="inlineStr"/>
      <c r="L13" s="84" t="inlineStr"/>
      <c r="M13" s="82" t="inlineStr"/>
      <c r="N13" s="82" t="inlineStr"/>
      <c r="O13" s="82" t="n">
        <v/>
      </c>
      <c r="P13" s="82" t="inlineStr"/>
      <c r="Q13" s="82" t="inlineStr"/>
      <c r="R13" s="82" t="inlineStr"/>
      <c r="S13" s="82" t="n">
        <v/>
      </c>
      <c r="T13" s="82" t="inlineStr"/>
      <c r="U13" s="83" t="inlineStr"/>
      <c r="V13" s="84" t="inlineStr"/>
      <c r="W13" s="82" t="n">
        <v/>
      </c>
      <c r="X13" s="82" t="inlineStr"/>
      <c r="Y13" s="82" t="inlineStr"/>
      <c r="Z13" s="82" t="inlineStr"/>
      <c r="AA13" s="82" t="n">
        <v/>
      </c>
      <c r="AB13" s="82" t="inlineStr"/>
      <c r="AC13" s="82" t="inlineStr"/>
      <c r="AD13" s="82" t="inlineStr"/>
      <c r="AE13" s="83" t="inlineStr"/>
      <c r="AF13" s="84" t="n"/>
      <c r="AG13" s="82" t="n"/>
      <c r="AH13" s="82" t="n"/>
      <c r="AI13" s="82" t="n"/>
      <c r="AJ13" s="82" t="n"/>
      <c r="AK13" s="82" t="n"/>
      <c r="AL13" s="82" t="n"/>
      <c r="AM13" s="82" t="n"/>
      <c r="AN13" s="82" t="n"/>
      <c r="AO13" s="83" t="n"/>
      <c r="AP13" s="84" t="n"/>
    </row>
    <row r="14" hidden="1" ht="35" customHeight="1" s="173" thickBot="1">
      <c r="A14" s="81" t="inlineStr">
        <is>
          <t>Penerimaan (pembayaran) komisi</t>
        </is>
      </c>
      <c r="B14" s="81" t="n"/>
      <c r="C14" s="82" t="inlineStr"/>
      <c r="D14" s="82" t="inlineStr"/>
      <c r="E14" s="82" t="inlineStr"/>
      <c r="F14" s="82" t="inlineStr"/>
      <c r="G14" s="82" t="inlineStr"/>
      <c r="H14" s="82" t="inlineStr"/>
      <c r="I14" s="82" t="inlineStr"/>
      <c r="J14" s="82" t="inlineStr"/>
      <c r="K14" s="83" t="inlineStr"/>
      <c r="L14" s="84" t="inlineStr"/>
      <c r="M14" s="82" t="inlineStr"/>
      <c r="N14" s="82" t="inlineStr"/>
      <c r="O14" s="82" t="n">
        <v/>
      </c>
      <c r="P14" s="82" t="inlineStr"/>
      <c r="Q14" s="82" t="inlineStr"/>
      <c r="R14" s="82" t="inlineStr"/>
      <c r="S14" s="82" t="n">
        <v/>
      </c>
      <c r="T14" s="82" t="inlineStr"/>
      <c r="U14" s="83" t="inlineStr"/>
      <c r="V14" s="84" t="inlineStr"/>
      <c r="W14" s="82" t="n">
        <v/>
      </c>
      <c r="X14" s="82" t="inlineStr"/>
      <c r="Y14" s="82" t="inlineStr"/>
      <c r="Z14" s="82" t="inlineStr"/>
      <c r="AA14" s="82" t="n">
        <v/>
      </c>
      <c r="AB14" s="82" t="inlineStr"/>
      <c r="AC14" s="82" t="inlineStr"/>
      <c r="AD14" s="82" t="inlineStr"/>
      <c r="AE14" s="83" t="inlineStr"/>
      <c r="AF14" s="84" t="n"/>
      <c r="AG14" s="82" t="n"/>
      <c r="AH14" s="82" t="n"/>
      <c r="AI14" s="82" t="n"/>
      <c r="AJ14" s="82" t="n"/>
      <c r="AK14" s="82" t="n"/>
      <c r="AL14" s="82" t="n"/>
      <c r="AM14" s="82" t="n"/>
      <c r="AN14" s="82" t="n"/>
      <c r="AO14" s="83" t="n"/>
      <c r="AP14" s="84" t="n"/>
    </row>
    <row r="15" hidden="1" ht="18" customHeight="1" s="173" thickBot="1">
      <c r="A15" s="81" t="inlineStr">
        <is>
          <t>Penerimaan klaim retrosesi</t>
        </is>
      </c>
      <c r="B15" s="81" t="n"/>
      <c r="C15" s="82" t="inlineStr"/>
      <c r="D15" s="82" t="inlineStr"/>
      <c r="E15" s="82" t="inlineStr"/>
      <c r="F15" s="82" t="inlineStr"/>
      <c r="G15" s="82" t="inlineStr"/>
      <c r="H15" s="82" t="inlineStr"/>
      <c r="I15" s="82" t="inlineStr"/>
      <c r="J15" s="82" t="inlineStr"/>
      <c r="K15" s="83" t="inlineStr"/>
      <c r="L15" s="84" t="inlineStr"/>
      <c r="M15" s="82" t="inlineStr"/>
      <c r="N15" s="82" t="inlineStr"/>
      <c r="O15" s="82" t="n">
        <v/>
      </c>
      <c r="P15" s="82" t="inlineStr"/>
      <c r="Q15" s="82" t="inlineStr"/>
      <c r="R15" s="82" t="inlineStr"/>
      <c r="S15" s="82" t="n">
        <v/>
      </c>
      <c r="T15" s="82" t="inlineStr"/>
      <c r="U15" s="83" t="inlineStr"/>
      <c r="V15" s="84" t="inlineStr"/>
      <c r="W15" s="82" t="n">
        <v/>
      </c>
      <c r="X15" s="82" t="inlineStr"/>
      <c r="Y15" s="82" t="inlineStr"/>
      <c r="Z15" s="82" t="inlineStr"/>
      <c r="AA15" s="82" t="n">
        <v/>
      </c>
      <c r="AB15" s="82" t="inlineStr"/>
      <c r="AC15" s="82" t="inlineStr"/>
      <c r="AD15" s="82" t="inlineStr"/>
      <c r="AE15" s="83" t="inlineStr"/>
      <c r="AF15" s="84" t="n"/>
      <c r="AG15" s="82" t="n"/>
      <c r="AH15" s="82" t="n"/>
      <c r="AI15" s="82" t="n"/>
      <c r="AJ15" s="82" t="n"/>
      <c r="AK15" s="82" t="n"/>
      <c r="AL15" s="82" t="n"/>
      <c r="AM15" s="82" t="n"/>
      <c r="AN15" s="82" t="n"/>
      <c r="AO15" s="83" t="n"/>
      <c r="AP15" s="84" t="n"/>
    </row>
    <row r="16" hidden="1" ht="18" customHeight="1" s="173" thickBot="1">
      <c r="A16" s="81" t="inlineStr">
        <is>
          <t>Penerimaan dari ujrah</t>
        </is>
      </c>
      <c r="B16" s="81" t="n"/>
      <c r="C16" s="82" t="inlineStr"/>
      <c r="D16" s="82" t="inlineStr"/>
      <c r="E16" s="82" t="inlineStr"/>
      <c r="F16" s="82" t="inlineStr"/>
      <c r="G16" s="82" t="inlineStr"/>
      <c r="H16" s="82" t="inlineStr"/>
      <c r="I16" s="82" t="inlineStr"/>
      <c r="J16" s="82" t="inlineStr"/>
      <c r="K16" s="83" t="inlineStr"/>
      <c r="L16" s="84" t="inlineStr"/>
      <c r="M16" s="82" t="inlineStr"/>
      <c r="N16" s="82" t="inlineStr"/>
      <c r="O16" s="82" t="n">
        <v/>
      </c>
      <c r="P16" s="82" t="inlineStr"/>
      <c r="Q16" s="82" t="inlineStr"/>
      <c r="R16" s="82" t="inlineStr"/>
      <c r="S16" s="82" t="n">
        <v/>
      </c>
      <c r="T16" s="82" t="inlineStr"/>
      <c r="U16" s="83" t="inlineStr"/>
      <c r="V16" s="84" t="inlineStr"/>
      <c r="W16" s="82" t="n">
        <v/>
      </c>
      <c r="X16" s="82" t="inlineStr"/>
      <c r="Y16" s="82" t="inlineStr"/>
      <c r="Z16" s="82" t="inlineStr"/>
      <c r="AA16" s="82" t="n">
        <v/>
      </c>
      <c r="AB16" s="82" t="inlineStr"/>
      <c r="AC16" s="82" t="inlineStr"/>
      <c r="AD16" s="82" t="inlineStr"/>
      <c r="AE16" s="83" t="inlineStr"/>
      <c r="AF16" s="84" t="n"/>
      <c r="AG16" s="82" t="n"/>
      <c r="AH16" s="82" t="n"/>
      <c r="AI16" s="82" t="n"/>
      <c r="AJ16" s="82" t="n"/>
      <c r="AK16" s="82" t="n"/>
      <c r="AL16" s="82" t="n"/>
      <c r="AM16" s="82" t="n"/>
      <c r="AN16" s="82" t="n"/>
      <c r="AO16" s="83" t="n"/>
      <c r="AP16" s="84" t="n"/>
    </row>
    <row r="17" hidden="1" ht="52" customHeight="1" s="173" thickBot="1">
      <c r="A17" s="81" t="inlineStr">
        <is>
          <t>Penerimaan dari (pembayaran kepada) lembaga kliring dan penjaminan</t>
        </is>
      </c>
      <c r="B17" s="81" t="n"/>
      <c r="C17" s="82" t="inlineStr"/>
      <c r="D17" s="82" t="inlineStr"/>
      <c r="E17" s="82" t="inlineStr"/>
      <c r="F17" s="82" t="inlineStr"/>
      <c r="G17" s="82" t="inlineStr"/>
      <c r="H17" s="82" t="inlineStr"/>
      <c r="I17" s="82" t="inlineStr"/>
      <c r="J17" s="82" t="inlineStr"/>
      <c r="K17" s="83" t="inlineStr"/>
      <c r="L17" s="84" t="inlineStr"/>
      <c r="M17" s="82" t="inlineStr"/>
      <c r="N17" s="82" t="inlineStr"/>
      <c r="O17" s="82" t="n">
        <v/>
      </c>
      <c r="P17" s="82" t="inlineStr"/>
      <c r="Q17" s="82" t="inlineStr"/>
      <c r="R17" s="82" t="inlineStr"/>
      <c r="S17" s="82" t="n">
        <v/>
      </c>
      <c r="T17" s="82" t="inlineStr"/>
      <c r="U17" s="83" t="inlineStr"/>
      <c r="V17" s="84" t="inlineStr"/>
      <c r="W17" s="82" t="n">
        <v/>
      </c>
      <c r="X17" s="82" t="inlineStr"/>
      <c r="Y17" s="82" t="inlineStr"/>
      <c r="Z17" s="82" t="inlineStr"/>
      <c r="AA17" s="82" t="n">
        <v/>
      </c>
      <c r="AB17" s="82" t="inlineStr"/>
      <c r="AC17" s="82" t="inlineStr"/>
      <c r="AD17" s="82" t="inlineStr"/>
      <c r="AE17" s="83" t="inlineStr"/>
      <c r="AF17" s="84" t="n"/>
      <c r="AG17" s="82" t="n"/>
      <c r="AH17" s="82" t="n"/>
      <c r="AI17" s="82" t="n"/>
      <c r="AJ17" s="82" t="n"/>
      <c r="AK17" s="82" t="n"/>
      <c r="AL17" s="82" t="n"/>
      <c r="AM17" s="82" t="n"/>
      <c r="AN17" s="82" t="n"/>
      <c r="AO17" s="83" t="n"/>
      <c r="AP17" s="84" t="n"/>
    </row>
    <row r="18" hidden="1" ht="35" customHeight="1" s="173" thickBot="1">
      <c r="A18" s="81" t="inlineStr">
        <is>
          <t>Penerimaan dari (pembayaran kepada) nasabah</t>
        </is>
      </c>
      <c r="B18" s="81" t="n"/>
      <c r="C18" s="82" t="inlineStr"/>
      <c r="D18" s="82" t="inlineStr"/>
      <c r="E18" s="82" t="inlineStr"/>
      <c r="F18" s="82" t="inlineStr"/>
      <c r="G18" s="82" t="inlineStr"/>
      <c r="H18" s="82" t="inlineStr"/>
      <c r="I18" s="82" t="inlineStr"/>
      <c r="J18" s="82" t="inlineStr"/>
      <c r="K18" s="83" t="inlineStr"/>
      <c r="L18" s="84" t="inlineStr"/>
      <c r="M18" s="82" t="inlineStr"/>
      <c r="N18" s="82" t="inlineStr"/>
      <c r="O18" s="82" t="n">
        <v/>
      </c>
      <c r="P18" s="82" t="inlineStr"/>
      <c r="Q18" s="82" t="inlineStr"/>
      <c r="R18" s="82" t="inlineStr"/>
      <c r="S18" s="82" t="n">
        <v/>
      </c>
      <c r="T18" s="82" t="inlineStr"/>
      <c r="U18" s="83" t="inlineStr"/>
      <c r="V18" s="84" t="inlineStr"/>
      <c r="W18" s="82" t="n">
        <v/>
      </c>
      <c r="X18" s="82" t="inlineStr"/>
      <c r="Y18" s="82" t="inlineStr"/>
      <c r="Z18" s="82" t="inlineStr"/>
      <c r="AA18" s="82" t="n">
        <v/>
      </c>
      <c r="AB18" s="82" t="inlineStr"/>
      <c r="AC18" s="82" t="inlineStr"/>
      <c r="AD18" s="82" t="inlineStr"/>
      <c r="AE18" s="83" t="inlineStr"/>
      <c r="AF18" s="84" t="n"/>
      <c r="AG18" s="82" t="n"/>
      <c r="AH18" s="82" t="n"/>
      <c r="AI18" s="82" t="n"/>
      <c r="AJ18" s="82" t="n"/>
      <c r="AK18" s="82" t="n"/>
      <c r="AL18" s="82" t="n"/>
      <c r="AM18" s="82" t="n"/>
      <c r="AN18" s="82" t="n"/>
      <c r="AO18" s="83" t="n"/>
      <c r="AP18" s="84" t="n"/>
    </row>
    <row r="19" hidden="1" ht="52" customHeight="1" s="173" thickBot="1">
      <c r="A19" s="81" t="inlineStr">
        <is>
          <t>Pencairan (penempatan) deposito pada lembaga kliring dan penjaminan</t>
        </is>
      </c>
      <c r="B19" s="81" t="n"/>
      <c r="C19" s="82" t="inlineStr"/>
      <c r="D19" s="82" t="inlineStr"/>
      <c r="E19" s="82" t="inlineStr"/>
      <c r="F19" s="82" t="inlineStr"/>
      <c r="G19" s="82" t="inlineStr"/>
      <c r="H19" s="82" t="inlineStr"/>
      <c r="I19" s="82" t="inlineStr"/>
      <c r="J19" s="82" t="inlineStr"/>
      <c r="K19" s="83" t="inlineStr"/>
      <c r="L19" s="84" t="inlineStr"/>
      <c r="M19" s="82" t="inlineStr"/>
      <c r="N19" s="82" t="inlineStr"/>
      <c r="O19" s="82" t="n">
        <v/>
      </c>
      <c r="P19" s="82" t="inlineStr"/>
      <c r="Q19" s="82" t="inlineStr"/>
      <c r="R19" s="82" t="inlineStr"/>
      <c r="S19" s="82" t="n">
        <v/>
      </c>
      <c r="T19" s="82" t="inlineStr"/>
      <c r="U19" s="83" t="inlineStr"/>
      <c r="V19" s="84" t="inlineStr"/>
      <c r="W19" s="82" t="n">
        <v/>
      </c>
      <c r="X19" s="82" t="inlineStr"/>
      <c r="Y19" s="82" t="inlineStr"/>
      <c r="Z19" s="82" t="inlineStr"/>
      <c r="AA19" s="82" t="n">
        <v/>
      </c>
      <c r="AB19" s="82" t="inlineStr"/>
      <c r="AC19" s="82" t="inlineStr"/>
      <c r="AD19" s="82" t="inlineStr"/>
      <c r="AE19" s="83" t="inlineStr"/>
      <c r="AF19" s="84" t="n"/>
      <c r="AG19" s="82" t="n"/>
      <c r="AH19" s="82" t="n"/>
      <c r="AI19" s="82" t="n"/>
      <c r="AJ19" s="82" t="n"/>
      <c r="AK19" s="82" t="n"/>
      <c r="AL19" s="82" t="n"/>
      <c r="AM19" s="82" t="n"/>
      <c r="AN19" s="82" t="n"/>
      <c r="AO19" s="83" t="n"/>
      <c r="AP19" s="84" t="n"/>
    </row>
    <row r="20" ht="35" customHeight="1" s="173" thickBot="1">
      <c r="A20" s="81" t="inlineStr">
        <is>
          <t>Pendapatan dari transaksi operasional lainnya</t>
        </is>
      </c>
      <c r="B20" s="81" t="n"/>
      <c r="C20" s="82" t="n">
        <v>73.44799999999999</v>
      </c>
      <c r="D20" s="82" t="n">
        <v>156.692</v>
      </c>
      <c r="E20" s="82" t="n">
        <v>242.135</v>
      </c>
      <c r="F20" s="82" t="n">
        <v>92.18600000000001</v>
      </c>
      <c r="G20" s="82" t="n">
        <v>188.221</v>
      </c>
      <c r="H20" s="82" t="n">
        <v>292.206</v>
      </c>
      <c r="I20" s="82" t="n">
        <v>85.69799999999999</v>
      </c>
      <c r="J20" s="82" t="n">
        <v>181.742</v>
      </c>
      <c r="K20" s="83" t="n">
        <v>274.183</v>
      </c>
      <c r="L20" s="84" t="n">
        <v>85.84399999999999</v>
      </c>
      <c r="M20" s="82" t="n">
        <v>225.108</v>
      </c>
      <c r="N20" s="82" t="n">
        <v>269.915</v>
      </c>
      <c r="O20" s="82" t="n">
        <v/>
      </c>
      <c r="P20" s="82" t="n">
        <v>96.45999999999999</v>
      </c>
      <c r="Q20" s="82" t="n">
        <v>218.066</v>
      </c>
      <c r="R20" s="82" t="n">
        <v>343.546</v>
      </c>
      <c r="S20" s="82" t="n">
        <v/>
      </c>
      <c r="T20" s="82" t="n">
        <v>122.022</v>
      </c>
      <c r="U20" s="83" t="n">
        <v>254.111</v>
      </c>
      <c r="V20" s="84" t="n">
        <v>374.663</v>
      </c>
      <c r="W20" s="82" t="n">
        <v/>
      </c>
      <c r="X20" s="82" t="n">
        <v>45.191</v>
      </c>
      <c r="Y20" s="82" t="n">
        <v>299.328</v>
      </c>
      <c r="Z20" s="82" t="n">
        <v>463.337</v>
      </c>
      <c r="AA20" s="82" t="n">
        <v/>
      </c>
      <c r="AB20" s="82" t="n">
        <v>191.482</v>
      </c>
      <c r="AC20" s="82" t="n">
        <v>388.776</v>
      </c>
      <c r="AD20" s="82" t="n">
        <v>619.23</v>
      </c>
      <c r="AE20" s="83" t="n">
        <v>284.883</v>
      </c>
      <c r="AF20" s="84" t="n"/>
      <c r="AG20" s="82" t="n"/>
      <c r="AH20" s="82" t="n"/>
      <c r="AI20" s="82" t="n"/>
      <c r="AJ20" s="82" t="n"/>
      <c r="AK20" s="82" t="n"/>
      <c r="AL20" s="82" t="n"/>
      <c r="AM20" s="82" t="n"/>
      <c r="AN20" s="82" t="n"/>
      <c r="AO20" s="83" t="n"/>
      <c r="AP20" s="84" t="n"/>
    </row>
    <row r="21" ht="35" customHeight="1" s="173" thickBot="1">
      <c r="A21" s="81" t="inlineStr">
        <is>
          <t>Penerimaan kembali aset yang telah dihapusbukukan</t>
        </is>
      </c>
      <c r="B21" s="81" t="n"/>
      <c r="C21" s="82" t="n">
        <v>22.274</v>
      </c>
      <c r="D21" s="82" t="n">
        <v>34.234</v>
      </c>
      <c r="E21" s="82" t="n">
        <v>58.419</v>
      </c>
      <c r="F21" s="82" t="n">
        <v>18.353</v>
      </c>
      <c r="G21" s="82" t="n">
        <v>34.571</v>
      </c>
      <c r="H21" s="82" t="n">
        <v>57.05</v>
      </c>
      <c r="I21" s="82" t="n">
        <v>21.332</v>
      </c>
      <c r="J21" s="82" t="n">
        <v>29.698</v>
      </c>
      <c r="K21" s="83" t="n">
        <v>41.467</v>
      </c>
      <c r="L21" s="84" t="n">
        <v>12.341</v>
      </c>
      <c r="M21" s="82" t="n">
        <v>26.002</v>
      </c>
      <c r="N21" s="82" t="n">
        <v>36.787</v>
      </c>
      <c r="O21" s="82" t="n">
        <v/>
      </c>
      <c r="P21" s="82" t="n">
        <v>15.701</v>
      </c>
      <c r="Q21" s="82" t="n">
        <v>35.636</v>
      </c>
      <c r="R21" s="82" t="n">
        <v>39.219</v>
      </c>
      <c r="S21" s="82" t="n">
        <v/>
      </c>
      <c r="T21" s="82" t="n">
        <v>31.846</v>
      </c>
      <c r="U21" s="83" t="n">
        <v>54.869</v>
      </c>
      <c r="V21" s="84" t="n">
        <v>92.01000000000001</v>
      </c>
      <c r="W21" s="82" t="n">
        <v/>
      </c>
      <c r="X21" s="82" t="n">
        <v>34.572</v>
      </c>
      <c r="Y21" s="82" t="n">
        <v>73.634</v>
      </c>
      <c r="Z21" s="82" t="n">
        <v>120.369</v>
      </c>
      <c r="AA21" s="82" t="n">
        <v/>
      </c>
      <c r="AB21" s="82" t="n">
        <v>36.643</v>
      </c>
      <c r="AC21" s="82" t="n">
        <v>67.554</v>
      </c>
      <c r="AD21" s="82" t="n">
        <v>130.893</v>
      </c>
      <c r="AE21" s="83" t="n">
        <v>72.339</v>
      </c>
      <c r="AF21" s="84" t="n"/>
      <c r="AG21" s="82" t="n"/>
      <c r="AH21" s="82" t="n"/>
      <c r="AI21" s="82" t="n"/>
      <c r="AJ21" s="82" t="n"/>
      <c r="AK21" s="82" t="n"/>
      <c r="AL21" s="82" t="n"/>
      <c r="AM21" s="82" t="n"/>
      <c r="AN21" s="82" t="n"/>
      <c r="AO21" s="83" t="n"/>
      <c r="AP21" s="84" t="n"/>
    </row>
    <row r="22" hidden="1" ht="35" customHeight="1" s="173" thickBot="1">
      <c r="A22" s="81" t="inlineStr">
        <is>
          <t>Pembayaran biaya akuisisi ditangguhkan</t>
        </is>
      </c>
      <c r="B22" s="81" t="n"/>
      <c r="C22" s="85" t="inlineStr"/>
      <c r="D22" s="85" t="inlineStr"/>
      <c r="E22" s="85" t="inlineStr"/>
      <c r="F22" s="85" t="inlineStr"/>
      <c r="G22" s="85" t="inlineStr"/>
      <c r="H22" s="85" t="inlineStr"/>
      <c r="I22" s="85" t="inlineStr"/>
      <c r="J22" s="85" t="inlineStr"/>
      <c r="K22" s="86" t="inlineStr"/>
      <c r="L22" s="87" t="inlineStr"/>
      <c r="M22" s="85" t="inlineStr"/>
      <c r="N22" s="85" t="inlineStr"/>
      <c r="O22" s="85" t="n">
        <v/>
      </c>
      <c r="P22" s="85" t="inlineStr"/>
      <c r="Q22" s="85" t="inlineStr"/>
      <c r="R22" s="85" t="inlineStr"/>
      <c r="S22" s="85" t="n">
        <v/>
      </c>
      <c r="T22" s="85" t="inlineStr"/>
      <c r="U22" s="86" t="inlineStr"/>
      <c r="V22" s="87" t="inlineStr"/>
      <c r="W22" s="85" t="n">
        <v/>
      </c>
      <c r="X22" s="85" t="inlineStr"/>
      <c r="Y22" s="85" t="inlineStr"/>
      <c r="Z22" s="85" t="inlineStr"/>
      <c r="AA22" s="85" t="n">
        <v/>
      </c>
      <c r="AB22" s="85" t="inlineStr"/>
      <c r="AC22" s="85" t="inlineStr"/>
      <c r="AD22" s="85" t="inlineStr"/>
      <c r="AE22" s="86" t="inlineStr"/>
      <c r="AF22" s="87" t="n"/>
      <c r="AG22" s="85" t="n"/>
      <c r="AH22" s="85" t="n"/>
      <c r="AI22" s="85" t="n"/>
      <c r="AJ22" s="85" t="n"/>
      <c r="AK22" s="85" t="n"/>
      <c r="AL22" s="85" t="n"/>
      <c r="AM22" s="85" t="n"/>
      <c r="AN22" s="85" t="n"/>
      <c r="AO22" s="86" t="n"/>
      <c r="AP22" s="87" t="n"/>
    </row>
    <row r="23" ht="52" customHeight="1" s="173" thickBot="1">
      <c r="A23" s="81" t="inlineStr">
        <is>
          <t>Pembayaran atas beban keuangan dan beban administrasi bank</t>
        </is>
      </c>
      <c r="B23" s="81" t="n"/>
      <c r="C23" s="85" t="n">
        <v>210.275</v>
      </c>
      <c r="D23" s="85" t="n">
        <v>370.981</v>
      </c>
      <c r="E23" s="85" t="n">
        <v>562.662</v>
      </c>
      <c r="F23" s="85" t="n">
        <v>165.217</v>
      </c>
      <c r="G23" s="85" t="n">
        <v>359.392</v>
      </c>
      <c r="H23" s="85" t="n">
        <v>589.052</v>
      </c>
      <c r="I23" s="85" t="n">
        <v>228.836</v>
      </c>
      <c r="J23" s="85" t="n">
        <v>364.964</v>
      </c>
      <c r="K23" s="86" t="n">
        <v>580.542</v>
      </c>
      <c r="L23" s="87" t="n">
        <v>179.487</v>
      </c>
      <c r="M23" s="85" t="n">
        <v>413.645</v>
      </c>
      <c r="N23" s="85" t="n">
        <v>657.109</v>
      </c>
      <c r="O23" s="85" t="n">
        <v/>
      </c>
      <c r="P23" s="85" t="n">
        <v>285.746</v>
      </c>
      <c r="Q23" s="85" t="n">
        <v>609.61</v>
      </c>
      <c r="R23" s="85" t="n">
        <v>1279.565</v>
      </c>
      <c r="S23" s="85" t="n">
        <v/>
      </c>
      <c r="T23" s="85" t="n">
        <v>501.43</v>
      </c>
      <c r="U23" s="86" t="n">
        <v>937.454</v>
      </c>
      <c r="V23" s="87" t="n">
        <v>1415.317</v>
      </c>
      <c r="W23" s="85" t="n">
        <v/>
      </c>
      <c r="X23" s="85" t="n">
        <v>20.049</v>
      </c>
      <c r="Y23" s="85" t="n">
        <v>625.129</v>
      </c>
      <c r="Z23" s="85" t="n">
        <v>1073.64</v>
      </c>
      <c r="AA23" s="85" t="n">
        <v/>
      </c>
      <c r="AB23" s="85" t="n">
        <v>397.074</v>
      </c>
      <c r="AC23" s="85" t="n">
        <v>734.229</v>
      </c>
      <c r="AD23" s="85" t="n">
        <v>1319.374</v>
      </c>
      <c r="AE23" s="86" t="n">
        <v>644.744</v>
      </c>
      <c r="AF23" s="87" t="n"/>
      <c r="AG23" s="85" t="n"/>
      <c r="AH23" s="85" t="n"/>
      <c r="AI23" s="85" t="n"/>
      <c r="AJ23" s="85" t="n"/>
      <c r="AK23" s="85" t="n"/>
      <c r="AL23" s="85" t="n"/>
      <c r="AM23" s="85" t="n"/>
      <c r="AN23" s="85" t="n"/>
      <c r="AO23" s="86" t="n"/>
      <c r="AP23" s="87" t="n"/>
    </row>
    <row r="24" ht="18" customHeight="1" s="173" thickBot="1">
      <c r="A24" s="81" t="inlineStr">
        <is>
          <t>Pembayaran gaji dan tunjangan</t>
        </is>
      </c>
      <c r="B24" s="81" t="n"/>
      <c r="C24" s="85" t="n">
        <v>239.214</v>
      </c>
      <c r="D24" s="85" t="n">
        <v>568.545</v>
      </c>
      <c r="E24" s="85" t="n">
        <v>949.245</v>
      </c>
      <c r="F24" s="85" t="n">
        <v>265.506</v>
      </c>
      <c r="G24" s="85" t="n">
        <v>531.699</v>
      </c>
      <c r="H24" s="85" t="n">
        <v>891.264</v>
      </c>
      <c r="I24" s="85" t="n">
        <v>283.379</v>
      </c>
      <c r="J24" s="85" t="n">
        <v>884.021</v>
      </c>
      <c r="K24" s="86" t="n">
        <v>1157.825</v>
      </c>
      <c r="L24" s="87" t="n">
        <v>281.799</v>
      </c>
      <c r="M24" s="85" t="n">
        <v>697.609</v>
      </c>
      <c r="N24" s="85" t="n">
        <v>1060.729</v>
      </c>
      <c r="O24" s="85" t="n">
        <v/>
      </c>
      <c r="P24" s="85" t="n">
        <v>347.975</v>
      </c>
      <c r="Q24" s="85" t="n">
        <v>784.79</v>
      </c>
      <c r="R24" s="85" t="n">
        <v>1238.728</v>
      </c>
      <c r="S24" s="85" t="n">
        <v/>
      </c>
      <c r="T24" s="85" t="n">
        <v>434.993</v>
      </c>
      <c r="U24" s="86" t="n">
        <v>835.082</v>
      </c>
      <c r="V24" s="87" t="n">
        <v>1293.033</v>
      </c>
      <c r="W24" s="85" t="n">
        <v/>
      </c>
      <c r="X24" s="85" t="n">
        <v>631.688</v>
      </c>
      <c r="Y24" s="85" t="n">
        <v>1199.926</v>
      </c>
      <c r="Z24" s="85" t="n">
        <v>1545.48</v>
      </c>
      <c r="AA24" s="85" t="n">
        <v/>
      </c>
      <c r="AB24" s="85" t="n">
        <v>532.527</v>
      </c>
      <c r="AC24" s="85" t="n">
        <v>1322.976</v>
      </c>
      <c r="AD24" s="85" t="n">
        <v>1781.151</v>
      </c>
      <c r="AE24" s="86" t="n">
        <v>903.39</v>
      </c>
      <c r="AF24" s="87" t="n"/>
      <c r="AG24" s="85" t="n"/>
      <c r="AH24" s="85" t="n"/>
      <c r="AI24" s="85" t="n"/>
      <c r="AJ24" s="85" t="n"/>
      <c r="AK24" s="85" t="n"/>
      <c r="AL24" s="85" t="n"/>
      <c r="AM24" s="85" t="n"/>
      <c r="AN24" s="85" t="n"/>
      <c r="AO24" s="86" t="n"/>
      <c r="AP24" s="87" t="n"/>
    </row>
    <row r="25" hidden="1" ht="35" customHeight="1" s="173" thickBot="1">
      <c r="A25" s="81" t="inlineStr">
        <is>
          <t>Pembayaran pajak penghasilan badan</t>
        </is>
      </c>
      <c r="B25" s="81" t="n"/>
      <c r="C25" s="85" t="n">
        <v/>
      </c>
      <c r="D25" s="85" t="n">
        <v/>
      </c>
      <c r="E25" s="85" t="n">
        <v/>
      </c>
      <c r="F25" s="85" t="n">
        <v/>
      </c>
      <c r="G25" s="85" t="n">
        <v/>
      </c>
      <c r="H25" s="85" t="n">
        <v/>
      </c>
      <c r="I25" s="85" t="n">
        <v/>
      </c>
      <c r="J25" s="85" t="n">
        <v/>
      </c>
      <c r="K25" s="86" t="n">
        <v/>
      </c>
      <c r="L25" s="87" t="n">
        <v/>
      </c>
      <c r="M25" s="85" t="n">
        <v/>
      </c>
      <c r="N25" s="85" t="n">
        <v/>
      </c>
      <c r="O25" s="85" t="n">
        <v/>
      </c>
      <c r="P25" s="85" t="inlineStr"/>
      <c r="Q25" s="85" t="inlineStr"/>
      <c r="R25" s="85" t="inlineStr"/>
      <c r="S25" s="85" t="n">
        <v/>
      </c>
      <c r="T25" s="85" t="inlineStr"/>
      <c r="U25" s="86" t="inlineStr"/>
      <c r="V25" s="87" t="inlineStr"/>
      <c r="W25" s="85" t="n">
        <v/>
      </c>
      <c r="X25" s="85" t="inlineStr"/>
      <c r="Y25" s="85" t="inlineStr"/>
      <c r="Z25" s="85" t="inlineStr"/>
      <c r="AA25" s="85" t="n">
        <v/>
      </c>
      <c r="AB25" s="85" t="inlineStr"/>
      <c r="AC25" s="85" t="inlineStr"/>
      <c r="AD25" s="85" t="inlineStr"/>
      <c r="AE25" s="86" t="inlineStr"/>
      <c r="AF25" s="87" t="n"/>
      <c r="AG25" s="85" t="n"/>
      <c r="AH25" s="85" t="n"/>
      <c r="AI25" s="85" t="n"/>
      <c r="AJ25" s="85" t="n"/>
      <c r="AK25" s="85" t="n"/>
      <c r="AL25" s="85" t="n"/>
      <c r="AM25" s="85" t="n"/>
      <c r="AN25" s="85" t="n"/>
      <c r="AO25" s="86" t="n"/>
      <c r="AP25" s="87" t="n"/>
    </row>
    <row r="26" hidden="1" ht="35" customHeight="1" s="173" thickBot="1">
      <c r="A26" s="81" t="inlineStr">
        <is>
          <t>Pembayaran beban umum dan administrasi</t>
        </is>
      </c>
      <c r="B26" s="81" t="n"/>
      <c r="C26" s="85" t="n">
        <v/>
      </c>
      <c r="D26" s="85" t="n">
        <v/>
      </c>
      <c r="E26" s="85" t="n">
        <v/>
      </c>
      <c r="F26" s="85" t="n">
        <v/>
      </c>
      <c r="G26" s="85" t="n">
        <v/>
      </c>
      <c r="H26" s="85" t="n">
        <v/>
      </c>
      <c r="I26" s="85" t="n">
        <v/>
      </c>
      <c r="J26" s="85" t="n">
        <v/>
      </c>
      <c r="K26" s="86" t="n">
        <v/>
      </c>
      <c r="L26" s="87" t="n">
        <v/>
      </c>
      <c r="M26" s="85" t="n">
        <v/>
      </c>
      <c r="N26" s="85" t="n">
        <v/>
      </c>
      <c r="O26" s="85" t="n">
        <v/>
      </c>
      <c r="P26" s="85" t="inlineStr"/>
      <c r="Q26" s="85" t="inlineStr"/>
      <c r="R26" s="85" t="inlineStr"/>
      <c r="S26" s="85" t="n">
        <v/>
      </c>
      <c r="T26" s="85" t="inlineStr"/>
      <c r="U26" s="86" t="inlineStr"/>
      <c r="V26" s="87" t="inlineStr"/>
      <c r="W26" s="85" t="n">
        <v/>
      </c>
      <c r="X26" s="85" t="inlineStr"/>
      <c r="Y26" s="85" t="inlineStr"/>
      <c r="Z26" s="85" t="inlineStr"/>
      <c r="AA26" s="85" t="n">
        <v/>
      </c>
      <c r="AB26" s="85" t="inlineStr"/>
      <c r="AC26" s="85" t="inlineStr"/>
      <c r="AD26" s="85" t="inlineStr"/>
      <c r="AE26" s="86" t="inlineStr"/>
      <c r="AF26" s="87" t="n"/>
      <c r="AG26" s="85" t="n"/>
      <c r="AH26" s="85" t="n"/>
      <c r="AI26" s="85" t="n"/>
      <c r="AJ26" s="85" t="n"/>
      <c r="AK26" s="85" t="n"/>
      <c r="AL26" s="85" t="n"/>
      <c r="AM26" s="85" t="n"/>
      <c r="AN26" s="85" t="n"/>
      <c r="AO26" s="86" t="n"/>
      <c r="AP26" s="87" t="n"/>
    </row>
    <row r="27" hidden="1" ht="18" customHeight="1" s="173" thickBot="1">
      <c r="A27" s="81" t="inlineStr">
        <is>
          <t>Laba (rugi) selisih kurs</t>
        </is>
      </c>
      <c r="B27" s="81" t="n"/>
      <c r="C27" s="82" t="inlineStr"/>
      <c r="D27" s="82" t="inlineStr"/>
      <c r="E27" s="82" t="inlineStr"/>
      <c r="F27" s="82" t="inlineStr"/>
      <c r="G27" s="82" t="inlineStr"/>
      <c r="H27" s="82" t="inlineStr"/>
      <c r="I27" s="82" t="inlineStr"/>
      <c r="J27" s="82" t="inlineStr"/>
      <c r="K27" s="83" t="inlineStr"/>
      <c r="L27" s="84" t="inlineStr"/>
      <c r="M27" s="82" t="inlineStr"/>
      <c r="N27" s="82" t="inlineStr"/>
      <c r="O27" s="82" t="n">
        <v/>
      </c>
      <c r="P27" s="82" t="inlineStr"/>
      <c r="Q27" s="82" t="inlineStr"/>
      <c r="R27" s="82" t="inlineStr"/>
      <c r="S27" s="82" t="n">
        <v/>
      </c>
      <c r="T27" s="82" t="inlineStr"/>
      <c r="U27" s="83" t="inlineStr"/>
      <c r="V27" s="84" t="inlineStr"/>
      <c r="W27" s="82" t="n">
        <v/>
      </c>
      <c r="X27" s="82" t="inlineStr"/>
      <c r="Y27" s="82" t="inlineStr"/>
      <c r="Z27" s="82" t="inlineStr"/>
      <c r="AA27" s="82" t="n">
        <v/>
      </c>
      <c r="AB27" s="82" t="inlineStr"/>
      <c r="AC27" s="82" t="inlineStr"/>
      <c r="AD27" s="82" t="inlineStr"/>
      <c r="AE27" s="83" t="inlineStr"/>
      <c r="AF27" s="84" t="n"/>
      <c r="AG27" s="82" t="n"/>
      <c r="AH27" s="82" t="n"/>
      <c r="AI27" s="82" t="n"/>
      <c r="AJ27" s="82" t="n"/>
      <c r="AK27" s="82" t="n"/>
      <c r="AL27" s="82" t="n"/>
      <c r="AM27" s="82" t="n"/>
      <c r="AN27" s="82" t="n"/>
      <c r="AO27" s="83" t="n"/>
      <c r="AP27" s="84" t="n"/>
    </row>
    <row r="28" ht="52" customHeight="1" s="173" thickBot="1">
      <c r="A28" s="81" t="inlineStr">
        <is>
          <t>Penerimaan pengembalian (pembayaran) pajak penghasilan</t>
        </is>
      </c>
      <c r="B28" s="81" t="n"/>
      <c r="C28" s="82" t="n">
        <v>-142.477</v>
      </c>
      <c r="D28" s="82" t="n">
        <v>-271.993</v>
      </c>
      <c r="E28" s="82" t="n">
        <v>-402.967</v>
      </c>
      <c r="F28" s="82" t="n">
        <v>-147.837</v>
      </c>
      <c r="G28" s="82" t="n">
        <v>-302.293</v>
      </c>
      <c r="H28" s="82" t="n">
        <v>-432.604</v>
      </c>
      <c r="I28" s="82" t="n">
        <v>-74.741</v>
      </c>
      <c r="J28" s="82" t="n">
        <v>-185.57</v>
      </c>
      <c r="K28" s="83" t="n">
        <v>-248.199</v>
      </c>
      <c r="L28" s="84" t="n">
        <v>-126.388</v>
      </c>
      <c r="M28" s="82" t="n">
        <v>-231.739</v>
      </c>
      <c r="N28" s="82" t="n">
        <v>-346.672</v>
      </c>
      <c r="O28" s="82" t="n">
        <v/>
      </c>
      <c r="P28" s="82" t="n">
        <v>-139.286</v>
      </c>
      <c r="Q28" s="82" t="n">
        <v>-260.852</v>
      </c>
      <c r="R28" s="82" t="n">
        <v>-371.783</v>
      </c>
      <c r="S28" s="82" t="n">
        <v/>
      </c>
      <c r="T28" s="82" t="n">
        <v>-93.77800000000001</v>
      </c>
      <c r="U28" s="83" t="n">
        <v>-216.94</v>
      </c>
      <c r="V28" s="84" t="n">
        <v>-317.843</v>
      </c>
      <c r="W28" s="82" t="n">
        <v/>
      </c>
      <c r="X28" s="82" t="n">
        <v>-127.106</v>
      </c>
      <c r="Y28" s="82" t="n">
        <v>-251.807</v>
      </c>
      <c r="Z28" s="82" t="n">
        <v>-205.588</v>
      </c>
      <c r="AA28" s="82" t="n">
        <v/>
      </c>
      <c r="AB28" s="82" t="n">
        <v>-101.174</v>
      </c>
      <c r="AC28" s="82" t="n">
        <v>-262.179</v>
      </c>
      <c r="AD28" s="82" t="n">
        <v>-308.685</v>
      </c>
      <c r="AE28" s="83" t="n">
        <v>-122.229</v>
      </c>
      <c r="AF28" s="84" t="n"/>
      <c r="AG28" s="82" t="n"/>
      <c r="AH28" s="82" t="n"/>
      <c r="AI28" s="82" t="n"/>
      <c r="AJ28" s="82" t="n"/>
      <c r="AK28" s="82" t="n"/>
      <c r="AL28" s="82" t="n"/>
      <c r="AM28" s="82" t="n"/>
      <c r="AN28" s="82" t="n"/>
      <c r="AO28" s="83" t="n"/>
      <c r="AP28" s="84" t="n"/>
    </row>
    <row r="29" hidden="1" ht="35" customHeight="1" s="173" thickBot="1">
      <c r="A29" s="81" t="inlineStr">
        <is>
          <t>Pembayaran beban operasional lainnya</t>
        </is>
      </c>
      <c r="B29" s="81" t="n"/>
      <c r="C29" s="85" t="inlineStr"/>
      <c r="D29" s="85" t="inlineStr"/>
      <c r="E29" s="85" t="inlineStr"/>
      <c r="F29" s="85" t="inlineStr"/>
      <c r="G29" s="85" t="inlineStr"/>
      <c r="H29" s="85" t="inlineStr"/>
      <c r="I29" s="85" t="inlineStr"/>
      <c r="J29" s="85" t="inlineStr"/>
      <c r="K29" s="86" t="inlineStr"/>
      <c r="L29" s="87" t="inlineStr"/>
      <c r="M29" s="85" t="inlineStr"/>
      <c r="N29" s="85" t="inlineStr"/>
      <c r="O29" s="85" t="n">
        <v/>
      </c>
      <c r="P29" s="85" t="inlineStr"/>
      <c r="Q29" s="85" t="inlineStr"/>
      <c r="R29" s="85" t="inlineStr"/>
      <c r="S29" s="85" t="n">
        <v/>
      </c>
      <c r="T29" s="85" t="inlineStr"/>
      <c r="U29" s="86" t="inlineStr"/>
      <c r="V29" s="87" t="inlineStr"/>
      <c r="W29" s="85" t="n">
        <v/>
      </c>
      <c r="X29" s="85" t="inlineStr"/>
      <c r="Y29" s="85" t="inlineStr"/>
      <c r="Z29" s="85" t="inlineStr"/>
      <c r="AA29" s="85" t="n">
        <v/>
      </c>
      <c r="AB29" s="85" t="inlineStr"/>
      <c r="AC29" s="85" t="inlineStr"/>
      <c r="AD29" s="85" t="inlineStr"/>
      <c r="AE29" s="86" t="inlineStr"/>
      <c r="AF29" s="87" t="n"/>
      <c r="AG29" s="85" t="n"/>
      <c r="AH29" s="85" t="n"/>
      <c r="AI29" s="85" t="n"/>
      <c r="AJ29" s="85" t="n"/>
      <c r="AK29" s="85" t="n"/>
      <c r="AL29" s="85" t="n"/>
      <c r="AM29" s="85" t="n"/>
      <c r="AN29" s="85" t="n"/>
      <c r="AO29" s="86" t="n"/>
      <c r="AP29" s="87" t="n"/>
    </row>
    <row r="30" ht="35" customHeight="1" s="173" thickBot="1">
      <c r="A30" s="81" t="inlineStr">
        <is>
          <t>Penerimaan pendapatan non-operasional</t>
        </is>
      </c>
      <c r="B30" s="81" t="n"/>
      <c r="C30" s="82" t="n">
        <v>5.044</v>
      </c>
      <c r="D30" s="82" t="n">
        <v>7.033</v>
      </c>
      <c r="E30" s="82" t="n">
        <v>35.047</v>
      </c>
      <c r="F30" s="82" t="n">
        <v>10.375</v>
      </c>
      <c r="G30" s="82" t="n">
        <v>18.335</v>
      </c>
      <c r="H30" s="82" t="n">
        <v>25.996</v>
      </c>
      <c r="I30" s="82" t="n">
        <v>16.39</v>
      </c>
      <c r="J30" s="82" t="n">
        <v>15.146</v>
      </c>
      <c r="K30" s="83" t="n">
        <v>19.534</v>
      </c>
      <c r="L30" s="84" t="n">
        <v>13.143</v>
      </c>
      <c r="M30" s="82" t="n">
        <v>17.198</v>
      </c>
      <c r="N30" s="82" t="n">
        <v>25.814</v>
      </c>
      <c r="O30" s="82" t="n">
        <v/>
      </c>
      <c r="P30" s="82" t="n">
        <v>13.193</v>
      </c>
      <c r="Q30" s="82" t="n">
        <v>29.602</v>
      </c>
      <c r="R30" s="82" t="n">
        <v>39.548</v>
      </c>
      <c r="S30" s="82" t="n">
        <v/>
      </c>
      <c r="T30" s="82" t="n">
        <v>21.982</v>
      </c>
      <c r="U30" s="83" t="n">
        <v>30.161</v>
      </c>
      <c r="V30" s="84" t="n">
        <v>38.404</v>
      </c>
      <c r="W30" s="82" t="n">
        <v/>
      </c>
      <c r="X30" s="82" t="n">
        <v>-864.725</v>
      </c>
      <c r="Y30" s="82" t="n">
        <v>43.822</v>
      </c>
      <c r="Z30" s="82" t="n">
        <v>46.321</v>
      </c>
      <c r="AA30" s="82" t="n">
        <v/>
      </c>
      <c r="AB30" s="82" t="n">
        <v>21.452</v>
      </c>
      <c r="AC30" s="82" t="n">
        <v>51.286</v>
      </c>
      <c r="AD30" s="82" t="n">
        <v>80.73999999999999</v>
      </c>
      <c r="AE30" s="83" t="n">
        <v>161.825</v>
      </c>
      <c r="AF30" s="84" t="n"/>
      <c r="AG30" s="82" t="n"/>
      <c r="AH30" s="82" t="n"/>
      <c r="AI30" s="82" t="n"/>
      <c r="AJ30" s="82" t="n"/>
      <c r="AK30" s="82" t="n"/>
      <c r="AL30" s="82" t="n"/>
      <c r="AM30" s="82" t="n"/>
      <c r="AN30" s="82" t="n"/>
      <c r="AO30" s="83" t="n"/>
      <c r="AP30" s="84" t="n"/>
    </row>
    <row r="31" hidden="1" ht="35" customHeight="1" s="173" thickBot="1">
      <c r="A31" s="81" t="inlineStr">
        <is>
          <t>Pengembalian (penempatan) uang jaminan</t>
        </is>
      </c>
      <c r="B31" s="81" t="n"/>
      <c r="C31" s="82" t="inlineStr"/>
      <c r="D31" s="82" t="inlineStr"/>
      <c r="E31" s="82" t="inlineStr"/>
      <c r="F31" s="82" t="inlineStr"/>
      <c r="G31" s="82" t="inlineStr"/>
      <c r="H31" s="82" t="inlineStr"/>
      <c r="I31" s="82" t="inlineStr"/>
      <c r="J31" s="82" t="inlineStr"/>
      <c r="K31" s="83" t="inlineStr"/>
      <c r="L31" s="84" t="inlineStr"/>
      <c r="M31" s="82" t="inlineStr"/>
      <c r="N31" s="82" t="inlineStr"/>
      <c r="O31" s="82" t="n">
        <v/>
      </c>
      <c r="P31" s="82" t="inlineStr"/>
      <c r="Q31" s="82" t="inlineStr"/>
      <c r="R31" s="82" t="inlineStr"/>
      <c r="S31" s="82" t="n">
        <v/>
      </c>
      <c r="T31" s="82" t="inlineStr"/>
      <c r="U31" s="83" t="inlineStr"/>
      <c r="V31" s="84" t="inlineStr"/>
      <c r="W31" s="82" t="n">
        <v/>
      </c>
      <c r="X31" s="82" t="inlineStr"/>
      <c r="Y31" s="82" t="inlineStr"/>
      <c r="Z31" s="82" t="inlineStr"/>
      <c r="AA31" s="82" t="n">
        <v/>
      </c>
      <c r="AB31" s="82" t="inlineStr"/>
      <c r="AC31" s="82" t="inlineStr"/>
      <c r="AD31" s="82" t="inlineStr"/>
      <c r="AE31" s="83" t="inlineStr"/>
      <c r="AF31" s="84" t="n"/>
      <c r="AG31" s="82" t="n"/>
      <c r="AH31" s="82" t="n"/>
      <c r="AI31" s="82" t="n"/>
      <c r="AJ31" s="82" t="n"/>
      <c r="AK31" s="82" t="n"/>
      <c r="AL31" s="82" t="n"/>
      <c r="AM31" s="82" t="n"/>
      <c r="AN31" s="82" t="n"/>
      <c r="AO31" s="83" t="n"/>
      <c r="AP31" s="84" t="n"/>
    </row>
    <row r="32" ht="35" customHeight="1" s="173" thickBot="1">
      <c r="A32" s="81" t="inlineStr">
        <is>
          <t>Penerimaan (pengeluaran) kas lainnya dari aktivitas operasi</t>
        </is>
      </c>
      <c r="B32" s="81" t="n"/>
      <c r="C32" s="82" t="n">
        <v>-3.118</v>
      </c>
      <c r="D32" s="82" t="n">
        <v>-5.197</v>
      </c>
      <c r="E32" s="82" t="n">
        <v>-6.17</v>
      </c>
      <c r="F32" s="82" t="n">
        <v>-4.99</v>
      </c>
      <c r="G32" s="82" t="n">
        <v>-5.948</v>
      </c>
      <c r="H32" s="82" t="n">
        <v>-6.135</v>
      </c>
      <c r="I32" s="82" t="n">
        <v>-10.952</v>
      </c>
      <c r="J32" s="82" t="n">
        <v>-17.021</v>
      </c>
      <c r="K32" s="83" t="n">
        <v>-17.724</v>
      </c>
      <c r="L32" s="84" t="n">
        <v>-17.993</v>
      </c>
      <c r="M32" s="82" t="n">
        <v>-34.304</v>
      </c>
      <c r="N32" s="82" t="n">
        <v>-49.374</v>
      </c>
      <c r="O32" s="82" t="n">
        <v/>
      </c>
      <c r="P32" s="82" t="n">
        <v>-18.815</v>
      </c>
      <c r="Q32" s="82" t="n">
        <v>-40.597</v>
      </c>
      <c r="R32" s="82" t="n">
        <v>-62.965</v>
      </c>
      <c r="S32" s="82" t="n">
        <v/>
      </c>
      <c r="T32" s="82" t="n">
        <v>-28.177</v>
      </c>
      <c r="U32" s="83" t="n">
        <v>-45.041</v>
      </c>
      <c r="V32" s="84" t="n">
        <v>-42.498</v>
      </c>
      <c r="W32" s="82" t="n">
        <v/>
      </c>
      <c r="X32" s="82" t="n">
        <v>-341.866</v>
      </c>
      <c r="Y32" s="82" t="n">
        <v>-57.289</v>
      </c>
      <c r="Z32" s="82" t="n">
        <v>-87.584</v>
      </c>
      <c r="AA32" s="82" t="n">
        <v/>
      </c>
      <c r="AB32" s="82" t="n">
        <v>-20.488</v>
      </c>
      <c r="AC32" s="82" t="n">
        <v>-73.598</v>
      </c>
      <c r="AD32" s="82" t="n">
        <v>-110.723</v>
      </c>
      <c r="AE32" s="83" t="n">
        <v>-24.517</v>
      </c>
      <c r="AF32" s="84" t="n"/>
      <c r="AG32" s="82" t="n"/>
      <c r="AH32" s="82" t="n"/>
      <c r="AI32" s="82" t="n"/>
      <c r="AJ32" s="82" t="n"/>
      <c r="AK32" s="82" t="n"/>
      <c r="AL32" s="82" t="n"/>
      <c r="AM32" s="82" t="n"/>
      <c r="AN32" s="82" t="n"/>
      <c r="AO32" s="83" t="n"/>
      <c r="AP32" s="84" t="n"/>
    </row>
    <row r="33" ht="35" customHeight="1" s="173" thickBot="1">
      <c r="A33" s="80" t="inlineStr">
        <is>
          <t>Penurunan (kenaikan) aset operasi</t>
        </is>
      </c>
      <c r="B33" s="80" t="n"/>
      <c r="C33" s="76" t="n"/>
      <c r="D33" s="76" t="n"/>
      <c r="E33" s="76" t="n"/>
      <c r="F33" s="76" t="n"/>
      <c r="G33" s="76" t="n"/>
      <c r="H33" s="76" t="n"/>
      <c r="I33" s="76" t="n"/>
      <c r="J33" s="76" t="n"/>
      <c r="K33" s="77" t="n"/>
      <c r="L33" s="78" t="n"/>
      <c r="M33" s="76" t="n"/>
      <c r="N33" s="76" t="n"/>
      <c r="O33" s="76" t="n"/>
      <c r="P33" s="76" t="n"/>
      <c r="Q33" s="76" t="n"/>
      <c r="R33" s="76" t="n"/>
      <c r="S33" s="76" t="n"/>
      <c r="T33" s="76" t="n"/>
      <c r="U33" s="77" t="n"/>
      <c r="V33" s="78" t="n"/>
      <c r="W33" s="76" t="n"/>
      <c r="X33" s="76" t="n"/>
      <c r="Y33" s="76" t="n"/>
      <c r="Z33" s="76" t="n"/>
      <c r="AA33" s="76" t="n"/>
      <c r="AB33" s="76" t="n"/>
      <c r="AC33" s="76" t="n"/>
      <c r="AD33" s="76" t="n"/>
      <c r="AE33" s="77" t="n"/>
      <c r="AF33" s="78" t="n"/>
      <c r="AG33" s="76" t="n"/>
      <c r="AH33" s="76" t="n"/>
      <c r="AI33" s="76" t="n"/>
      <c r="AJ33" s="76" t="n"/>
      <c r="AK33" s="76" t="n"/>
      <c r="AL33" s="76" t="n"/>
      <c r="AM33" s="76" t="n"/>
      <c r="AN33" s="76" t="n"/>
      <c r="AO33" s="77" t="n"/>
      <c r="AP33" s="78" t="n"/>
    </row>
    <row r="34" ht="52" customHeight="1" s="173" thickBot="1">
      <c r="A34" s="81" t="inlineStr">
        <is>
          <t>Penurunan (kenaikan) penempatan pada bank lain dan Bank Indonesia</t>
        </is>
      </c>
      <c r="B34" s="81" t="n"/>
      <c r="C34" s="82" t="inlineStr"/>
      <c r="D34" s="82" t="inlineStr"/>
      <c r="E34" s="82" t="inlineStr"/>
      <c r="F34" s="82" t="inlineStr"/>
      <c r="G34" s="82" t="inlineStr"/>
      <c r="H34" s="82" t="inlineStr"/>
      <c r="I34" s="82" t="n">
        <v>112</v>
      </c>
      <c r="J34" s="82" t="n">
        <v>112</v>
      </c>
      <c r="K34" s="83" t="n">
        <v>112</v>
      </c>
      <c r="L34" s="84" t="inlineStr"/>
      <c r="M34" s="82" t="inlineStr"/>
      <c r="N34" s="82" t="inlineStr"/>
      <c r="O34" s="82" t="n">
        <v/>
      </c>
      <c r="P34" s="82" t="inlineStr"/>
      <c r="Q34" s="82" t="inlineStr"/>
      <c r="R34" s="82" t="inlineStr"/>
      <c r="S34" s="82" t="n">
        <v/>
      </c>
      <c r="T34" s="82" t="inlineStr"/>
      <c r="U34" s="83" t="inlineStr"/>
      <c r="V34" s="84" t="inlineStr"/>
      <c r="W34" s="82" t="n">
        <v/>
      </c>
      <c r="X34" s="82" t="inlineStr"/>
      <c r="Y34" s="82" t="n">
        <v>1.5</v>
      </c>
      <c r="Z34" s="82" t="n">
        <v>1.464</v>
      </c>
      <c r="AA34" s="82" t="n">
        <v/>
      </c>
      <c r="AB34" s="82" t="inlineStr"/>
      <c r="AC34" s="82" t="inlineStr"/>
      <c r="AD34" s="82" t="inlineStr"/>
      <c r="AE34" s="83" t="n">
        <v>0.01</v>
      </c>
      <c r="AF34" s="84" t="n"/>
      <c r="AG34" s="82" t="n"/>
      <c r="AH34" s="82" t="n"/>
      <c r="AI34" s="82" t="n"/>
      <c r="AJ34" s="82" t="n"/>
      <c r="AK34" s="82" t="n"/>
      <c r="AL34" s="82" t="n"/>
      <c r="AM34" s="82" t="n"/>
      <c r="AN34" s="82" t="n"/>
      <c r="AO34" s="83" t="n"/>
      <c r="AP34" s="84" t="n"/>
    </row>
    <row r="35" hidden="1" ht="35" customHeight="1" s="173" thickBot="1">
      <c r="A35" s="81" t="inlineStr">
        <is>
          <t>Penurunan (kenaikan) efek yang diperdagangkan</t>
        </is>
      </c>
      <c r="B35" s="81" t="n"/>
      <c r="C35" s="82" t="inlineStr"/>
      <c r="D35" s="82" t="inlineStr"/>
      <c r="E35" s="82" t="inlineStr"/>
      <c r="F35" s="82" t="inlineStr"/>
      <c r="G35" s="82" t="inlineStr"/>
      <c r="H35" s="82" t="inlineStr"/>
      <c r="I35" s="82" t="inlineStr"/>
      <c r="J35" s="82" t="inlineStr"/>
      <c r="K35" s="83" t="inlineStr"/>
      <c r="L35" s="84" t="inlineStr"/>
      <c r="M35" s="82" t="inlineStr"/>
      <c r="N35" s="82" t="inlineStr"/>
      <c r="O35" s="82" t="n">
        <v/>
      </c>
      <c r="P35" s="82" t="inlineStr"/>
      <c r="Q35" s="82" t="inlineStr"/>
      <c r="R35" s="82" t="inlineStr"/>
      <c r="S35" s="82" t="n">
        <v/>
      </c>
      <c r="T35" s="82" t="inlineStr"/>
      <c r="U35" s="83" t="inlineStr"/>
      <c r="V35" s="84" t="inlineStr"/>
      <c r="W35" s="82" t="n">
        <v/>
      </c>
      <c r="X35" s="82" t="inlineStr"/>
      <c r="Y35" s="82" t="inlineStr"/>
      <c r="Z35" s="82" t="inlineStr"/>
      <c r="AA35" s="82" t="n">
        <v/>
      </c>
      <c r="AB35" s="82" t="inlineStr"/>
      <c r="AC35" s="82" t="inlineStr"/>
      <c r="AD35" s="82" t="inlineStr"/>
      <c r="AE35" s="83" t="inlineStr"/>
      <c r="AF35" s="84" t="n"/>
      <c r="AG35" s="82" t="n"/>
      <c r="AH35" s="82" t="n"/>
      <c r="AI35" s="82" t="n"/>
      <c r="AJ35" s="82" t="n"/>
      <c r="AK35" s="82" t="n"/>
      <c r="AL35" s="82" t="n"/>
      <c r="AM35" s="82" t="n"/>
      <c r="AN35" s="82" t="n"/>
      <c r="AO35" s="83" t="n"/>
      <c r="AP35" s="84" t="n"/>
    </row>
    <row r="36" ht="52" customHeight="1" s="173" thickBot="1">
      <c r="A36" s="81" t="inlineStr">
        <is>
          <t>Penurunan (kenaikan) efek yang dibeli dengan janji dijual kembali</t>
        </is>
      </c>
      <c r="B36" s="81" t="n"/>
      <c r="C36" s="82" t="inlineStr"/>
      <c r="D36" s="82" t="inlineStr"/>
      <c r="E36" s="82" t="inlineStr"/>
      <c r="F36" s="82" t="inlineStr"/>
      <c r="G36" s="82" t="inlineStr"/>
      <c r="H36" s="82" t="inlineStr"/>
      <c r="I36" s="82" t="n">
        <v>1038.432</v>
      </c>
      <c r="J36" s="82" t="n">
        <v>-5989.277</v>
      </c>
      <c r="K36" s="83" t="n">
        <v>-7888.538</v>
      </c>
      <c r="L36" s="84" t="n">
        <v>-6789.568</v>
      </c>
      <c r="M36" s="82" t="n">
        <v>7702.455</v>
      </c>
      <c r="N36" s="82" t="n">
        <v>6903.04</v>
      </c>
      <c r="O36" s="82" t="n">
        <v/>
      </c>
      <c r="P36" s="82" t="n">
        <v>-12942.055</v>
      </c>
      <c r="Q36" s="82" t="n">
        <v>-12588.481</v>
      </c>
      <c r="R36" s="82" t="n">
        <v>-2795.426</v>
      </c>
      <c r="S36" s="82" t="n">
        <v/>
      </c>
      <c r="T36" s="82" t="n">
        <v>4055.009</v>
      </c>
      <c r="U36" s="83" t="n">
        <v>-1697.371</v>
      </c>
      <c r="V36" s="84" t="n">
        <v>-7793.856</v>
      </c>
      <c r="W36" s="82" t="n">
        <v/>
      </c>
      <c r="X36" s="82" t="n">
        <v>4428.004</v>
      </c>
      <c r="Y36" s="82" t="n">
        <v>4548.164</v>
      </c>
      <c r="Z36" s="82" t="n">
        <v>6902.975</v>
      </c>
      <c r="AA36" s="82" t="n">
        <v/>
      </c>
      <c r="AB36" s="82" t="n">
        <v>-2592.353</v>
      </c>
      <c r="AC36" s="82" t="n">
        <v>5847.486</v>
      </c>
      <c r="AD36" s="82" t="n">
        <v>2871.232</v>
      </c>
      <c r="AE36" s="83" t="n">
        <v>235.385</v>
      </c>
      <c r="AF36" s="84" t="n"/>
      <c r="AG36" s="82" t="n"/>
      <c r="AH36" s="82" t="n"/>
      <c r="AI36" s="82" t="n"/>
      <c r="AJ36" s="82" t="n"/>
      <c r="AK36" s="82" t="n"/>
      <c r="AL36" s="82" t="n"/>
      <c r="AM36" s="82" t="n"/>
      <c r="AN36" s="82" t="n"/>
      <c r="AO36" s="83" t="n"/>
      <c r="AP36" s="84" t="n"/>
    </row>
    <row r="37" hidden="1" ht="52" customHeight="1" s="173" thickBot="1">
      <c r="A37" s="81" t="inlineStr">
        <is>
          <t>Penurunan (kenaikan) investasi pemegang polis pada kontrak unit-linked</t>
        </is>
      </c>
      <c r="B37" s="81" t="n"/>
      <c r="C37" s="82" t="inlineStr"/>
      <c r="D37" s="82" t="inlineStr"/>
      <c r="E37" s="82" t="inlineStr"/>
      <c r="F37" s="82" t="inlineStr"/>
      <c r="G37" s="82" t="inlineStr"/>
      <c r="H37" s="82" t="inlineStr"/>
      <c r="I37" s="82" t="inlineStr"/>
      <c r="J37" s="82" t="inlineStr"/>
      <c r="K37" s="83" t="inlineStr"/>
      <c r="L37" s="84" t="inlineStr"/>
      <c r="M37" s="82" t="inlineStr"/>
      <c r="N37" s="82" t="inlineStr"/>
      <c r="O37" s="82" t="n">
        <v/>
      </c>
      <c r="P37" s="82" t="inlineStr"/>
      <c r="Q37" s="82" t="inlineStr"/>
      <c r="R37" s="82" t="inlineStr"/>
      <c r="S37" s="82" t="n">
        <v/>
      </c>
      <c r="T37" s="82" t="inlineStr"/>
      <c r="U37" s="83" t="inlineStr"/>
      <c r="V37" s="84" t="inlineStr"/>
      <c r="W37" s="82" t="n">
        <v/>
      </c>
      <c r="X37" s="82" t="inlineStr"/>
      <c r="Y37" s="82" t="inlineStr"/>
      <c r="Z37" s="82" t="inlineStr"/>
      <c r="AA37" s="82" t="n">
        <v/>
      </c>
      <c r="AB37" s="82" t="inlineStr"/>
      <c r="AC37" s="82" t="inlineStr"/>
      <c r="AD37" s="82" t="inlineStr"/>
      <c r="AE37" s="83" t="inlineStr"/>
      <c r="AF37" s="84" t="n"/>
      <c r="AG37" s="82" t="n"/>
      <c r="AH37" s="82" t="n"/>
      <c r="AI37" s="82" t="n"/>
      <c r="AJ37" s="82" t="n"/>
      <c r="AK37" s="82" t="n"/>
      <c r="AL37" s="82" t="n"/>
      <c r="AM37" s="82" t="n"/>
      <c r="AN37" s="82" t="n"/>
      <c r="AO37" s="83" t="n"/>
      <c r="AP37" s="84" t="n"/>
    </row>
    <row r="38" hidden="1" ht="35" customHeight="1" s="173" thickBot="1">
      <c r="A38" s="81" t="inlineStr">
        <is>
          <t>Penurunan (kenaikan) wesel ekspor dan tagihan lainnya</t>
        </is>
      </c>
      <c r="B38" s="81" t="n"/>
      <c r="C38" s="82" t="inlineStr"/>
      <c r="D38" s="82" t="inlineStr"/>
      <c r="E38" s="82" t="inlineStr"/>
      <c r="F38" s="82" t="inlineStr"/>
      <c r="G38" s="82" t="inlineStr"/>
      <c r="H38" s="82" t="inlineStr"/>
      <c r="I38" s="82" t="inlineStr"/>
      <c r="J38" s="82" t="inlineStr"/>
      <c r="K38" s="83" t="inlineStr"/>
      <c r="L38" s="84" t="inlineStr"/>
      <c r="M38" s="82" t="inlineStr"/>
      <c r="N38" s="82" t="inlineStr"/>
      <c r="O38" s="82" t="n">
        <v/>
      </c>
      <c r="P38" s="82" t="inlineStr"/>
      <c r="Q38" s="82" t="inlineStr"/>
      <c r="R38" s="82" t="inlineStr"/>
      <c r="S38" s="82" t="n">
        <v/>
      </c>
      <c r="T38" s="82" t="inlineStr"/>
      <c r="U38" s="83" t="inlineStr"/>
      <c r="V38" s="84" t="inlineStr"/>
      <c r="W38" s="82" t="n">
        <v/>
      </c>
      <c r="X38" s="82" t="inlineStr"/>
      <c r="Y38" s="82" t="inlineStr"/>
      <c r="Z38" s="82" t="inlineStr"/>
      <c r="AA38" s="82" t="n">
        <v/>
      </c>
      <c r="AB38" s="82" t="inlineStr"/>
      <c r="AC38" s="82" t="inlineStr"/>
      <c r="AD38" s="82" t="inlineStr"/>
      <c r="AE38" s="83" t="inlineStr"/>
      <c r="AF38" s="84" t="n"/>
      <c r="AG38" s="82" t="n"/>
      <c r="AH38" s="82" t="n"/>
      <c r="AI38" s="82" t="n"/>
      <c r="AJ38" s="82" t="n"/>
      <c r="AK38" s="82" t="n"/>
      <c r="AL38" s="82" t="n"/>
      <c r="AM38" s="82" t="n"/>
      <c r="AN38" s="82" t="n"/>
      <c r="AO38" s="83" t="n"/>
      <c r="AP38" s="84" t="n"/>
    </row>
    <row r="39" ht="35" customHeight="1" s="173" thickBot="1">
      <c r="A39" s="81" t="inlineStr">
        <is>
          <t>Penurunan (kenaikan) tagihan akseptasi</t>
        </is>
      </c>
      <c r="B39" s="81" t="n"/>
      <c r="C39" s="82" t="inlineStr"/>
      <c r="D39" s="82" t="inlineStr"/>
      <c r="E39" s="82" t="inlineStr"/>
      <c r="F39" s="82" t="inlineStr"/>
      <c r="G39" s="82" t="inlineStr"/>
      <c r="H39" s="82" t="inlineStr"/>
      <c r="I39" s="82" t="inlineStr"/>
      <c r="J39" s="82" t="inlineStr"/>
      <c r="K39" s="83" t="inlineStr"/>
      <c r="L39" s="84" t="inlineStr"/>
      <c r="M39" s="82" t="inlineStr"/>
      <c r="N39" s="82" t="inlineStr"/>
      <c r="O39" s="82" t="n">
        <v/>
      </c>
      <c r="P39" s="82" t="inlineStr"/>
      <c r="Q39" s="82" t="inlineStr"/>
      <c r="R39" s="82" t="inlineStr"/>
      <c r="S39" s="82" t="n">
        <v/>
      </c>
      <c r="T39" s="82" t="inlineStr"/>
      <c r="U39" s="83" t="inlineStr"/>
      <c r="V39" s="84" t="inlineStr"/>
      <c r="W39" s="82" t="n">
        <v/>
      </c>
      <c r="X39" s="82" t="inlineStr"/>
      <c r="Y39" s="82" t="n">
        <v>-5.146</v>
      </c>
      <c r="Z39" s="82" t="inlineStr"/>
      <c r="AA39" s="82" t="n">
        <v/>
      </c>
      <c r="AB39" s="82" t="inlineStr"/>
      <c r="AC39" s="82" t="inlineStr"/>
      <c r="AD39" s="82" t="inlineStr"/>
      <c r="AE39" s="83" t="inlineStr"/>
      <c r="AF39" s="84" t="n"/>
      <c r="AG39" s="82" t="n"/>
      <c r="AH39" s="82" t="n"/>
      <c r="AI39" s="82" t="n"/>
      <c r="AJ39" s="82" t="n"/>
      <c r="AK39" s="82" t="n"/>
      <c r="AL39" s="82" t="n"/>
      <c r="AM39" s="82" t="n"/>
      <c r="AN39" s="82" t="n"/>
      <c r="AO39" s="83" t="n"/>
      <c r="AP39" s="84" t="n"/>
    </row>
    <row r="40" ht="35" customHeight="1" s="173" thickBot="1">
      <c r="A40" s="81" t="inlineStr">
        <is>
          <t>Penurunan (kenaikan) pinjaman yang diberikan</t>
        </is>
      </c>
      <c r="B40" s="81" t="n"/>
      <c r="C40" s="82" t="n">
        <v>-499.362</v>
      </c>
      <c r="D40" s="82" t="n">
        <v>-1363.971</v>
      </c>
      <c r="E40" s="82" t="n">
        <v>-2403.935</v>
      </c>
      <c r="F40" s="82" t="n">
        <v>-1009.335</v>
      </c>
      <c r="G40" s="82" t="n">
        <v>-2137.289</v>
      </c>
      <c r="H40" s="82" t="n">
        <v>-5212.428</v>
      </c>
      <c r="I40" s="82" t="n">
        <v>-1508.305</v>
      </c>
      <c r="J40" s="82" t="n">
        <v>-2377.299</v>
      </c>
      <c r="K40" s="83" t="n">
        <v>-3591</v>
      </c>
      <c r="L40" s="84" t="n">
        <v>-1818.435</v>
      </c>
      <c r="M40" s="82" t="n">
        <v>-2771.374</v>
      </c>
      <c r="N40" s="82" t="n">
        <v>-3208.555</v>
      </c>
      <c r="O40" s="82" t="n">
        <v/>
      </c>
      <c r="P40" s="82" t="n">
        <v>-1315.961</v>
      </c>
      <c r="Q40" s="82" t="n">
        <v>-2675.337</v>
      </c>
      <c r="R40" s="82" t="n">
        <v>-5186.039</v>
      </c>
      <c r="S40" s="82" t="n">
        <v/>
      </c>
      <c r="T40" s="82" t="n">
        <v>-3843.283</v>
      </c>
      <c r="U40" s="83" t="n">
        <v>-5071.678</v>
      </c>
      <c r="V40" s="84" t="n">
        <v>-7673.234</v>
      </c>
      <c r="W40" s="82" t="n">
        <v/>
      </c>
      <c r="X40" s="82" t="n">
        <v>-4546.313</v>
      </c>
      <c r="Y40" s="82" t="n">
        <v>-5934.104</v>
      </c>
      <c r="Z40" s="82" t="n">
        <v>-10286.08</v>
      </c>
      <c r="AA40" s="82" t="n">
        <v/>
      </c>
      <c r="AB40" s="82" t="n">
        <v>-16219.705</v>
      </c>
      <c r="AC40" s="82" t="n">
        <v>-17492.634</v>
      </c>
      <c r="AD40" s="82" t="n">
        <v>-20345.463</v>
      </c>
      <c r="AE40" s="83" t="n">
        <v>-14050.169</v>
      </c>
      <c r="AF40" s="84" t="n"/>
      <c r="AG40" s="82" t="n"/>
      <c r="AH40" s="82" t="n"/>
      <c r="AI40" s="82" t="n"/>
      <c r="AJ40" s="82" t="n"/>
      <c r="AK40" s="82" t="n"/>
      <c r="AL40" s="82" t="n"/>
      <c r="AM40" s="82" t="n"/>
      <c r="AN40" s="82" t="n"/>
      <c r="AO40" s="83" t="n"/>
      <c r="AP40" s="84" t="n"/>
    </row>
    <row r="41" hidden="1" ht="35" customHeight="1" s="173" thickBot="1">
      <c r="A41" s="81" t="inlineStr">
        <is>
          <t>Penurunan (kenaikan) piutang pembiayaan konsumen</t>
        </is>
      </c>
      <c r="B41" s="81" t="n"/>
      <c r="C41" s="82" t="inlineStr"/>
      <c r="D41" s="82" t="inlineStr"/>
      <c r="E41" s="82" t="inlineStr"/>
      <c r="F41" s="82" t="inlineStr"/>
      <c r="G41" s="82" t="inlineStr"/>
      <c r="H41" s="82" t="inlineStr"/>
      <c r="I41" s="82" t="inlineStr"/>
      <c r="J41" s="82" t="inlineStr"/>
      <c r="K41" s="83" t="inlineStr"/>
      <c r="L41" s="84" t="inlineStr"/>
      <c r="M41" s="82" t="inlineStr"/>
      <c r="N41" s="82" t="inlineStr"/>
      <c r="O41" s="82" t="n">
        <v/>
      </c>
      <c r="P41" s="82" t="inlineStr"/>
      <c r="Q41" s="82" t="inlineStr"/>
      <c r="R41" s="82" t="inlineStr"/>
      <c r="S41" s="82" t="n">
        <v/>
      </c>
      <c r="T41" s="82" t="inlineStr"/>
      <c r="U41" s="83" t="inlineStr"/>
      <c r="V41" s="84" t="inlineStr"/>
      <c r="W41" s="82" t="n">
        <v/>
      </c>
      <c r="X41" s="82" t="inlineStr"/>
      <c r="Y41" s="82" t="inlineStr"/>
      <c r="Z41" s="82" t="inlineStr"/>
      <c r="AA41" s="82" t="n">
        <v/>
      </c>
      <c r="AB41" s="82" t="inlineStr"/>
      <c r="AC41" s="82" t="inlineStr"/>
      <c r="AD41" s="82" t="inlineStr"/>
      <c r="AE41" s="83" t="inlineStr"/>
      <c r="AF41" s="84" t="n"/>
      <c r="AG41" s="82" t="n"/>
      <c r="AH41" s="82" t="n"/>
      <c r="AI41" s="82" t="n"/>
      <c r="AJ41" s="82" t="n"/>
      <c r="AK41" s="82" t="n"/>
      <c r="AL41" s="82" t="n"/>
      <c r="AM41" s="82" t="n"/>
      <c r="AN41" s="82" t="n"/>
      <c r="AO41" s="83" t="n"/>
      <c r="AP41" s="84" t="n"/>
    </row>
    <row r="42" hidden="1" ht="35" customHeight="1" s="173" thickBot="1">
      <c r="A42" s="81" t="inlineStr">
        <is>
          <t>Penurunan (kenaikan) investasi sewa</t>
        </is>
      </c>
      <c r="B42" s="81" t="n"/>
      <c r="C42" s="82" t="inlineStr"/>
      <c r="D42" s="82" t="inlineStr"/>
      <c r="E42" s="82" t="inlineStr"/>
      <c r="F42" s="82" t="inlineStr"/>
      <c r="G42" s="82" t="inlineStr"/>
      <c r="H42" s="82" t="inlineStr"/>
      <c r="I42" s="82" t="inlineStr"/>
      <c r="J42" s="82" t="inlineStr"/>
      <c r="K42" s="83" t="inlineStr"/>
      <c r="L42" s="84" t="inlineStr"/>
      <c r="M42" s="82" t="inlineStr"/>
      <c r="N42" s="82" t="inlineStr"/>
      <c r="O42" s="82" t="n">
        <v/>
      </c>
      <c r="P42" s="82" t="inlineStr"/>
      <c r="Q42" s="82" t="inlineStr"/>
      <c r="R42" s="82" t="inlineStr"/>
      <c r="S42" s="82" t="n">
        <v/>
      </c>
      <c r="T42" s="82" t="inlineStr"/>
      <c r="U42" s="83" t="inlineStr"/>
      <c r="V42" s="84" t="inlineStr"/>
      <c r="W42" s="82" t="n">
        <v/>
      </c>
      <c r="X42" s="82" t="inlineStr"/>
      <c r="Y42" s="82" t="inlineStr"/>
      <c r="Z42" s="82" t="inlineStr"/>
      <c r="AA42" s="82" t="n">
        <v/>
      </c>
      <c r="AB42" s="82" t="inlineStr"/>
      <c r="AC42" s="82" t="inlineStr"/>
      <c r="AD42" s="82" t="inlineStr"/>
      <c r="AE42" s="83" t="inlineStr"/>
      <c r="AF42" s="84" t="n"/>
      <c r="AG42" s="82" t="n"/>
      <c r="AH42" s="82" t="n"/>
      <c r="AI42" s="82" t="n"/>
      <c r="AJ42" s="82" t="n"/>
      <c r="AK42" s="82" t="n"/>
      <c r="AL42" s="82" t="n"/>
      <c r="AM42" s="82" t="n"/>
      <c r="AN42" s="82" t="n"/>
      <c r="AO42" s="83" t="n"/>
      <c r="AP42" s="84" t="n"/>
    </row>
    <row r="43" hidden="1" ht="35" customHeight="1" s="173" thickBot="1">
      <c r="A43" s="81" t="inlineStr">
        <is>
          <t>Penurunan (kenaikan) tagihan anjak piutang</t>
        </is>
      </c>
      <c r="B43" s="81" t="n"/>
      <c r="C43" s="82" t="inlineStr"/>
      <c r="D43" s="82" t="inlineStr"/>
      <c r="E43" s="82" t="inlineStr"/>
      <c r="F43" s="82" t="inlineStr"/>
      <c r="G43" s="82" t="inlineStr"/>
      <c r="H43" s="82" t="inlineStr"/>
      <c r="I43" s="82" t="inlineStr"/>
      <c r="J43" s="82" t="inlineStr"/>
      <c r="K43" s="83" t="inlineStr"/>
      <c r="L43" s="84" t="inlineStr"/>
      <c r="M43" s="82" t="inlineStr"/>
      <c r="N43" s="82" t="inlineStr"/>
      <c r="O43" s="82" t="n">
        <v/>
      </c>
      <c r="P43" s="82" t="inlineStr"/>
      <c r="Q43" s="82" t="inlineStr"/>
      <c r="R43" s="82" t="inlineStr"/>
      <c r="S43" s="82" t="n">
        <v/>
      </c>
      <c r="T43" s="82" t="inlineStr"/>
      <c r="U43" s="83" t="inlineStr"/>
      <c r="V43" s="84" t="inlineStr"/>
      <c r="W43" s="82" t="n">
        <v/>
      </c>
      <c r="X43" s="82" t="inlineStr"/>
      <c r="Y43" s="82" t="inlineStr"/>
      <c r="Z43" s="82" t="inlineStr"/>
      <c r="AA43" s="82" t="n">
        <v/>
      </c>
      <c r="AB43" s="82" t="inlineStr"/>
      <c r="AC43" s="82" t="inlineStr"/>
      <c r="AD43" s="82" t="inlineStr"/>
      <c r="AE43" s="83" t="inlineStr"/>
      <c r="AF43" s="84" t="n"/>
      <c r="AG43" s="82" t="n"/>
      <c r="AH43" s="82" t="n"/>
      <c r="AI43" s="82" t="n"/>
      <c r="AJ43" s="82" t="n"/>
      <c r="AK43" s="82" t="n"/>
      <c r="AL43" s="82" t="n"/>
      <c r="AM43" s="82" t="n"/>
      <c r="AN43" s="82" t="n"/>
      <c r="AO43" s="83" t="n"/>
      <c r="AP43" s="84" t="n"/>
    </row>
    <row r="44" ht="35" customHeight="1" s="173" thickBot="1">
      <c r="A44" s="88" t="inlineStr">
        <is>
          <t>Penurunan (kenaikan) piutang dan pembiayaan syariah</t>
        </is>
      </c>
      <c r="B44" s="88" t="n"/>
      <c r="C44" s="76" t="n"/>
      <c r="D44" s="76" t="n"/>
      <c r="E44" s="76" t="n"/>
      <c r="F44" s="76" t="n"/>
      <c r="G44" s="76" t="n"/>
      <c r="H44" s="76" t="n"/>
      <c r="I44" s="76" t="n"/>
      <c r="J44" s="76" t="n"/>
      <c r="K44" s="77" t="n"/>
      <c r="L44" s="78" t="n"/>
      <c r="M44" s="76" t="n"/>
      <c r="N44" s="76" t="n"/>
      <c r="O44" s="76" t="n"/>
      <c r="P44" s="76" t="n"/>
      <c r="Q44" s="76" t="n"/>
      <c r="R44" s="76" t="n"/>
      <c r="S44" s="76" t="n"/>
      <c r="T44" s="76" t="n"/>
      <c r="U44" s="77" t="n"/>
      <c r="V44" s="78" t="n"/>
      <c r="W44" s="76" t="n"/>
      <c r="X44" s="76" t="n"/>
      <c r="Y44" s="76" t="n"/>
      <c r="Z44" s="76" t="n"/>
      <c r="AA44" s="76" t="n"/>
      <c r="AB44" s="76" t="n"/>
      <c r="AC44" s="76" t="n"/>
      <c r="AD44" s="76" t="n"/>
      <c r="AE44" s="77" t="n"/>
      <c r="AF44" s="78" t="n"/>
      <c r="AG44" s="76" t="n"/>
      <c r="AH44" s="76" t="n"/>
      <c r="AI44" s="76" t="n"/>
      <c r="AJ44" s="76" t="n"/>
      <c r="AK44" s="76" t="n"/>
      <c r="AL44" s="76" t="n"/>
      <c r="AM44" s="76" t="n"/>
      <c r="AN44" s="76" t="n"/>
      <c r="AO44" s="77" t="n"/>
      <c r="AP44" s="78" t="n"/>
    </row>
    <row r="45" ht="35" customHeight="1" s="173" thickBot="1">
      <c r="A45" s="89" t="inlineStr">
        <is>
          <t>Penurunan (kenaikan) piutang murabahah</t>
        </is>
      </c>
      <c r="B45" s="89" t="n"/>
      <c r="C45" s="82" t="n">
        <v>552.421</v>
      </c>
      <c r="D45" s="82" t="n">
        <v>557.755</v>
      </c>
      <c r="E45" s="82" t="n">
        <v>551.818</v>
      </c>
      <c r="F45" s="82" t="n">
        <v>597.4450000000001</v>
      </c>
      <c r="G45" s="82" t="n">
        <v>596.148</v>
      </c>
      <c r="H45" s="82" t="n">
        <v>637.1319999999999</v>
      </c>
      <c r="I45" s="82" t="n">
        <v>710.851</v>
      </c>
      <c r="J45" s="82" t="n">
        <v>738.146</v>
      </c>
      <c r="K45" s="83" t="n">
        <v>738.146</v>
      </c>
      <c r="L45" s="84" t="n">
        <v>803.164</v>
      </c>
      <c r="M45" s="82" t="n">
        <v>838.329</v>
      </c>
      <c r="N45" s="82" t="n">
        <v>845.254</v>
      </c>
      <c r="O45" s="82" t="n">
        <v/>
      </c>
      <c r="P45" s="82" t="n">
        <v>861.558</v>
      </c>
      <c r="Q45" s="82" t="n">
        <v>865.248</v>
      </c>
      <c r="R45" s="82" t="n">
        <v>871.2380000000001</v>
      </c>
      <c r="S45" s="82" t="n">
        <v/>
      </c>
      <c r="T45" s="82" t="n">
        <v>879.4400000000001</v>
      </c>
      <c r="U45" s="83" t="n">
        <v>866.973</v>
      </c>
      <c r="V45" s="84" t="n">
        <v>860.924</v>
      </c>
      <c r="W45" s="82" t="n">
        <v/>
      </c>
      <c r="X45" s="82" t="n">
        <v>954.057</v>
      </c>
      <c r="Y45" s="82" t="n">
        <v>993.024</v>
      </c>
      <c r="Z45" s="82" t="n">
        <v>1025.032</v>
      </c>
      <c r="AA45" s="82" t="n">
        <v/>
      </c>
      <c r="AB45" s="82" t="n">
        <v>2938.444</v>
      </c>
      <c r="AC45" s="82" t="n">
        <v>2904.733</v>
      </c>
      <c r="AD45" s="82" t="n">
        <v>3093.49</v>
      </c>
      <c r="AE45" s="83" t="n">
        <v>3019.687</v>
      </c>
      <c r="AF45" s="84" t="n"/>
      <c r="AG45" s="82" t="n"/>
      <c r="AH45" s="82" t="n"/>
      <c r="AI45" s="82" t="n"/>
      <c r="AJ45" s="82" t="n"/>
      <c r="AK45" s="82" t="n"/>
      <c r="AL45" s="82" t="n"/>
      <c r="AM45" s="82" t="n"/>
      <c r="AN45" s="82" t="n"/>
      <c r="AO45" s="83" t="n"/>
      <c r="AP45" s="84" t="n"/>
    </row>
    <row r="46" hidden="1" ht="35" customHeight="1" s="173" thickBot="1">
      <c r="A46" s="89" t="inlineStr">
        <is>
          <t>Penurunan (kenaikan) piutang istishna</t>
        </is>
      </c>
      <c r="B46" s="89" t="n"/>
      <c r="C46" s="82" t="inlineStr"/>
      <c r="D46" s="82" t="inlineStr"/>
      <c r="E46" s="82" t="inlineStr"/>
      <c r="F46" s="82" t="inlineStr"/>
      <c r="G46" s="82" t="inlineStr"/>
      <c r="H46" s="82" t="inlineStr"/>
      <c r="I46" s="82" t="inlineStr"/>
      <c r="J46" s="82" t="inlineStr"/>
      <c r="K46" s="83" t="inlineStr"/>
      <c r="L46" s="84" t="inlineStr"/>
      <c r="M46" s="82" t="inlineStr"/>
      <c r="N46" s="82" t="inlineStr"/>
      <c r="O46" s="82" t="n">
        <v/>
      </c>
      <c r="P46" s="82" t="inlineStr"/>
      <c r="Q46" s="82" t="inlineStr"/>
      <c r="R46" s="82" t="inlineStr"/>
      <c r="S46" s="82" t="n">
        <v/>
      </c>
      <c r="T46" s="82" t="inlineStr"/>
      <c r="U46" s="83" t="inlineStr"/>
      <c r="V46" s="84" t="inlineStr"/>
      <c r="W46" s="82" t="n">
        <v/>
      </c>
      <c r="X46" s="82" t="inlineStr"/>
      <c r="Y46" s="82" t="inlineStr"/>
      <c r="Z46" s="82" t="inlineStr"/>
      <c r="AA46" s="82" t="n">
        <v/>
      </c>
      <c r="AB46" s="82" t="inlineStr"/>
      <c r="AC46" s="82" t="inlineStr"/>
      <c r="AD46" s="82" t="inlineStr"/>
      <c r="AE46" s="83" t="inlineStr"/>
      <c r="AF46" s="84" t="n"/>
      <c r="AG46" s="82" t="n"/>
      <c r="AH46" s="82" t="n"/>
      <c r="AI46" s="82" t="n"/>
      <c r="AJ46" s="82" t="n"/>
      <c r="AK46" s="82" t="n"/>
      <c r="AL46" s="82" t="n"/>
      <c r="AM46" s="82" t="n"/>
      <c r="AN46" s="82" t="n"/>
      <c r="AO46" s="83" t="n"/>
      <c r="AP46" s="84" t="n"/>
    </row>
    <row r="47" hidden="1" ht="35" customHeight="1" s="173" thickBot="1">
      <c r="A47" s="89" t="inlineStr">
        <is>
          <t>Penurunan (kenaikan) piutang ijarah</t>
        </is>
      </c>
      <c r="B47" s="89" t="n"/>
      <c r="C47" s="82" t="inlineStr"/>
      <c r="D47" s="82" t="inlineStr"/>
      <c r="E47" s="82" t="inlineStr"/>
      <c r="F47" s="82" t="inlineStr"/>
      <c r="G47" s="82" t="inlineStr"/>
      <c r="H47" s="82" t="inlineStr"/>
      <c r="I47" s="82" t="inlineStr"/>
      <c r="J47" s="82" t="inlineStr"/>
      <c r="K47" s="83" t="inlineStr"/>
      <c r="L47" s="84" t="inlineStr"/>
      <c r="M47" s="82" t="inlineStr"/>
      <c r="N47" s="82" t="inlineStr"/>
      <c r="O47" s="82" t="n">
        <v/>
      </c>
      <c r="P47" s="82" t="inlineStr"/>
      <c r="Q47" s="82" t="inlineStr"/>
      <c r="R47" s="82" t="inlineStr"/>
      <c r="S47" s="82" t="n">
        <v/>
      </c>
      <c r="T47" s="82" t="inlineStr"/>
      <c r="U47" s="83" t="inlineStr"/>
      <c r="V47" s="84" t="inlineStr"/>
      <c r="W47" s="82" t="n">
        <v/>
      </c>
      <c r="X47" s="82" t="inlineStr"/>
      <c r="Y47" s="82" t="inlineStr"/>
      <c r="Z47" s="82" t="inlineStr"/>
      <c r="AA47" s="82" t="n">
        <v/>
      </c>
      <c r="AB47" s="82" t="inlineStr"/>
      <c r="AC47" s="82" t="inlineStr"/>
      <c r="AD47" s="82" t="inlineStr"/>
      <c r="AE47" s="83" t="inlineStr"/>
      <c r="AF47" s="84" t="n"/>
      <c r="AG47" s="82" t="n"/>
      <c r="AH47" s="82" t="n"/>
      <c r="AI47" s="82" t="n"/>
      <c r="AJ47" s="82" t="n"/>
      <c r="AK47" s="82" t="n"/>
      <c r="AL47" s="82" t="n"/>
      <c r="AM47" s="82" t="n"/>
      <c r="AN47" s="82" t="n"/>
      <c r="AO47" s="83" t="n"/>
      <c r="AP47" s="84" t="n"/>
    </row>
    <row r="48" ht="35" customHeight="1" s="173" thickBot="1">
      <c r="A48" s="89" t="inlineStr">
        <is>
          <t>Penurunan (kenaikan) pinjaman qardh</t>
        </is>
      </c>
      <c r="B48" s="89" t="n"/>
      <c r="C48" s="82" t="n">
        <v>27.163</v>
      </c>
      <c r="D48" s="82" t="n">
        <v>28.524</v>
      </c>
      <c r="E48" s="82" t="n">
        <v>29.971</v>
      </c>
      <c r="F48" s="82" t="n">
        <v>26.949</v>
      </c>
      <c r="G48" s="82" t="n">
        <v>24.28</v>
      </c>
      <c r="H48" s="82" t="n">
        <v>25.231</v>
      </c>
      <c r="I48" s="82" t="n">
        <v>27.341</v>
      </c>
      <c r="J48" s="82" t="n">
        <v>27.059</v>
      </c>
      <c r="K48" s="83" t="n">
        <v>27.059</v>
      </c>
      <c r="L48" s="84" t="n">
        <v>27.059</v>
      </c>
      <c r="M48" s="82" t="n">
        <v>25.09</v>
      </c>
      <c r="N48" s="82" t="n">
        <v>24.583</v>
      </c>
      <c r="O48" s="82" t="n">
        <v/>
      </c>
      <c r="P48" s="82" t="n">
        <v>25.722</v>
      </c>
      <c r="Q48" s="82" t="n">
        <v>33.935</v>
      </c>
      <c r="R48" s="82" t="n">
        <v>31.993</v>
      </c>
      <c r="S48" s="82" t="n">
        <v/>
      </c>
      <c r="T48" s="82" t="n">
        <v>38.23</v>
      </c>
      <c r="U48" s="83" t="n">
        <v>30.737</v>
      </c>
      <c r="V48" s="84" t="n">
        <v>34.107</v>
      </c>
      <c r="W48" s="82" t="n">
        <v/>
      </c>
      <c r="X48" s="82" t="n">
        <v>62.342</v>
      </c>
      <c r="Y48" s="82" t="n">
        <v>81.184</v>
      </c>
      <c r="Z48" s="82" t="n">
        <v>87.11</v>
      </c>
      <c r="AA48" s="82" t="n">
        <v/>
      </c>
      <c r="AB48" s="82" t="n">
        <v>65.15900000000001</v>
      </c>
      <c r="AC48" s="82" t="n">
        <v>75.259</v>
      </c>
      <c r="AD48" s="82" t="n">
        <v>77.718</v>
      </c>
      <c r="AE48" s="83" t="n">
        <v>108.394</v>
      </c>
      <c r="AF48" s="84" t="n"/>
      <c r="AG48" s="82" t="n"/>
      <c r="AH48" s="82" t="n"/>
      <c r="AI48" s="82" t="n"/>
      <c r="AJ48" s="82" t="n"/>
      <c r="AK48" s="82" t="n"/>
      <c r="AL48" s="82" t="n"/>
      <c r="AM48" s="82" t="n"/>
      <c r="AN48" s="82" t="n"/>
      <c r="AO48" s="83" t="n"/>
      <c r="AP48" s="84" t="n"/>
    </row>
    <row r="49" ht="35" customHeight="1" s="173" thickBot="1">
      <c r="A49" s="89" t="inlineStr">
        <is>
          <t>Penurunan (kenaikan) pembiayaan mudharabah</t>
        </is>
      </c>
      <c r="B49" s="89" t="n"/>
      <c r="C49" s="82" t="n">
        <v>234.374</v>
      </c>
      <c r="D49" s="82" t="n">
        <v>211.004</v>
      </c>
      <c r="E49" s="82" t="n">
        <v>194.192</v>
      </c>
      <c r="F49" s="82" t="n">
        <v>147.649</v>
      </c>
      <c r="G49" s="82" t="n">
        <v>163.34</v>
      </c>
      <c r="H49" s="82" t="n">
        <v>172.869</v>
      </c>
      <c r="I49" s="82" t="n">
        <v>139.702</v>
      </c>
      <c r="J49" s="82" t="n">
        <v>154.345</v>
      </c>
      <c r="K49" s="83" t="n">
        <v>154.345</v>
      </c>
      <c r="L49" s="84" t="n">
        <v>154.345</v>
      </c>
      <c r="M49" s="82" t="n">
        <v>122.505</v>
      </c>
      <c r="N49" s="82" t="n">
        <v>52.973</v>
      </c>
      <c r="O49" s="82" t="n">
        <v/>
      </c>
      <c r="P49" s="82" t="n">
        <v>182.157</v>
      </c>
      <c r="Q49" s="82" t="n">
        <v>231.187</v>
      </c>
      <c r="R49" s="82" t="n">
        <v>241.974</v>
      </c>
      <c r="S49" s="82" t="n">
        <v/>
      </c>
      <c r="T49" s="82" t="n">
        <v>199.139</v>
      </c>
      <c r="U49" s="83" t="n">
        <v>172.906</v>
      </c>
      <c r="V49" s="84" t="n">
        <v>85.736</v>
      </c>
      <c r="W49" s="82" t="n">
        <v/>
      </c>
      <c r="X49" s="82" t="n">
        <v>99.89100000000001</v>
      </c>
      <c r="Y49" s="82" t="n">
        <v>84.20999999999999</v>
      </c>
      <c r="Z49" s="82" t="n">
        <v>73.624</v>
      </c>
      <c r="AA49" s="82" t="n">
        <v/>
      </c>
      <c r="AB49" s="82" t="n">
        <v>52.047</v>
      </c>
      <c r="AC49" s="82" t="n">
        <v>42.053</v>
      </c>
      <c r="AD49" s="82" t="n">
        <v>30.529</v>
      </c>
      <c r="AE49" s="83" t="n">
        <v>38.609</v>
      </c>
      <c r="AF49" s="84" t="n"/>
      <c r="AG49" s="82" t="n"/>
      <c r="AH49" s="82" t="n"/>
      <c r="AI49" s="82" t="n"/>
      <c r="AJ49" s="82" t="n"/>
      <c r="AK49" s="82" t="n"/>
      <c r="AL49" s="82" t="n"/>
      <c r="AM49" s="82" t="n"/>
      <c r="AN49" s="82" t="n"/>
      <c r="AO49" s="83" t="n"/>
      <c r="AP49" s="84" t="n"/>
    </row>
    <row r="50" ht="35" customHeight="1" s="173" thickBot="1">
      <c r="A50" s="89" t="inlineStr">
        <is>
          <t>Penurunan (kenaikan) pembiayaan musyarakah</t>
        </is>
      </c>
      <c r="B50" s="89" t="n"/>
      <c r="C50" s="82" t="n">
        <v>88.02</v>
      </c>
      <c r="D50" s="82" t="n">
        <v>214.384</v>
      </c>
      <c r="E50" s="82" t="n">
        <v>308.703</v>
      </c>
      <c r="F50" s="82" t="n">
        <v>438.15</v>
      </c>
      <c r="G50" s="82" t="n">
        <v>477.568</v>
      </c>
      <c r="H50" s="82" t="n">
        <v>542.588</v>
      </c>
      <c r="I50" s="82" t="n">
        <v>535.827</v>
      </c>
      <c r="J50" s="82" t="n">
        <v>583.434</v>
      </c>
      <c r="K50" s="83" t="n">
        <v>583.434</v>
      </c>
      <c r="L50" s="84" t="n">
        <v>583.434</v>
      </c>
      <c r="M50" s="82" t="n">
        <v>669.173</v>
      </c>
      <c r="N50" s="82" t="n">
        <v>730.898</v>
      </c>
      <c r="O50" s="82" t="n">
        <v/>
      </c>
      <c r="P50" s="82" t="n">
        <v>689.3200000000001</v>
      </c>
      <c r="Q50" s="82" t="n">
        <v>754.1369999999999</v>
      </c>
      <c r="R50" s="82" t="n">
        <v>814.479</v>
      </c>
      <c r="S50" s="82" t="n">
        <v/>
      </c>
      <c r="T50" s="82" t="n">
        <v>931.022</v>
      </c>
      <c r="U50" s="83" t="n">
        <v>986.437</v>
      </c>
      <c r="V50" s="84" t="n">
        <v>1115.5</v>
      </c>
      <c r="W50" s="82" t="n">
        <v/>
      </c>
      <c r="X50" s="82" t="n">
        <v>1165.936</v>
      </c>
      <c r="Y50" s="82" t="n">
        <v>1222.292</v>
      </c>
      <c r="Z50" s="82" t="n">
        <v>1233.236</v>
      </c>
      <c r="AA50" s="82" t="n">
        <v/>
      </c>
      <c r="AB50" s="82" t="n">
        <v>10790.325</v>
      </c>
      <c r="AC50" s="82" t="n">
        <v>10921.962</v>
      </c>
      <c r="AD50" s="82" t="n">
        <v>11589.867</v>
      </c>
      <c r="AE50" s="83" t="n">
        <v>11859.647</v>
      </c>
      <c r="AF50" s="84" t="n"/>
      <c r="AG50" s="82" t="n"/>
      <c r="AH50" s="82" t="n"/>
      <c r="AI50" s="82" t="n"/>
      <c r="AJ50" s="82" t="n"/>
      <c r="AK50" s="82" t="n"/>
      <c r="AL50" s="82" t="n"/>
      <c r="AM50" s="82" t="n"/>
      <c r="AN50" s="82" t="n"/>
      <c r="AO50" s="83" t="n"/>
      <c r="AP50" s="84" t="n"/>
    </row>
    <row r="51" ht="35" customHeight="1" s="173" thickBot="1">
      <c r="A51" s="89" t="inlineStr">
        <is>
          <t>Penurunan (kenaikan) aset ijarah</t>
        </is>
      </c>
      <c r="B51" s="89" t="n"/>
      <c r="C51" s="82" t="n">
        <v>0.414</v>
      </c>
      <c r="D51" s="82" t="n">
        <v>0.468</v>
      </c>
      <c r="E51" s="82" t="n">
        <v>0.365</v>
      </c>
      <c r="F51" s="82" t="n">
        <v>0.313</v>
      </c>
      <c r="G51" s="82" t="n">
        <v>0.263</v>
      </c>
      <c r="H51" s="82" t="n">
        <v>0.206</v>
      </c>
      <c r="I51" s="82" t="n">
        <v>0.144</v>
      </c>
      <c r="J51" s="82" t="n">
        <v>0.114</v>
      </c>
      <c r="K51" s="83" t="n">
        <v>0.114</v>
      </c>
      <c r="L51" s="84" t="n">
        <v>0.114</v>
      </c>
      <c r="M51" s="82" t="n">
        <v>0.034</v>
      </c>
      <c r="N51" s="82" t="n">
        <v>0.026</v>
      </c>
      <c r="O51" s="82" t="n">
        <v/>
      </c>
      <c r="P51" s="82" t="n">
        <v>0.015</v>
      </c>
      <c r="Q51" s="82" t="n">
        <v>0.011</v>
      </c>
      <c r="R51" s="82" t="n">
        <v>0.305</v>
      </c>
      <c r="S51" s="82" t="n">
        <v/>
      </c>
      <c r="T51" s="82" t="n">
        <v>0.251</v>
      </c>
      <c r="U51" s="83" t="n">
        <v>0.226</v>
      </c>
      <c r="V51" s="84" t="n">
        <v>0.201</v>
      </c>
      <c r="W51" s="82" t="n">
        <v/>
      </c>
      <c r="X51" s="82" t="n">
        <v>0.317</v>
      </c>
      <c r="Y51" s="82" t="n">
        <v>0.274</v>
      </c>
      <c r="Z51" s="82" t="n">
        <v>0.23</v>
      </c>
      <c r="AA51" s="82" t="n">
        <v/>
      </c>
      <c r="AB51" s="82" t="n">
        <v>1.024</v>
      </c>
      <c r="AC51" s="82" t="n">
        <v>1.194</v>
      </c>
      <c r="AD51" s="82" t="n">
        <v>1.276</v>
      </c>
      <c r="AE51" s="83" t="n">
        <v>1.297</v>
      </c>
      <c r="AF51" s="84" t="n"/>
      <c r="AG51" s="82" t="n"/>
      <c r="AH51" s="82" t="n"/>
      <c r="AI51" s="82" t="n"/>
      <c r="AJ51" s="82" t="n"/>
      <c r="AK51" s="82" t="n"/>
      <c r="AL51" s="82" t="n"/>
      <c r="AM51" s="82" t="n"/>
      <c r="AN51" s="82" t="n"/>
      <c r="AO51" s="83" t="n"/>
      <c r="AP51" s="84" t="n"/>
    </row>
    <row r="52" hidden="1" ht="35" customHeight="1" s="173" thickBot="1">
      <c r="A52" s="81" t="inlineStr">
        <is>
          <t>Penurunan (kenaikan) piutang lainnya</t>
        </is>
      </c>
      <c r="B52" s="81" t="n"/>
      <c r="C52" s="82" t="inlineStr"/>
      <c r="D52" s="82" t="inlineStr"/>
      <c r="E52" s="82" t="inlineStr"/>
      <c r="F52" s="82" t="inlineStr"/>
      <c r="G52" s="82" t="inlineStr"/>
      <c r="H52" s="82" t="inlineStr"/>
      <c r="I52" s="82" t="inlineStr"/>
      <c r="J52" s="82" t="inlineStr"/>
      <c r="K52" s="83" t="inlineStr"/>
      <c r="L52" s="84" t="inlineStr"/>
      <c r="M52" s="82" t="inlineStr"/>
      <c r="N52" s="82" t="inlineStr"/>
      <c r="O52" s="82" t="n">
        <v/>
      </c>
      <c r="P52" s="82" t="inlineStr"/>
      <c r="Q52" s="82" t="inlineStr"/>
      <c r="R52" s="82" t="inlineStr"/>
      <c r="S52" s="82" t="n">
        <v/>
      </c>
      <c r="T52" s="82" t="inlineStr"/>
      <c r="U52" s="83" t="inlineStr"/>
      <c r="V52" s="84" t="inlineStr"/>
      <c r="W52" s="82" t="n">
        <v/>
      </c>
      <c r="X52" s="82" t="inlineStr"/>
      <c r="Y52" s="82" t="inlineStr"/>
      <c r="Z52" s="82" t="inlineStr"/>
      <c r="AA52" s="82" t="n">
        <v/>
      </c>
      <c r="AB52" s="82" t="inlineStr"/>
      <c r="AC52" s="82" t="inlineStr"/>
      <c r="AD52" s="82" t="inlineStr"/>
      <c r="AE52" s="83" t="inlineStr"/>
      <c r="AF52" s="84" t="n"/>
      <c r="AG52" s="82" t="n"/>
      <c r="AH52" s="82" t="n"/>
      <c r="AI52" s="82" t="n"/>
      <c r="AJ52" s="82" t="n"/>
      <c r="AK52" s="82" t="n"/>
      <c r="AL52" s="82" t="n"/>
      <c r="AM52" s="82" t="n"/>
      <c r="AN52" s="82" t="n"/>
      <c r="AO52" s="83" t="n"/>
      <c r="AP52" s="84" t="n"/>
    </row>
    <row r="53" hidden="1" ht="35" customHeight="1" s="173" thickBot="1">
      <c r="A53" s="81" t="inlineStr">
        <is>
          <t>Penurunan (kenaikan) agunan yang diambil alih</t>
        </is>
      </c>
      <c r="B53" s="81" t="n"/>
      <c r="C53" s="82" t="inlineStr"/>
      <c r="D53" s="82" t="inlineStr"/>
      <c r="E53" s="82" t="inlineStr"/>
      <c r="F53" s="82" t="inlineStr"/>
      <c r="G53" s="82" t="inlineStr"/>
      <c r="H53" s="82" t="inlineStr"/>
      <c r="I53" s="82" t="inlineStr"/>
      <c r="J53" s="82" t="inlineStr"/>
      <c r="K53" s="83" t="inlineStr"/>
      <c r="L53" s="84" t="inlineStr"/>
      <c r="M53" s="82" t="inlineStr"/>
      <c r="N53" s="82" t="inlineStr"/>
      <c r="O53" s="82" t="n">
        <v/>
      </c>
      <c r="P53" s="82" t="inlineStr"/>
      <c r="Q53" s="82" t="inlineStr"/>
      <c r="R53" s="82" t="inlineStr"/>
      <c r="S53" s="82" t="n">
        <v/>
      </c>
      <c r="T53" s="82" t="inlineStr"/>
      <c r="U53" s="83" t="inlineStr"/>
      <c r="V53" s="84" t="inlineStr"/>
      <c r="W53" s="82" t="n">
        <v/>
      </c>
      <c r="X53" s="82" t="inlineStr"/>
      <c r="Y53" s="82" t="inlineStr"/>
      <c r="Z53" s="82" t="inlineStr"/>
      <c r="AA53" s="82" t="n">
        <v/>
      </c>
      <c r="AB53" s="82" t="inlineStr"/>
      <c r="AC53" s="82" t="inlineStr"/>
      <c r="AD53" s="82" t="inlineStr"/>
      <c r="AE53" s="83" t="inlineStr"/>
      <c r="AF53" s="84" t="n"/>
      <c r="AG53" s="82" t="n"/>
      <c r="AH53" s="82" t="n"/>
      <c r="AI53" s="82" t="n"/>
      <c r="AJ53" s="82" t="n"/>
      <c r="AK53" s="82" t="n"/>
      <c r="AL53" s="82" t="n"/>
      <c r="AM53" s="82" t="n"/>
      <c r="AN53" s="82" t="n"/>
      <c r="AO53" s="83" t="n"/>
      <c r="AP53" s="84" t="n"/>
    </row>
    <row r="54" ht="35" customHeight="1" s="173" thickBot="1">
      <c r="A54" s="81" t="inlineStr">
        <is>
          <t>Penurunan (kenaikan) tagihan derivatif</t>
        </is>
      </c>
      <c r="B54" s="81" t="n"/>
      <c r="C54" s="82" t="inlineStr"/>
      <c r="D54" s="82" t="inlineStr"/>
      <c r="E54" s="82" t="inlineStr"/>
      <c r="F54" s="82" t="inlineStr"/>
      <c r="G54" s="82" t="inlineStr"/>
      <c r="H54" s="82" t="inlineStr"/>
      <c r="I54" s="82" t="inlineStr"/>
      <c r="J54" s="82" t="inlineStr"/>
      <c r="K54" s="83" t="inlineStr"/>
      <c r="L54" s="84" t="inlineStr"/>
      <c r="M54" s="82" t="inlineStr"/>
      <c r="N54" s="82" t="inlineStr"/>
      <c r="O54" s="82" t="n">
        <v/>
      </c>
      <c r="P54" s="82" t="inlineStr"/>
      <c r="Q54" s="82" t="inlineStr"/>
      <c r="R54" s="82" t="inlineStr"/>
      <c r="S54" s="82" t="n">
        <v/>
      </c>
      <c r="T54" s="82" t="inlineStr"/>
      <c r="U54" s="83" t="inlineStr"/>
      <c r="V54" s="84" t="n">
        <v>0.361</v>
      </c>
      <c r="W54" s="82" t="n">
        <v/>
      </c>
      <c r="X54" s="82" t="inlineStr"/>
      <c r="Y54" s="82" t="n">
        <v>-1.033</v>
      </c>
      <c r="Z54" s="82" t="n">
        <v>-0.186</v>
      </c>
      <c r="AA54" s="82" t="n">
        <v/>
      </c>
      <c r="AB54" s="82" t="n">
        <v>-0.803</v>
      </c>
      <c r="AC54" s="82" t="n">
        <v>1.14</v>
      </c>
      <c r="AD54" s="82" t="n">
        <v>0.626</v>
      </c>
      <c r="AE54" s="83" t="n">
        <v>2.114</v>
      </c>
      <c r="AF54" s="84" t="n"/>
      <c r="AG54" s="82" t="n"/>
      <c r="AH54" s="82" t="n"/>
      <c r="AI54" s="82" t="n"/>
      <c r="AJ54" s="82" t="n"/>
      <c r="AK54" s="82" t="n"/>
      <c r="AL54" s="82" t="n"/>
      <c r="AM54" s="82" t="n"/>
      <c r="AN54" s="82" t="n"/>
      <c r="AO54" s="83" t="n"/>
      <c r="AP54" s="84" t="n"/>
    </row>
    <row r="55" hidden="1" ht="35" customHeight="1" s="173" thickBot="1">
      <c r="A55" s="81" t="inlineStr">
        <is>
          <t>Penurunan (kenaikan) aset reasuransi</t>
        </is>
      </c>
      <c r="B55" s="81" t="n"/>
      <c r="C55" s="82" t="inlineStr"/>
      <c r="D55" s="82" t="inlineStr"/>
      <c r="E55" s="82" t="inlineStr"/>
      <c r="F55" s="82" t="inlineStr"/>
      <c r="G55" s="82" t="inlineStr"/>
      <c r="H55" s="82" t="inlineStr"/>
      <c r="I55" s="82" t="inlineStr"/>
      <c r="J55" s="82" t="inlineStr"/>
      <c r="K55" s="83" t="inlineStr"/>
      <c r="L55" s="84" t="inlineStr"/>
      <c r="M55" s="82" t="inlineStr"/>
      <c r="N55" s="82" t="inlineStr"/>
      <c r="O55" s="82" t="n">
        <v/>
      </c>
      <c r="P55" s="82" t="inlineStr"/>
      <c r="Q55" s="82" t="inlineStr"/>
      <c r="R55" s="82" t="inlineStr"/>
      <c r="S55" s="82" t="n">
        <v/>
      </c>
      <c r="T55" s="82" t="inlineStr"/>
      <c r="U55" s="83" t="inlineStr"/>
      <c r="V55" s="84" t="inlineStr"/>
      <c r="W55" s="82" t="n">
        <v/>
      </c>
      <c r="X55" s="82" t="inlineStr"/>
      <c r="Y55" s="82" t="inlineStr"/>
      <c r="Z55" s="82" t="inlineStr"/>
      <c r="AA55" s="82" t="n">
        <v/>
      </c>
      <c r="AB55" s="82" t="inlineStr"/>
      <c r="AC55" s="82" t="inlineStr"/>
      <c r="AD55" s="82" t="inlineStr"/>
      <c r="AE55" s="83" t="inlineStr"/>
      <c r="AF55" s="84" t="n"/>
      <c r="AG55" s="82" t="n"/>
      <c r="AH55" s="82" t="n"/>
      <c r="AI55" s="82" t="n"/>
      <c r="AJ55" s="82" t="n"/>
      <c r="AK55" s="82" t="n"/>
      <c r="AL55" s="82" t="n"/>
      <c r="AM55" s="82" t="n"/>
      <c r="AN55" s="82" t="n"/>
      <c r="AO55" s="83" t="n"/>
      <c r="AP55" s="84" t="n"/>
    </row>
    <row r="56" ht="35" customHeight="1" s="173" thickBot="1">
      <c r="A56" s="81" t="inlineStr">
        <is>
          <t>Penurunan (kenaikan) aset lainnya</t>
        </is>
      </c>
      <c r="B56" s="81" t="n"/>
      <c r="C56" s="82" t="n">
        <v>-63.664</v>
      </c>
      <c r="D56" s="82" t="n">
        <v>-61.941</v>
      </c>
      <c r="E56" s="82" t="n">
        <v>-62.005</v>
      </c>
      <c r="F56" s="82" t="n">
        <v>-44.634</v>
      </c>
      <c r="G56" s="82" t="n">
        <v>-152.474</v>
      </c>
      <c r="H56" s="82" t="n">
        <v>-77.407</v>
      </c>
      <c r="I56" s="82" t="n">
        <v>-24.512</v>
      </c>
      <c r="J56" s="82" t="n">
        <v>-24.839</v>
      </c>
      <c r="K56" s="83" t="n">
        <v>-27.066</v>
      </c>
      <c r="L56" s="84" t="n">
        <v>231.094</v>
      </c>
      <c r="M56" s="82" t="n">
        <v>108.415</v>
      </c>
      <c r="N56" s="82" t="n">
        <v>49.19</v>
      </c>
      <c r="O56" s="82" t="n">
        <v/>
      </c>
      <c r="P56" s="82" t="n">
        <v>-73.973</v>
      </c>
      <c r="Q56" s="82" t="n">
        <v>-337.194</v>
      </c>
      <c r="R56" s="82" t="n">
        <v>-471.695</v>
      </c>
      <c r="S56" s="82" t="n">
        <v/>
      </c>
      <c r="T56" s="82" t="n">
        <v>-231.478</v>
      </c>
      <c r="U56" s="83" t="n">
        <v>-380.197</v>
      </c>
      <c r="V56" s="84" t="n">
        <v>-452.123</v>
      </c>
      <c r="W56" s="82" t="n">
        <v/>
      </c>
      <c r="X56" s="82" t="n">
        <v>-88.5</v>
      </c>
      <c r="Y56" s="82" t="n">
        <v>-357.603</v>
      </c>
      <c r="Z56" s="82" t="n">
        <v>-340.97</v>
      </c>
      <c r="AA56" s="82" t="n">
        <v/>
      </c>
      <c r="AB56" s="82" t="n">
        <v>-401.106</v>
      </c>
      <c r="AC56" s="82" t="n">
        <v>-93.29900000000001</v>
      </c>
      <c r="AD56" s="82" t="n">
        <v>-38.155</v>
      </c>
      <c r="AE56" s="83" t="n">
        <v>4379.076</v>
      </c>
      <c r="AF56" s="84" t="n"/>
      <c r="AG56" s="82" t="n"/>
      <c r="AH56" s="82" t="n"/>
      <c r="AI56" s="82" t="n"/>
      <c r="AJ56" s="82" t="n"/>
      <c r="AK56" s="82" t="n"/>
      <c r="AL56" s="82" t="n"/>
      <c r="AM56" s="82" t="n"/>
      <c r="AN56" s="82" t="n"/>
      <c r="AO56" s="83" t="n"/>
      <c r="AP56" s="84" t="n"/>
    </row>
    <row r="57" ht="35" customHeight="1" s="173" thickBot="1">
      <c r="A57" s="80" t="inlineStr">
        <is>
          <t>Kenaikan (penurunan) liabilitas operasi</t>
        </is>
      </c>
      <c r="B57" s="80" t="n"/>
      <c r="C57" s="76" t="n"/>
      <c r="D57" s="76" t="n"/>
      <c r="E57" s="76" t="n"/>
      <c r="F57" s="76" t="n"/>
      <c r="G57" s="76" t="n"/>
      <c r="H57" s="76" t="n"/>
      <c r="I57" s="76" t="n"/>
      <c r="J57" s="76" t="n"/>
      <c r="K57" s="77" t="n"/>
      <c r="L57" s="78" t="n"/>
      <c r="M57" s="76" t="n"/>
      <c r="N57" s="76" t="n"/>
      <c r="O57" s="76" t="n"/>
      <c r="P57" s="76" t="n"/>
      <c r="Q57" s="76" t="n"/>
      <c r="R57" s="76" t="n"/>
      <c r="S57" s="76" t="n"/>
      <c r="T57" s="76" t="n"/>
      <c r="U57" s="77" t="n"/>
      <c r="V57" s="78" t="n"/>
      <c r="W57" s="76" t="n"/>
      <c r="X57" s="76" t="n"/>
      <c r="Y57" s="76" t="n"/>
      <c r="Z57" s="76" t="n"/>
      <c r="AA57" s="76" t="n"/>
      <c r="AB57" s="76" t="n"/>
      <c r="AC57" s="76" t="n"/>
      <c r="AD57" s="76" t="n"/>
      <c r="AE57" s="77" t="n"/>
      <c r="AF57" s="78" t="n"/>
      <c r="AG57" s="76" t="n"/>
      <c r="AH57" s="76" t="n"/>
      <c r="AI57" s="76" t="n"/>
      <c r="AJ57" s="76" t="n"/>
      <c r="AK57" s="76" t="n"/>
      <c r="AL57" s="76" t="n"/>
      <c r="AM57" s="76" t="n"/>
      <c r="AN57" s="76" t="n"/>
      <c r="AO57" s="77" t="n"/>
      <c r="AP57" s="78" t="n"/>
    </row>
    <row r="58" ht="35" customHeight="1" s="173" thickBot="1">
      <c r="A58" s="81" t="inlineStr">
        <is>
          <t>Kenaikan (penurunan) liabilitas segera</t>
        </is>
      </c>
      <c r="B58" s="81" t="n"/>
      <c r="C58" s="82" t="n">
        <v>-37.912</v>
      </c>
      <c r="D58" s="82" t="n">
        <v>24.274</v>
      </c>
      <c r="E58" s="82" t="n">
        <v>99.745</v>
      </c>
      <c r="F58" s="82" t="n">
        <v>-77.16800000000001</v>
      </c>
      <c r="G58" s="82" t="n">
        <v>246.736</v>
      </c>
      <c r="H58" s="82" t="n">
        <v>-93.919</v>
      </c>
      <c r="I58" s="82" t="n">
        <v>-9.294</v>
      </c>
      <c r="J58" s="82" t="n">
        <v>51.45</v>
      </c>
      <c r="K58" s="83" t="n">
        <v>67.342</v>
      </c>
      <c r="L58" s="84" t="n">
        <v>-64.499</v>
      </c>
      <c r="M58" s="82" t="n">
        <v>-64.499</v>
      </c>
      <c r="N58" s="82" t="n">
        <v>220.453</v>
      </c>
      <c r="O58" s="82" t="n">
        <v/>
      </c>
      <c r="P58" s="82" t="n">
        <v>-12.74</v>
      </c>
      <c r="Q58" s="82" t="n">
        <v>231.558</v>
      </c>
      <c r="R58" s="82" t="n">
        <v>44.158</v>
      </c>
      <c r="S58" s="82" t="n">
        <v/>
      </c>
      <c r="T58" s="82" t="n">
        <v>-134.136</v>
      </c>
      <c r="U58" s="83" t="n">
        <v>31.624</v>
      </c>
      <c r="V58" s="84" t="n">
        <v>-45.895</v>
      </c>
      <c r="W58" s="82" t="n">
        <v/>
      </c>
      <c r="X58" s="82" t="n">
        <v>59.679</v>
      </c>
      <c r="Y58" s="82" t="n">
        <v>-108.551</v>
      </c>
      <c r="Z58" s="82" t="n">
        <v>-77.898</v>
      </c>
      <c r="AA58" s="82" t="n">
        <v/>
      </c>
      <c r="AB58" s="82" t="n">
        <v>374.113</v>
      </c>
      <c r="AC58" s="82" t="n">
        <v>142.697</v>
      </c>
      <c r="AD58" s="82" t="n">
        <v>155.993</v>
      </c>
      <c r="AE58" s="83" t="n">
        <v>-81.614</v>
      </c>
      <c r="AF58" s="84" t="n"/>
      <c r="AG58" s="82" t="n"/>
      <c r="AH58" s="82" t="n"/>
      <c r="AI58" s="82" t="n"/>
      <c r="AJ58" s="82" t="n"/>
      <c r="AK58" s="82" t="n"/>
      <c r="AL58" s="82" t="n"/>
      <c r="AM58" s="82" t="n"/>
      <c r="AN58" s="82" t="n"/>
      <c r="AO58" s="83" t="n"/>
      <c r="AP58" s="84" t="n"/>
    </row>
    <row r="59" ht="35" customHeight="1" s="173" thickBot="1">
      <c r="A59" s="81" t="inlineStr">
        <is>
          <t>Kenaikan (penurunan) giro dan tabungan simpanan nasabah</t>
        </is>
      </c>
      <c r="B59" s="81" t="n"/>
      <c r="C59" s="82" t="n">
        <v>3467.531</v>
      </c>
      <c r="D59" s="82" t="n">
        <v>8021.681</v>
      </c>
      <c r="E59" s="82" t="n">
        <v>11821.46</v>
      </c>
      <c r="F59" s="82" t="n">
        <v>-464.354</v>
      </c>
      <c r="G59" s="82" t="n">
        <v>5908.733</v>
      </c>
      <c r="H59" s="82" t="n">
        <v>9189.946</v>
      </c>
      <c r="I59" s="82" t="n">
        <v>-3867.598</v>
      </c>
      <c r="J59" s="82" t="n">
        <v>2241.301</v>
      </c>
      <c r="K59" s="83" t="n">
        <v>8001.188</v>
      </c>
      <c r="L59" s="84" t="n">
        <v>6363.731</v>
      </c>
      <c r="M59" s="82" t="n">
        <v>11451.388</v>
      </c>
      <c r="N59" s="82" t="n">
        <v>16519.54</v>
      </c>
      <c r="O59" s="82" t="n">
        <v/>
      </c>
      <c r="P59" s="82" t="n">
        <v>6463.766</v>
      </c>
      <c r="Q59" s="82" t="n">
        <v>10082.077</v>
      </c>
      <c r="R59" s="82" t="n">
        <v>-1429.985</v>
      </c>
      <c r="S59" s="82" t="n">
        <v/>
      </c>
      <c r="T59" s="82" t="n">
        <v>-3736.679</v>
      </c>
      <c r="U59" s="83" t="n">
        <v>-881.4640000000001</v>
      </c>
      <c r="V59" s="84" t="n">
        <v>-48.447</v>
      </c>
      <c r="W59" s="82" t="n">
        <v/>
      </c>
      <c r="X59" s="82" t="n">
        <v>435.076</v>
      </c>
      <c r="Y59" s="82" t="n">
        <v>812.184</v>
      </c>
      <c r="Z59" s="82" t="n">
        <v>7284.451</v>
      </c>
      <c r="AA59" s="82" t="n">
        <v/>
      </c>
      <c r="AB59" s="82" t="n">
        <v>-15876.453</v>
      </c>
      <c r="AC59" s="82" t="n">
        <v>-973.472</v>
      </c>
      <c r="AD59" s="82" t="n">
        <v>-8957.731</v>
      </c>
      <c r="AE59" s="83" t="n">
        <v>-21637.863</v>
      </c>
      <c r="AF59" s="84" t="n"/>
      <c r="AG59" s="82" t="n"/>
      <c r="AH59" s="82" t="n"/>
      <c r="AI59" s="82" t="n"/>
      <c r="AJ59" s="82" t="n"/>
      <c r="AK59" s="82" t="n"/>
      <c r="AL59" s="82" t="n"/>
      <c r="AM59" s="82" t="n"/>
      <c r="AN59" s="82" t="n"/>
      <c r="AO59" s="83" t="n"/>
      <c r="AP59" s="84" t="n"/>
    </row>
    <row r="60" ht="35" customHeight="1" s="173" thickBot="1">
      <c r="A60" s="81" t="inlineStr">
        <is>
          <t>Kenaikan (penurunan) deposito berjangka nasabah</t>
        </is>
      </c>
      <c r="B60" s="81" t="n"/>
      <c r="C60" s="82" t="inlineStr"/>
      <c r="D60" s="82" t="inlineStr"/>
      <c r="E60" s="82" t="inlineStr"/>
      <c r="F60" s="82" t="inlineStr"/>
      <c r="G60" s="82" t="inlineStr"/>
      <c r="H60" s="82" t="inlineStr"/>
      <c r="I60" s="82" t="inlineStr"/>
      <c r="J60" s="82" t="inlineStr"/>
      <c r="K60" s="83" t="inlineStr"/>
      <c r="L60" s="84" t="inlineStr"/>
      <c r="M60" s="82" t="inlineStr"/>
      <c r="N60" s="82" t="inlineStr"/>
      <c r="O60" s="82" t="n">
        <v/>
      </c>
      <c r="P60" s="82" t="inlineStr"/>
      <c r="Q60" s="82" t="inlineStr"/>
      <c r="R60" s="82" t="inlineStr"/>
      <c r="S60" s="82" t="n">
        <v/>
      </c>
      <c r="T60" s="82" t="inlineStr"/>
      <c r="U60" s="83" t="inlineStr"/>
      <c r="V60" s="84" t="inlineStr"/>
      <c r="W60" s="82" t="n">
        <v/>
      </c>
      <c r="X60" s="82" t="inlineStr"/>
      <c r="Y60" s="82" t="inlineStr"/>
      <c r="Z60" s="82" t="inlineStr"/>
      <c r="AA60" s="82" t="n">
        <v/>
      </c>
      <c r="AB60" s="82" t="inlineStr"/>
      <c r="AC60" s="82" t="inlineStr"/>
      <c r="AD60" s="82" t="inlineStr"/>
      <c r="AE60" s="83" t="n">
        <v>0</v>
      </c>
      <c r="AF60" s="84" t="n"/>
      <c r="AG60" s="82" t="n"/>
      <c r="AH60" s="82" t="n"/>
      <c r="AI60" s="82" t="n"/>
      <c r="AJ60" s="82" t="n"/>
      <c r="AK60" s="82" t="n"/>
      <c r="AL60" s="82" t="n"/>
      <c r="AM60" s="82" t="n"/>
      <c r="AN60" s="82" t="n"/>
      <c r="AO60" s="83" t="n"/>
      <c r="AP60" s="84" t="n"/>
    </row>
    <row r="61" ht="35" customHeight="1" s="173" thickBot="1">
      <c r="A61" s="81" t="inlineStr">
        <is>
          <t>Kenaikan (penurunan) giro wadiah simpanan nasabah</t>
        </is>
      </c>
      <c r="B61" s="81" t="n"/>
      <c r="C61" s="82" t="n">
        <v>66.581</v>
      </c>
      <c r="D61" s="82" t="n">
        <v>48.765</v>
      </c>
      <c r="E61" s="82" t="n">
        <v>68.348</v>
      </c>
      <c r="F61" s="82" t="n">
        <v>62.925</v>
      </c>
      <c r="G61" s="82" t="n">
        <v>58.526</v>
      </c>
      <c r="H61" s="82" t="n">
        <v>86.059</v>
      </c>
      <c r="I61" s="82" t="n">
        <v>66.89</v>
      </c>
      <c r="J61" s="82" t="n">
        <v>59.41</v>
      </c>
      <c r="K61" s="83" t="n">
        <v>59.41</v>
      </c>
      <c r="L61" s="84" t="n">
        <v>80.05200000000001</v>
      </c>
      <c r="M61" s="82" t="n">
        <v>77.712</v>
      </c>
      <c r="N61" s="82" t="n">
        <v>86.304</v>
      </c>
      <c r="O61" s="82" t="n">
        <v/>
      </c>
      <c r="P61" s="82" t="n">
        <v>88.262</v>
      </c>
      <c r="Q61" s="82" t="n">
        <v>99.396</v>
      </c>
      <c r="R61" s="82" t="n">
        <v>117.602</v>
      </c>
      <c r="S61" s="82" t="n">
        <v/>
      </c>
      <c r="T61" s="82" t="n">
        <v>104.725</v>
      </c>
      <c r="U61" s="83" t="n">
        <v>127.872</v>
      </c>
      <c r="V61" s="84" t="n">
        <v>129.544</v>
      </c>
      <c r="W61" s="82" t="n">
        <v/>
      </c>
      <c r="X61" s="82" t="n">
        <v>13.009</v>
      </c>
      <c r="Y61" s="82" t="n">
        <v>159.672</v>
      </c>
      <c r="Z61" s="82" t="n">
        <v>162.22</v>
      </c>
      <c r="AA61" s="82" t="n">
        <v/>
      </c>
      <c r="AB61" s="82" t="n">
        <v>187.859</v>
      </c>
      <c r="AC61" s="82" t="n">
        <v>130.668</v>
      </c>
      <c r="AD61" s="82" t="n">
        <v>136.893</v>
      </c>
      <c r="AE61" s="83" t="n">
        <v>156.888</v>
      </c>
      <c r="AF61" s="84" t="n"/>
      <c r="AG61" s="82" t="n"/>
      <c r="AH61" s="82" t="n"/>
      <c r="AI61" s="82" t="n"/>
      <c r="AJ61" s="82" t="n"/>
      <c r="AK61" s="82" t="n"/>
      <c r="AL61" s="82" t="n"/>
      <c r="AM61" s="82" t="n"/>
      <c r="AN61" s="82" t="n"/>
      <c r="AO61" s="83" t="n"/>
      <c r="AP61" s="84" t="n"/>
    </row>
    <row r="62" ht="52" customHeight="1" s="173" thickBot="1">
      <c r="A62" s="81" t="inlineStr">
        <is>
          <t>Kenaikan (penurunan) tabungan wadiah simpanan nasabah</t>
        </is>
      </c>
      <c r="B62" s="81" t="n"/>
      <c r="C62" s="82" t="n">
        <v>30.762</v>
      </c>
      <c r="D62" s="82" t="n">
        <v>31.407</v>
      </c>
      <c r="E62" s="82" t="n">
        <v>33.212</v>
      </c>
      <c r="F62" s="82" t="n">
        <v>36.796</v>
      </c>
      <c r="G62" s="82" t="n">
        <v>40.611</v>
      </c>
      <c r="H62" s="82" t="n">
        <v>42.057</v>
      </c>
      <c r="I62" s="82" t="n">
        <v>45.405</v>
      </c>
      <c r="J62" s="82" t="n">
        <v>46.739</v>
      </c>
      <c r="K62" s="83" t="n">
        <v>46.739</v>
      </c>
      <c r="L62" s="84" t="n">
        <v>51.587</v>
      </c>
      <c r="M62" s="82" t="n">
        <v>53.515</v>
      </c>
      <c r="N62" s="82" t="n">
        <v>55.682</v>
      </c>
      <c r="O62" s="82" t="n">
        <v/>
      </c>
      <c r="P62" s="82" t="n">
        <v>58.603</v>
      </c>
      <c r="Q62" s="82" t="n">
        <v>57.885</v>
      </c>
      <c r="R62" s="82" t="n">
        <v>61.419</v>
      </c>
      <c r="S62" s="82" t="n">
        <v/>
      </c>
      <c r="T62" s="82" t="n">
        <v>63.586</v>
      </c>
      <c r="U62" s="83" t="n">
        <v>66.354</v>
      </c>
      <c r="V62" s="84" t="n">
        <v>65.821</v>
      </c>
      <c r="W62" s="82" t="n">
        <v/>
      </c>
      <c r="X62" s="82" t="n">
        <v>76.64400000000001</v>
      </c>
      <c r="Y62" s="82" t="n">
        <v>78.178</v>
      </c>
      <c r="Z62" s="82" t="n">
        <v>78.56</v>
      </c>
      <c r="AA62" s="82" t="n">
        <v/>
      </c>
      <c r="AB62" s="82" t="n">
        <v>222.217</v>
      </c>
      <c r="AC62" s="82" t="n">
        <v>224.734</v>
      </c>
      <c r="AD62" s="82" t="n">
        <v>251.456</v>
      </c>
      <c r="AE62" s="83" t="n">
        <v>275.355</v>
      </c>
      <c r="AF62" s="84" t="n"/>
      <c r="AG62" s="82" t="n"/>
      <c r="AH62" s="82" t="n"/>
      <c r="AI62" s="82" t="n"/>
      <c r="AJ62" s="82" t="n"/>
      <c r="AK62" s="82" t="n"/>
      <c r="AL62" s="82" t="n"/>
      <c r="AM62" s="82" t="n"/>
      <c r="AN62" s="82" t="n"/>
      <c r="AO62" s="83" t="n"/>
      <c r="AP62" s="84" t="n"/>
    </row>
    <row r="63" ht="35" customHeight="1" s="173" thickBot="1">
      <c r="A63" s="81" t="inlineStr">
        <is>
          <t>Kenaikan (penurunan) deposito wakalah simpanan nasabah</t>
        </is>
      </c>
      <c r="B63" s="81" t="n"/>
      <c r="C63" s="82" t="inlineStr"/>
      <c r="D63" s="82" t="inlineStr"/>
      <c r="E63" s="82" t="inlineStr"/>
      <c r="F63" s="82" t="inlineStr"/>
      <c r="G63" s="82" t="inlineStr"/>
      <c r="H63" s="82" t="inlineStr"/>
      <c r="I63" s="82" t="inlineStr"/>
      <c r="J63" s="82" t="inlineStr"/>
      <c r="K63" s="83" t="inlineStr"/>
      <c r="L63" s="84" t="inlineStr"/>
      <c r="M63" s="82" t="inlineStr"/>
      <c r="N63" s="82" t="inlineStr"/>
      <c r="O63" s="82" t="n">
        <v/>
      </c>
      <c r="P63" s="82" t="inlineStr"/>
      <c r="Q63" s="82" t="inlineStr"/>
      <c r="R63" s="82" t="inlineStr"/>
      <c r="S63" s="82" t="n">
        <v/>
      </c>
      <c r="T63" s="82" t="inlineStr"/>
      <c r="U63" s="83" t="inlineStr"/>
      <c r="V63" s="84" t="inlineStr"/>
      <c r="W63" s="82" t="n">
        <v/>
      </c>
      <c r="X63" s="82" t="inlineStr"/>
      <c r="Y63" s="82" t="inlineStr"/>
      <c r="Z63" s="82" t="inlineStr"/>
      <c r="AA63" s="82" t="n">
        <v/>
      </c>
      <c r="AB63" s="82" t="inlineStr"/>
      <c r="AC63" s="82" t="inlineStr"/>
      <c r="AD63" s="82" t="inlineStr"/>
      <c r="AE63" s="83" t="n">
        <v>0</v>
      </c>
      <c r="AF63" s="84" t="n"/>
      <c r="AG63" s="82" t="n"/>
      <c r="AH63" s="82" t="n"/>
      <c r="AI63" s="82" t="n"/>
      <c r="AJ63" s="82" t="n"/>
      <c r="AK63" s="82" t="n"/>
      <c r="AL63" s="82" t="n"/>
      <c r="AM63" s="82" t="n"/>
      <c r="AN63" s="82" t="n"/>
      <c r="AO63" s="83" t="n"/>
      <c r="AP63" s="84" t="n"/>
    </row>
    <row r="64" ht="35" customHeight="1" s="173" thickBot="1">
      <c r="A64" s="81" t="inlineStr">
        <is>
          <t>Kenaikan (penurunan) simpanan dari bank lain</t>
        </is>
      </c>
      <c r="B64" s="81" t="n"/>
      <c r="C64" s="82" t="n">
        <v>-984.558</v>
      </c>
      <c r="D64" s="82" t="n">
        <v>-1118.423</v>
      </c>
      <c r="E64" s="82" t="n">
        <v>-1135.949</v>
      </c>
      <c r="F64" s="82" t="n">
        <v>-616.432</v>
      </c>
      <c r="G64" s="82" t="n">
        <v>-627.604</v>
      </c>
      <c r="H64" s="82" t="n">
        <v>-636.798</v>
      </c>
      <c r="I64" s="82" t="n">
        <v>-2792.04</v>
      </c>
      <c r="J64" s="82" t="n">
        <v>-2803.127</v>
      </c>
      <c r="K64" s="83" t="n">
        <v>-2584.716</v>
      </c>
      <c r="L64" s="84" t="n">
        <v>-2310.18</v>
      </c>
      <c r="M64" s="82" t="n">
        <v>-1628.203</v>
      </c>
      <c r="N64" s="82" t="n">
        <v>-1489.159</v>
      </c>
      <c r="O64" s="82" t="n">
        <v/>
      </c>
      <c r="P64" s="82" t="n">
        <v>-3726.532</v>
      </c>
      <c r="Q64" s="82" t="n">
        <v>-3795.206</v>
      </c>
      <c r="R64" s="82" t="n">
        <v>-3879.816</v>
      </c>
      <c r="S64" s="82" t="n">
        <v/>
      </c>
      <c r="T64" s="82" t="n">
        <v>-3127.623</v>
      </c>
      <c r="U64" s="83" t="n">
        <v>-1684.851</v>
      </c>
      <c r="V64" s="84" t="n">
        <v>-2230.956</v>
      </c>
      <c r="W64" s="82" t="n">
        <v/>
      </c>
      <c r="X64" s="82" t="n">
        <v>-1697.101</v>
      </c>
      <c r="Y64" s="82" t="n">
        <v>-1171.588</v>
      </c>
      <c r="Z64" s="82" t="n">
        <v>-2098.068</v>
      </c>
      <c r="AA64" s="82" t="n">
        <v/>
      </c>
      <c r="AB64" s="82" t="n">
        <v>-6140.868</v>
      </c>
      <c r="AC64" s="82" t="n">
        <v>-3605.57</v>
      </c>
      <c r="AD64" s="82" t="n">
        <v>-6968.971</v>
      </c>
      <c r="AE64" s="83" t="n">
        <v>-6763.174</v>
      </c>
      <c r="AF64" s="84" t="n"/>
      <c r="AG64" s="82" t="n"/>
      <c r="AH64" s="82" t="n"/>
      <c r="AI64" s="82" t="n"/>
      <c r="AJ64" s="82" t="n"/>
      <c r="AK64" s="82" t="n"/>
      <c r="AL64" s="82" t="n"/>
      <c r="AM64" s="82" t="n"/>
      <c r="AN64" s="82" t="n"/>
      <c r="AO64" s="83" t="n"/>
      <c r="AP64" s="84" t="n"/>
    </row>
    <row r="65" ht="35" customHeight="1" s="173" thickBot="1">
      <c r="A65" s="81" t="inlineStr">
        <is>
          <t>Kenaikan (penurunan) giro mudharabah</t>
        </is>
      </c>
      <c r="B65" s="81" t="n"/>
      <c r="C65" s="82" t="inlineStr"/>
      <c r="D65" s="82" t="inlineStr"/>
      <c r="E65" s="82" t="inlineStr"/>
      <c r="F65" s="82" t="inlineStr"/>
      <c r="G65" s="82" t="inlineStr"/>
      <c r="H65" s="82" t="inlineStr"/>
      <c r="I65" s="82" t="inlineStr"/>
      <c r="J65" s="82" t="inlineStr"/>
      <c r="K65" s="83" t="inlineStr"/>
      <c r="L65" s="84" t="inlineStr"/>
      <c r="M65" s="82" t="inlineStr"/>
      <c r="N65" s="82" t="inlineStr"/>
      <c r="O65" s="82" t="n">
        <v/>
      </c>
      <c r="P65" s="82" t="inlineStr"/>
      <c r="Q65" s="82" t="inlineStr"/>
      <c r="R65" s="82" t="inlineStr"/>
      <c r="S65" s="82" t="n">
        <v/>
      </c>
      <c r="T65" s="82" t="inlineStr"/>
      <c r="U65" s="83" t="n">
        <v>4.993</v>
      </c>
      <c r="V65" s="84" t="n">
        <v>10.726</v>
      </c>
      <c r="W65" s="82" t="n">
        <v/>
      </c>
      <c r="X65" s="82" t="n">
        <v>9.221</v>
      </c>
      <c r="Y65" s="82" t="n">
        <v>21.699</v>
      </c>
      <c r="Z65" s="82" t="n">
        <v>15.941</v>
      </c>
      <c r="AA65" s="82" t="n">
        <v/>
      </c>
      <c r="AB65" s="82" t="n">
        <v>2428.392</v>
      </c>
      <c r="AC65" s="82" t="n">
        <v>2484.703</v>
      </c>
      <c r="AD65" s="82" t="n">
        <v>3916.369</v>
      </c>
      <c r="AE65" s="83" t="n">
        <v>3396.928</v>
      </c>
      <c r="AF65" s="84" t="n"/>
      <c r="AG65" s="82" t="n"/>
      <c r="AH65" s="82" t="n"/>
      <c r="AI65" s="82" t="n"/>
      <c r="AJ65" s="82" t="n"/>
      <c r="AK65" s="82" t="n"/>
      <c r="AL65" s="82" t="n"/>
      <c r="AM65" s="82" t="n"/>
      <c r="AN65" s="82" t="n"/>
      <c r="AO65" s="83" t="n"/>
      <c r="AP65" s="84" t="n"/>
    </row>
    <row r="66" ht="35" customHeight="1" s="173" thickBot="1">
      <c r="A66" s="81" t="inlineStr">
        <is>
          <t>Kenaikan (penurunan) tabungan mudharabah</t>
        </is>
      </c>
      <c r="B66" s="81" t="n"/>
      <c r="C66" s="82" t="n">
        <v>215.992</v>
      </c>
      <c r="D66" s="82" t="n">
        <v>227.463</v>
      </c>
      <c r="E66" s="82" t="n">
        <v>256.697</v>
      </c>
      <c r="F66" s="82" t="n">
        <v>443.668</v>
      </c>
      <c r="G66" s="82" t="n">
        <v>440.355</v>
      </c>
      <c r="H66" s="82" t="n">
        <v>472.352</v>
      </c>
      <c r="I66" s="82" t="n">
        <v>492.394</v>
      </c>
      <c r="J66" s="82" t="n">
        <v>481.741</v>
      </c>
      <c r="K66" s="83" t="n">
        <v>481.741</v>
      </c>
      <c r="L66" s="84" t="n">
        <v>510.457</v>
      </c>
      <c r="M66" s="82" t="n">
        <v>543.0170000000001</v>
      </c>
      <c r="N66" s="82" t="n">
        <v>555.997</v>
      </c>
      <c r="O66" s="82" t="n">
        <v/>
      </c>
      <c r="P66" s="82" t="n">
        <v>563.073</v>
      </c>
      <c r="Q66" s="82" t="n">
        <v>576.615</v>
      </c>
      <c r="R66" s="82" t="n">
        <v>578.84</v>
      </c>
      <c r="S66" s="82" t="n">
        <v/>
      </c>
      <c r="T66" s="82" t="n">
        <v>582.963</v>
      </c>
      <c r="U66" s="83" t="n">
        <v>607.703</v>
      </c>
      <c r="V66" s="84" t="n">
        <v>668.846</v>
      </c>
      <c r="W66" s="82" t="n">
        <v/>
      </c>
      <c r="X66" s="82" t="n">
        <v>648.741</v>
      </c>
      <c r="Y66" s="82" t="n">
        <v>704.809</v>
      </c>
      <c r="Z66" s="82" t="n">
        <v>770.679</v>
      </c>
      <c r="AA66" s="82" t="n">
        <v/>
      </c>
      <c r="AB66" s="82" t="n">
        <v>4297.253</v>
      </c>
      <c r="AC66" s="82" t="n">
        <v>3694.657</v>
      </c>
      <c r="AD66" s="82" t="n">
        <v>4019.649</v>
      </c>
      <c r="AE66" s="83" t="n">
        <v>4049.591</v>
      </c>
      <c r="AF66" s="84" t="n"/>
      <c r="AG66" s="82" t="n"/>
      <c r="AH66" s="82" t="n"/>
      <c r="AI66" s="82" t="n"/>
      <c r="AJ66" s="82" t="n"/>
      <c r="AK66" s="82" t="n"/>
      <c r="AL66" s="82" t="n"/>
      <c r="AM66" s="82" t="n"/>
      <c r="AN66" s="82" t="n"/>
      <c r="AO66" s="83" t="n"/>
      <c r="AP66" s="84" t="n"/>
    </row>
    <row r="67" ht="52" customHeight="1" s="173" thickBot="1">
      <c r="A67" s="81" t="inlineStr">
        <is>
          <t>Kenaikan (penurunan) efek yang dijual dengan janji dibeli kembali</t>
        </is>
      </c>
      <c r="B67" s="81" t="n"/>
      <c r="C67" s="82" t="inlineStr"/>
      <c r="D67" s="82" t="inlineStr"/>
      <c r="E67" s="82" t="inlineStr"/>
      <c r="F67" s="82" t="n">
        <v>-3453.184</v>
      </c>
      <c r="G67" s="82" t="n">
        <v>-8909.967000000001</v>
      </c>
      <c r="H67" s="82" t="n">
        <v>-7499.39</v>
      </c>
      <c r="I67" s="82" t="n">
        <v>-2367.045</v>
      </c>
      <c r="J67" s="82" t="n">
        <v>-1037.094</v>
      </c>
      <c r="K67" s="83" t="n">
        <v>-1037.094</v>
      </c>
      <c r="L67" s="84" t="inlineStr"/>
      <c r="M67" s="82" t="inlineStr"/>
      <c r="N67" s="82" t="inlineStr"/>
      <c r="O67" s="82" t="n">
        <v/>
      </c>
      <c r="P67" s="82" t="inlineStr"/>
      <c r="Q67" s="82" t="inlineStr"/>
      <c r="R67" s="82" t="n">
        <v>1347.244</v>
      </c>
      <c r="S67" s="82" t="n">
        <v/>
      </c>
      <c r="T67" s="82" t="n">
        <v>-1291.892</v>
      </c>
      <c r="U67" s="83" t="n">
        <v>-18.609</v>
      </c>
      <c r="V67" s="84" t="n">
        <v>2827.466</v>
      </c>
      <c r="W67" s="82" t="n">
        <v/>
      </c>
      <c r="X67" s="82" t="n">
        <v>-3811.327</v>
      </c>
      <c r="Y67" s="82" t="n">
        <v>-4101.125</v>
      </c>
      <c r="Z67" s="82" t="n">
        <v>-5074.198</v>
      </c>
      <c r="AA67" s="82" t="n">
        <v/>
      </c>
      <c r="AB67" s="82" t="n">
        <v>-729.806</v>
      </c>
      <c r="AC67" s="82" t="n">
        <v>-7347.508</v>
      </c>
      <c r="AD67" s="82" t="n">
        <v>-7073.354</v>
      </c>
      <c r="AE67" s="83" t="n">
        <v>-244.28</v>
      </c>
      <c r="AF67" s="84" t="n"/>
      <c r="AG67" s="82" t="n"/>
      <c r="AH67" s="82" t="n"/>
      <c r="AI67" s="82" t="n"/>
      <c r="AJ67" s="82" t="n"/>
      <c r="AK67" s="82" t="n"/>
      <c r="AL67" s="82" t="n"/>
      <c r="AM67" s="82" t="n"/>
      <c r="AN67" s="82" t="n"/>
      <c r="AO67" s="83" t="n"/>
      <c r="AP67" s="84" t="n"/>
    </row>
    <row r="68" ht="35" customHeight="1" s="173" thickBot="1">
      <c r="A68" s="81" t="inlineStr">
        <is>
          <t>Kenaikan (penurunan) liabilitas akseptasi</t>
        </is>
      </c>
      <c r="B68" s="81" t="n"/>
      <c r="C68" s="82" t="inlineStr"/>
      <c r="D68" s="82" t="inlineStr"/>
      <c r="E68" s="82" t="inlineStr"/>
      <c r="F68" s="82" t="inlineStr"/>
      <c r="G68" s="82" t="inlineStr"/>
      <c r="H68" s="82" t="inlineStr"/>
      <c r="I68" s="82" t="inlineStr"/>
      <c r="J68" s="82" t="inlineStr"/>
      <c r="K68" s="83" t="inlineStr"/>
      <c r="L68" s="84" t="inlineStr"/>
      <c r="M68" s="82" t="inlineStr"/>
      <c r="N68" s="82" t="inlineStr"/>
      <c r="O68" s="82" t="n">
        <v/>
      </c>
      <c r="P68" s="82" t="inlineStr"/>
      <c r="Q68" s="82" t="inlineStr"/>
      <c r="R68" s="82" t="inlineStr"/>
      <c r="S68" s="82" t="n">
        <v/>
      </c>
      <c r="T68" s="82" t="inlineStr"/>
      <c r="U68" s="83" t="inlineStr"/>
      <c r="V68" s="84" t="inlineStr"/>
      <c r="W68" s="82" t="n">
        <v/>
      </c>
      <c r="X68" s="82" t="inlineStr"/>
      <c r="Y68" s="82" t="n">
        <v>5.146</v>
      </c>
      <c r="Z68" s="82" t="inlineStr"/>
      <c r="AA68" s="82" t="n">
        <v/>
      </c>
      <c r="AB68" s="82" t="inlineStr"/>
      <c r="AC68" s="82" t="inlineStr"/>
      <c r="AD68" s="82" t="inlineStr"/>
      <c r="AE68" s="83" t="inlineStr"/>
      <c r="AF68" s="84" t="n"/>
      <c r="AG68" s="82" t="n"/>
      <c r="AH68" s="82" t="n"/>
      <c r="AI68" s="82" t="n"/>
      <c r="AJ68" s="82" t="n"/>
      <c r="AK68" s="82" t="n"/>
      <c r="AL68" s="82" t="n"/>
      <c r="AM68" s="82" t="n"/>
      <c r="AN68" s="82" t="n"/>
      <c r="AO68" s="83" t="n"/>
      <c r="AP68" s="84" t="n"/>
    </row>
    <row r="69" hidden="1" ht="52" customHeight="1" s="173" thickBot="1">
      <c r="A69" s="81" t="inlineStr">
        <is>
          <t>Kenaikan (penurunan) liabilitas pemegang polis pada kontrak unit-linked</t>
        </is>
      </c>
      <c r="B69" s="81" t="n"/>
      <c r="C69" s="82" t="inlineStr"/>
      <c r="D69" s="82" t="inlineStr"/>
      <c r="E69" s="82" t="inlineStr"/>
      <c r="F69" s="82" t="inlineStr"/>
      <c r="G69" s="82" t="inlineStr"/>
      <c r="H69" s="82" t="inlineStr"/>
      <c r="I69" s="82" t="inlineStr"/>
      <c r="J69" s="82" t="inlineStr"/>
      <c r="K69" s="83" t="inlineStr"/>
      <c r="L69" s="84" t="inlineStr"/>
      <c r="M69" s="82" t="inlineStr"/>
      <c r="N69" s="82" t="inlineStr"/>
      <c r="O69" s="82" t="n">
        <v/>
      </c>
      <c r="P69" s="82" t="inlineStr"/>
      <c r="Q69" s="82" t="inlineStr"/>
      <c r="R69" s="82" t="inlineStr"/>
      <c r="S69" s="82" t="n">
        <v/>
      </c>
      <c r="T69" s="82" t="inlineStr"/>
      <c r="U69" s="83" t="inlineStr"/>
      <c r="V69" s="84" t="inlineStr"/>
      <c r="W69" s="82" t="n">
        <v/>
      </c>
      <c r="X69" s="82" t="inlineStr"/>
      <c r="Y69" s="82" t="inlineStr"/>
      <c r="Z69" s="82" t="inlineStr"/>
      <c r="AA69" s="82" t="n">
        <v/>
      </c>
      <c r="AB69" s="82" t="inlineStr"/>
      <c r="AC69" s="82" t="inlineStr"/>
      <c r="AD69" s="82" t="inlineStr"/>
      <c r="AE69" s="83" t="inlineStr"/>
      <c r="AF69" s="84" t="n"/>
      <c r="AG69" s="82" t="n"/>
      <c r="AH69" s="82" t="n"/>
      <c r="AI69" s="82" t="n"/>
      <c r="AJ69" s="82" t="n"/>
      <c r="AK69" s="82" t="n"/>
      <c r="AL69" s="82" t="n"/>
      <c r="AM69" s="82" t="n"/>
      <c r="AN69" s="82" t="n"/>
      <c r="AO69" s="83" t="n"/>
      <c r="AP69" s="84" t="n"/>
    </row>
    <row r="70" ht="35" customHeight="1" s="173" thickBot="1">
      <c r="A70" s="81" t="inlineStr">
        <is>
          <t>Kenaikan (penurunan) liabilitas derivatif</t>
        </is>
      </c>
      <c r="B70" s="81" t="n"/>
      <c r="C70" s="82" t="inlineStr"/>
      <c r="D70" s="82" t="inlineStr"/>
      <c r="E70" s="82" t="inlineStr"/>
      <c r="F70" s="82" t="inlineStr"/>
      <c r="G70" s="82" t="inlineStr"/>
      <c r="H70" s="82" t="inlineStr"/>
      <c r="I70" s="82" t="inlineStr"/>
      <c r="J70" s="82" t="inlineStr"/>
      <c r="K70" s="83" t="inlineStr"/>
      <c r="L70" s="84" t="inlineStr"/>
      <c r="M70" s="82" t="inlineStr"/>
      <c r="N70" s="82" t="inlineStr"/>
      <c r="O70" s="82" t="n">
        <v/>
      </c>
      <c r="P70" s="82" t="inlineStr"/>
      <c r="Q70" s="82" t="n">
        <v>0.924</v>
      </c>
      <c r="R70" s="82" t="n">
        <v>2.568</v>
      </c>
      <c r="S70" s="82" t="n">
        <v/>
      </c>
      <c r="T70" s="82" t="n">
        <v>-0.134</v>
      </c>
      <c r="U70" s="83" t="n">
        <v>0.361</v>
      </c>
      <c r="V70" s="84" t="inlineStr"/>
      <c r="W70" s="82" t="n">
        <v/>
      </c>
      <c r="X70" s="82" t="inlineStr"/>
      <c r="Y70" s="82" t="n">
        <v>0.504</v>
      </c>
      <c r="Z70" s="82" t="n">
        <v>2.24</v>
      </c>
      <c r="AA70" s="82" t="n">
        <v/>
      </c>
      <c r="AB70" s="82" t="n">
        <v>1.291</v>
      </c>
      <c r="AC70" s="82" t="n">
        <v>0.045</v>
      </c>
      <c r="AD70" s="82" t="inlineStr"/>
      <c r="AE70" s="83" t="n">
        <v>3.739</v>
      </c>
      <c r="AF70" s="84" t="n"/>
      <c r="AG70" s="82" t="n"/>
      <c r="AH70" s="82" t="n"/>
      <c r="AI70" s="82" t="n"/>
      <c r="AJ70" s="82" t="n"/>
      <c r="AK70" s="82" t="n"/>
      <c r="AL70" s="82" t="n"/>
      <c r="AM70" s="82" t="n"/>
      <c r="AN70" s="82" t="n"/>
      <c r="AO70" s="83" t="n"/>
      <c r="AP70" s="84" t="n"/>
    </row>
    <row r="71" ht="35" customHeight="1" s="173" thickBot="1">
      <c r="A71" s="81" t="inlineStr">
        <is>
          <t>Kenaikan (penurunan) dana syirkah temporer</t>
        </is>
      </c>
      <c r="B71" s="81" t="n"/>
      <c r="C71" s="82" t="n">
        <v>1587.859</v>
      </c>
      <c r="D71" s="82" t="n">
        <v>1570.368</v>
      </c>
      <c r="E71" s="82" t="n">
        <v>1074.617</v>
      </c>
      <c r="F71" s="82" t="n">
        <v>1266.045</v>
      </c>
      <c r="G71" s="82" t="n">
        <v>1009.369</v>
      </c>
      <c r="H71" s="82" t="n">
        <v>973.496</v>
      </c>
      <c r="I71" s="82" t="n">
        <v>973.496</v>
      </c>
      <c r="J71" s="82" t="n">
        <v>1115.003</v>
      </c>
      <c r="K71" s="83" t="n">
        <v>1115.003</v>
      </c>
      <c r="L71" s="84" t="n">
        <v>1124.502</v>
      </c>
      <c r="M71" s="82" t="n">
        <v>1472.727</v>
      </c>
      <c r="N71" s="82" t="n">
        <v>996.569</v>
      </c>
      <c r="O71" s="82" t="n">
        <v/>
      </c>
      <c r="P71" s="82" t="n">
        <v>1543.252</v>
      </c>
      <c r="Q71" s="82" t="n">
        <v>1460.897</v>
      </c>
      <c r="R71" s="82" t="n">
        <v>1030.812</v>
      </c>
      <c r="S71" s="82" t="n">
        <v/>
      </c>
      <c r="T71" s="82" t="n">
        <v>814.244</v>
      </c>
      <c r="U71" s="83" t="n">
        <v>1568.896</v>
      </c>
      <c r="V71" s="84" t="n">
        <v>2277.141</v>
      </c>
      <c r="W71" s="82" t="n">
        <v/>
      </c>
      <c r="X71" s="82" t="n">
        <v>2140.449</v>
      </c>
      <c r="Y71" s="82" t="n">
        <v>1788.372</v>
      </c>
      <c r="Z71" s="82" t="n">
        <v>1778.067</v>
      </c>
      <c r="AA71" s="82" t="n">
        <v/>
      </c>
      <c r="AB71" s="82" t="n">
        <v>14708.47</v>
      </c>
      <c r="AC71" s="82" t="n">
        <v>2202.313</v>
      </c>
      <c r="AD71" s="82" t="n">
        <v>17877.996</v>
      </c>
      <c r="AE71" s="83" t="n">
        <v>16763.336</v>
      </c>
      <c r="AF71" s="84" t="n"/>
      <c r="AG71" s="82" t="n"/>
      <c r="AH71" s="82" t="n"/>
      <c r="AI71" s="82" t="n"/>
      <c r="AJ71" s="82" t="n"/>
      <c r="AK71" s="82" t="n"/>
      <c r="AL71" s="82" t="n"/>
      <c r="AM71" s="82" t="n"/>
      <c r="AN71" s="82" t="n"/>
      <c r="AO71" s="83" t="n"/>
      <c r="AP71" s="84" t="n"/>
    </row>
    <row r="72" ht="35" customHeight="1" s="173" thickBot="1">
      <c r="A72" s="81" t="inlineStr">
        <is>
          <t>Kenaikan (penurunan) liabilitas lainnya</t>
        </is>
      </c>
      <c r="B72" s="81" t="n"/>
      <c r="C72" s="82" t="n">
        <v>-238.06</v>
      </c>
      <c r="D72" s="82" t="n">
        <v>-307.597</v>
      </c>
      <c r="E72" s="82" t="n">
        <v>-302.297</v>
      </c>
      <c r="F72" s="82" t="n">
        <v>-383.91</v>
      </c>
      <c r="G72" s="82" t="n">
        <v>-734.992</v>
      </c>
      <c r="H72" s="82" t="n">
        <v>-703.4059999999999</v>
      </c>
      <c r="I72" s="82" t="n">
        <v>-135.526</v>
      </c>
      <c r="J72" s="82" t="n">
        <v>-136.453</v>
      </c>
      <c r="K72" s="83" t="n">
        <v>10.255</v>
      </c>
      <c r="L72" s="84" t="n">
        <v>-415.346</v>
      </c>
      <c r="M72" s="82" t="n">
        <v>-440.9</v>
      </c>
      <c r="N72" s="82" t="n">
        <v>-506.208</v>
      </c>
      <c r="O72" s="82" t="n">
        <v/>
      </c>
      <c r="P72" s="82" t="n">
        <v>191.924</v>
      </c>
      <c r="Q72" s="82" t="n">
        <v>-746.706</v>
      </c>
      <c r="R72" s="82" t="n">
        <v>-501.215</v>
      </c>
      <c r="S72" s="82" t="n">
        <v/>
      </c>
      <c r="T72" s="82" t="n">
        <v>896.651</v>
      </c>
      <c r="U72" s="83" t="n">
        <v>238.987</v>
      </c>
      <c r="V72" s="84" t="n">
        <v>198.057</v>
      </c>
      <c r="W72" s="82" t="n">
        <v/>
      </c>
      <c r="X72" s="82" t="n">
        <v>-140.385</v>
      </c>
      <c r="Y72" s="82" t="n">
        <v>-238.884</v>
      </c>
      <c r="Z72" s="82" t="n">
        <v>-245.387</v>
      </c>
      <c r="AA72" s="82" t="n">
        <v/>
      </c>
      <c r="AB72" s="82" t="n">
        <v>-59.676</v>
      </c>
      <c r="AC72" s="82" t="n">
        <v>-111.603</v>
      </c>
      <c r="AD72" s="82" t="n">
        <v>1.613</v>
      </c>
      <c r="AE72" s="83" t="n">
        <v>-182.541</v>
      </c>
      <c r="AF72" s="84" t="n"/>
      <c r="AG72" s="82" t="n"/>
      <c r="AH72" s="82" t="n"/>
      <c r="AI72" s="82" t="n"/>
      <c r="AJ72" s="82" t="n"/>
      <c r="AK72" s="82" t="n"/>
      <c r="AL72" s="82" t="n"/>
      <c r="AM72" s="82" t="n"/>
      <c r="AN72" s="82" t="n"/>
      <c r="AO72" s="83" t="n"/>
      <c r="AP72" s="84" t="n"/>
    </row>
    <row r="73" ht="52" customHeight="1" s="173" thickBot="1">
      <c r="A73" s="80" t="inlineStr">
        <is>
          <t>Jumlah arus kas bersih yang diperoleh dari (digunakan untuk) aktivitas operasi</t>
        </is>
      </c>
      <c r="B73" s="80" t="n"/>
      <c r="C73" s="90" t="n">
        <v>4823.676</v>
      </c>
      <c r="D73" s="90" t="n">
        <v>8840.654</v>
      </c>
      <c r="E73" s="90" t="n">
        <v>11668.591</v>
      </c>
      <c r="F73" s="90" t="n">
        <v>-2515.554</v>
      </c>
      <c r="G73" s="90" t="n">
        <v>-2583.016</v>
      </c>
      <c r="H73" s="90" t="n">
        <v>-654.04</v>
      </c>
      <c r="I73" s="90" t="n">
        <v>-6018.075</v>
      </c>
      <c r="J73" s="90" t="n">
        <v>-6049.525</v>
      </c>
      <c r="K73" s="91" t="n">
        <v>-2465.201</v>
      </c>
      <c r="L73" s="92" t="n">
        <v>-892.1180000000001</v>
      </c>
      <c r="M73" s="90" t="n">
        <v>19224.773</v>
      </c>
      <c r="N73" s="90" t="n">
        <v>23377.995</v>
      </c>
      <c r="O73" s="90" t="n">
        <v/>
      </c>
      <c r="P73" s="90" t="n">
        <v>-6834.194</v>
      </c>
      <c r="Q73" s="90" t="n">
        <v>-4723.065</v>
      </c>
      <c r="R73" s="90" t="n">
        <v>-7918.206</v>
      </c>
      <c r="S73" s="90" t="n">
        <v/>
      </c>
      <c r="T73" s="90" t="n">
        <v>-3494.752</v>
      </c>
      <c r="U73" s="91" t="n">
        <v>-4309.961</v>
      </c>
      <c r="V73" s="92" t="n">
        <v>-8875.316000000001</v>
      </c>
      <c r="W73" s="90" t="n">
        <v/>
      </c>
      <c r="X73" s="90" t="n">
        <v>-126.298</v>
      </c>
      <c r="Y73" s="90" t="n">
        <v>-527.667</v>
      </c>
      <c r="Z73" s="90" t="n">
        <v>2856.553</v>
      </c>
      <c r="AA73" s="90" t="n">
        <v/>
      </c>
      <c r="AB73" s="90" t="n">
        <v>-5106.531</v>
      </c>
      <c r="AC73" s="90" t="n">
        <v>558.169</v>
      </c>
      <c r="AD73" s="90" t="n">
        <v>3043.57</v>
      </c>
      <c r="AE73" s="91" t="n">
        <v>2478.824</v>
      </c>
      <c r="AF73" s="92" t="n"/>
      <c r="AG73" s="90" t="n"/>
      <c r="AH73" s="90" t="n"/>
      <c r="AI73" s="90" t="n"/>
      <c r="AJ73" s="90" t="n"/>
      <c r="AK73" s="90" t="n"/>
      <c r="AL73" s="90" t="n"/>
      <c r="AM73" s="90" t="n"/>
      <c r="AN73" s="90" t="n"/>
      <c r="AO73" s="91" t="n"/>
      <c r="AP73" s="92" t="n"/>
    </row>
    <row r="74" ht="18" customHeight="1" s="173" thickBot="1">
      <c r="A74" s="79" t="inlineStr">
        <is>
          <t>Arus kas dari aktivitas investasi</t>
        </is>
      </c>
      <c r="B74" s="79" t="n"/>
      <c r="C74" s="76" t="n"/>
      <c r="D74" s="76" t="n"/>
      <c r="E74" s="76" t="n"/>
      <c r="F74" s="76" t="n"/>
      <c r="G74" s="76" t="n"/>
      <c r="H74" s="76" t="n"/>
      <c r="I74" s="76" t="n"/>
      <c r="J74" s="76" t="n"/>
      <c r="K74" s="77" t="n"/>
      <c r="L74" s="78" t="n"/>
      <c r="M74" s="76" t="n"/>
      <c r="N74" s="76" t="n"/>
      <c r="O74" s="76" t="n"/>
      <c r="P74" s="76" t="n"/>
      <c r="Q74" s="76" t="n"/>
      <c r="R74" s="76" t="n"/>
      <c r="S74" s="76" t="n"/>
      <c r="T74" s="76" t="n"/>
      <c r="U74" s="77" t="n"/>
      <c r="V74" s="78" t="n"/>
      <c r="W74" s="76" t="n"/>
      <c r="X74" s="76" t="n"/>
      <c r="Y74" s="76" t="n"/>
      <c r="Z74" s="76" t="n"/>
      <c r="AA74" s="76" t="n"/>
      <c r="AB74" s="76" t="n"/>
      <c r="AC74" s="76" t="n"/>
      <c r="AD74" s="76" t="n"/>
      <c r="AE74" s="77" t="n"/>
      <c r="AF74" s="78" t="n"/>
      <c r="AG74" s="76" t="n"/>
      <c r="AH74" s="76" t="n"/>
      <c r="AI74" s="76" t="n"/>
      <c r="AJ74" s="76" t="n"/>
      <c r="AK74" s="76" t="n"/>
      <c r="AL74" s="76" t="n"/>
      <c r="AM74" s="76" t="n"/>
      <c r="AN74" s="76" t="n"/>
      <c r="AO74" s="77" t="n"/>
      <c r="AP74" s="78" t="n"/>
    </row>
    <row r="75" hidden="1" ht="86" customHeight="1" s="173" thickBot="1">
      <c r="A75" s="93" t="inlineStr">
        <is>
          <t>Penerimaan dari penyertaan saham dalam klasifikasi biaya perolehan diamortisasi dan nilai wajar melalui pendapatan komprehensif lainnya</t>
        </is>
      </c>
      <c r="B75" s="93" t="n"/>
      <c r="C75" s="82" t="n">
        <v/>
      </c>
      <c r="D75" s="82" t="n">
        <v/>
      </c>
      <c r="E75" s="82" t="n">
        <v/>
      </c>
      <c r="F75" s="82" t="n">
        <v/>
      </c>
      <c r="G75" s="82" t="n">
        <v/>
      </c>
      <c r="H75" s="82" t="n">
        <v/>
      </c>
      <c r="I75" s="82" t="n">
        <v/>
      </c>
      <c r="J75" s="82" t="n">
        <v/>
      </c>
      <c r="K75" s="83" t="n">
        <v/>
      </c>
      <c r="L75" s="84" t="n">
        <v/>
      </c>
      <c r="M75" s="82" t="n">
        <v/>
      </c>
      <c r="N75" s="82" t="n">
        <v/>
      </c>
      <c r="O75" s="82" t="n">
        <v/>
      </c>
      <c r="P75" s="82" t="inlineStr"/>
      <c r="Q75" s="82" t="inlineStr"/>
      <c r="R75" s="82" t="inlineStr"/>
      <c r="S75" s="82" t="n">
        <v/>
      </c>
      <c r="T75" s="82" t="inlineStr"/>
      <c r="U75" s="83" t="inlineStr"/>
      <c r="V75" s="84" t="inlineStr"/>
      <c r="W75" s="82" t="n">
        <v/>
      </c>
      <c r="X75" s="82" t="inlineStr"/>
      <c r="Y75" s="82" t="inlineStr"/>
      <c r="Z75" s="82" t="inlineStr"/>
      <c r="AA75" s="82" t="n">
        <v/>
      </c>
      <c r="AB75" s="82" t="inlineStr"/>
      <c r="AC75" s="82" t="inlineStr"/>
      <c r="AD75" s="82" t="inlineStr"/>
      <c r="AE75" s="83" t="inlineStr"/>
      <c r="AF75" s="84" t="n"/>
      <c r="AG75" s="82" t="n"/>
      <c r="AH75" s="82" t="n"/>
      <c r="AI75" s="82" t="n"/>
      <c r="AJ75" s="82" t="n"/>
      <c r="AK75" s="82" t="n"/>
      <c r="AL75" s="82" t="n"/>
      <c r="AM75" s="82" t="n"/>
      <c r="AN75" s="82" t="n"/>
      <c r="AO75" s="83" t="n"/>
      <c r="AP75" s="84" t="n"/>
    </row>
    <row r="76" hidden="1" ht="35" customHeight="1" s="173" thickBot="1">
      <c r="A76" s="93" t="inlineStr">
        <is>
          <t>Pencairan (penempatan) obligasi dan (atau) sukuk</t>
        </is>
      </c>
      <c r="B76" s="93" t="n"/>
      <c r="C76" s="82" t="inlineStr"/>
      <c r="D76" s="82" t="inlineStr"/>
      <c r="E76" s="82" t="inlineStr"/>
      <c r="F76" s="82" t="inlineStr"/>
      <c r="G76" s="82" t="inlineStr"/>
      <c r="H76" s="82" t="inlineStr"/>
      <c r="I76" s="82" t="inlineStr"/>
      <c r="J76" s="82" t="inlineStr"/>
      <c r="K76" s="83" t="inlineStr"/>
      <c r="L76" s="84" t="inlineStr"/>
      <c r="M76" s="82" t="inlineStr"/>
      <c r="N76" s="82" t="inlineStr"/>
      <c r="O76" s="82" t="n">
        <v/>
      </c>
      <c r="P76" s="82" t="inlineStr"/>
      <c r="Q76" s="82" t="inlineStr"/>
      <c r="R76" s="82" t="inlineStr"/>
      <c r="S76" s="82" t="n">
        <v/>
      </c>
      <c r="T76" s="82" t="inlineStr"/>
      <c r="U76" s="83" t="inlineStr"/>
      <c r="V76" s="84" t="inlineStr"/>
      <c r="W76" s="82" t="n">
        <v/>
      </c>
      <c r="X76" s="82" t="inlineStr"/>
      <c r="Y76" s="82" t="inlineStr"/>
      <c r="Z76" s="82" t="inlineStr"/>
      <c r="AA76" s="82" t="n">
        <v/>
      </c>
      <c r="AB76" s="82" t="inlineStr"/>
      <c r="AC76" s="82" t="inlineStr"/>
      <c r="AD76" s="82" t="inlineStr"/>
      <c r="AE76" s="83" t="inlineStr"/>
      <c r="AF76" s="84" t="n"/>
      <c r="AG76" s="82" t="n"/>
      <c r="AH76" s="82" t="n"/>
      <c r="AI76" s="82" t="n"/>
      <c r="AJ76" s="82" t="n"/>
      <c r="AK76" s="82" t="n"/>
      <c r="AL76" s="82" t="n"/>
      <c r="AM76" s="82" t="n"/>
      <c r="AN76" s="82" t="n"/>
      <c r="AO76" s="83" t="n"/>
      <c r="AP76" s="84" t="n"/>
    </row>
    <row r="77" hidden="1" ht="35" customHeight="1" s="173" thickBot="1">
      <c r="A77" s="93" t="inlineStr">
        <is>
          <t>Penerimaan dividen dari aktivitas investasi</t>
        </is>
      </c>
      <c r="B77" s="93" t="n"/>
      <c r="C77" s="82" t="inlineStr"/>
      <c r="D77" s="82" t="inlineStr"/>
      <c r="E77" s="82" t="inlineStr"/>
      <c r="F77" s="82" t="inlineStr"/>
      <c r="G77" s="82" t="inlineStr"/>
      <c r="H77" s="82" t="inlineStr"/>
      <c r="I77" s="82" t="inlineStr"/>
      <c r="J77" s="82" t="inlineStr"/>
      <c r="K77" s="83" t="inlineStr"/>
      <c r="L77" s="84" t="inlineStr"/>
      <c r="M77" s="82" t="inlineStr"/>
      <c r="N77" s="82" t="inlineStr"/>
      <c r="O77" s="82" t="n">
        <v/>
      </c>
      <c r="P77" s="82" t="inlineStr"/>
      <c r="Q77" s="82" t="inlineStr"/>
      <c r="R77" s="82" t="inlineStr"/>
      <c r="S77" s="82" t="n">
        <v/>
      </c>
      <c r="T77" s="82" t="inlineStr"/>
      <c r="U77" s="83" t="inlineStr"/>
      <c r="V77" s="84" t="inlineStr"/>
      <c r="W77" s="82" t="n">
        <v/>
      </c>
      <c r="X77" s="82" t="inlineStr"/>
      <c r="Y77" s="82" t="inlineStr"/>
      <c r="Z77" s="82" t="inlineStr"/>
      <c r="AA77" s="82" t="n">
        <v/>
      </c>
      <c r="AB77" s="82" t="inlineStr"/>
      <c r="AC77" s="82" t="inlineStr"/>
      <c r="AD77" s="82" t="inlineStr"/>
      <c r="AE77" s="83" t="inlineStr"/>
      <c r="AF77" s="84" t="n"/>
      <c r="AG77" s="82" t="n"/>
      <c r="AH77" s="82" t="n"/>
      <c r="AI77" s="82" t="n"/>
      <c r="AJ77" s="82" t="n"/>
      <c r="AK77" s="82" t="n"/>
      <c r="AL77" s="82" t="n"/>
      <c r="AM77" s="82" t="n"/>
      <c r="AN77" s="82" t="n"/>
      <c r="AO77" s="83" t="n"/>
      <c r="AP77" s="84" t="n"/>
    </row>
    <row r="78" hidden="1" ht="35" customHeight="1" s="173" thickBot="1">
      <c r="A78" s="93" t="inlineStr">
        <is>
          <t>Penerimaan dari penjualan (perolehan) properti investasi</t>
        </is>
      </c>
      <c r="B78" s="93" t="n"/>
      <c r="C78" s="82" t="inlineStr"/>
      <c r="D78" s="82" t="inlineStr"/>
      <c r="E78" s="82" t="inlineStr"/>
      <c r="F78" s="82" t="inlineStr"/>
      <c r="G78" s="82" t="inlineStr"/>
      <c r="H78" s="82" t="inlineStr"/>
      <c r="I78" s="82" t="inlineStr"/>
      <c r="J78" s="82" t="inlineStr"/>
      <c r="K78" s="83" t="inlineStr"/>
      <c r="L78" s="84" t="inlineStr"/>
      <c r="M78" s="82" t="inlineStr"/>
      <c r="N78" s="82" t="inlineStr"/>
      <c r="O78" s="82" t="n">
        <v/>
      </c>
      <c r="P78" s="82" t="inlineStr"/>
      <c r="Q78" s="82" t="inlineStr"/>
      <c r="R78" s="82" t="inlineStr"/>
      <c r="S78" s="82" t="n">
        <v/>
      </c>
      <c r="T78" s="82" t="inlineStr"/>
      <c r="U78" s="83" t="inlineStr"/>
      <c r="V78" s="84" t="inlineStr"/>
      <c r="W78" s="82" t="n">
        <v/>
      </c>
      <c r="X78" s="82" t="inlineStr"/>
      <c r="Y78" s="82" t="inlineStr"/>
      <c r="Z78" s="82" t="inlineStr"/>
      <c r="AA78" s="82" t="n">
        <v/>
      </c>
      <c r="AB78" s="82" t="inlineStr"/>
      <c r="AC78" s="82" t="inlineStr"/>
      <c r="AD78" s="82" t="inlineStr"/>
      <c r="AE78" s="83" t="inlineStr"/>
      <c r="AF78" s="84" t="n"/>
      <c r="AG78" s="82" t="n"/>
      <c r="AH78" s="82" t="n"/>
      <c r="AI78" s="82" t="n"/>
      <c r="AJ78" s="82" t="n"/>
      <c r="AK78" s="82" t="n"/>
      <c r="AL78" s="82" t="n"/>
      <c r="AM78" s="82" t="n"/>
      <c r="AN78" s="82" t="n"/>
      <c r="AO78" s="83" t="n"/>
      <c r="AP78" s="84" t="n"/>
    </row>
    <row r="79" ht="35" customHeight="1" s="173" thickBot="1">
      <c r="A79" s="93" t="inlineStr">
        <is>
          <t>Penerimaan dari penjualan (perolehan) aset tetap</t>
        </is>
      </c>
      <c r="B79" s="93" t="n"/>
      <c r="C79" s="82" t="n">
        <v>2.226</v>
      </c>
      <c r="D79" s="82" t="n">
        <v>6.135</v>
      </c>
      <c r="E79" s="82" t="n">
        <v>-22.958</v>
      </c>
      <c r="F79" s="82" t="n">
        <v>-3.461</v>
      </c>
      <c r="G79" s="82" t="n">
        <v>-8.382999999999999</v>
      </c>
      <c r="H79" s="82" t="n">
        <v>-14.106</v>
      </c>
      <c r="I79" s="82" t="n">
        <v>-6.626</v>
      </c>
      <c r="J79" s="82" t="n">
        <v>-9.821</v>
      </c>
      <c r="K79" s="83" t="n">
        <v>-20.377</v>
      </c>
      <c r="L79" s="84" t="n">
        <v>242.73</v>
      </c>
      <c r="M79" s="82" t="n">
        <v>-10.555</v>
      </c>
      <c r="N79" s="82" t="n">
        <v>1.028</v>
      </c>
      <c r="O79" s="82" t="n">
        <v/>
      </c>
      <c r="P79" s="82" t="n">
        <v>-59.808</v>
      </c>
      <c r="Q79" s="82" t="n">
        <v>-89.122</v>
      </c>
      <c r="R79" s="82" t="n">
        <v>-156.969</v>
      </c>
      <c r="S79" s="82" t="n">
        <v/>
      </c>
      <c r="T79" s="82" t="n">
        <v>-27.719</v>
      </c>
      <c r="U79" s="83" t="n">
        <v>-50.641</v>
      </c>
      <c r="V79" s="84" t="n">
        <v>-72.389</v>
      </c>
      <c r="W79" s="82" t="n">
        <v/>
      </c>
      <c r="X79" s="82" t="n">
        <v>-37.133</v>
      </c>
      <c r="Y79" s="82" t="n">
        <v>-33.872</v>
      </c>
      <c r="Z79" s="82" t="n">
        <v>-45.318</v>
      </c>
      <c r="AA79" s="82" t="n">
        <v/>
      </c>
      <c r="AB79" s="82" t="n">
        <v>-26.324</v>
      </c>
      <c r="AC79" s="82" t="n">
        <v>-105.992</v>
      </c>
      <c r="AD79" s="82" t="n">
        <v>-144.39</v>
      </c>
      <c r="AE79" s="83" t="n">
        <v>-18.639</v>
      </c>
      <c r="AF79" s="84" t="n"/>
      <c r="AG79" s="82" t="n"/>
      <c r="AH79" s="82" t="n"/>
      <c r="AI79" s="82" t="n"/>
      <c r="AJ79" s="82" t="n"/>
      <c r="AK79" s="82" t="n"/>
      <c r="AL79" s="82" t="n"/>
      <c r="AM79" s="82" t="n"/>
      <c r="AN79" s="82" t="n"/>
      <c r="AO79" s="83" t="n"/>
      <c r="AP79" s="84" t="n"/>
    </row>
    <row r="80" ht="52" customHeight="1" s="173" thickBot="1">
      <c r="A80" s="93" t="inlineStr">
        <is>
          <t>Penerimaan dari penjualan (perolehan) aset takberwujud selain goodwill</t>
        </is>
      </c>
      <c r="B80" s="93" t="n"/>
      <c r="C80" s="82" t="inlineStr"/>
      <c r="D80" s="82" t="inlineStr"/>
      <c r="E80" s="82" t="inlineStr"/>
      <c r="F80" s="82" t="inlineStr"/>
      <c r="G80" s="82" t="inlineStr"/>
      <c r="H80" s="82" t="inlineStr"/>
      <c r="I80" s="82" t="inlineStr"/>
      <c r="J80" s="82" t="inlineStr"/>
      <c r="K80" s="83" t="inlineStr"/>
      <c r="L80" s="84" t="inlineStr"/>
      <c r="M80" s="82" t="inlineStr"/>
      <c r="N80" s="82" t="inlineStr"/>
      <c r="O80" s="82" t="n">
        <v/>
      </c>
      <c r="P80" s="82" t="inlineStr"/>
      <c r="Q80" s="82" t="inlineStr"/>
      <c r="R80" s="82" t="inlineStr"/>
      <c r="S80" s="82" t="n">
        <v/>
      </c>
      <c r="T80" s="82" t="inlineStr"/>
      <c r="U80" s="83" t="inlineStr"/>
      <c r="V80" s="84" t="inlineStr"/>
      <c r="W80" s="82" t="n">
        <v/>
      </c>
      <c r="X80" s="82" t="inlineStr"/>
      <c r="Y80" s="82" t="inlineStr"/>
      <c r="Z80" s="82" t="inlineStr"/>
      <c r="AA80" s="82" t="n">
        <v/>
      </c>
      <c r="AB80" s="82" t="n">
        <v>-0.19</v>
      </c>
      <c r="AC80" s="82" t="n">
        <v>-0.999</v>
      </c>
      <c r="AD80" s="82" t="n">
        <v>-1</v>
      </c>
      <c r="AE80" s="83" t="n">
        <v>-0.113</v>
      </c>
      <c r="AF80" s="84" t="n"/>
      <c r="AG80" s="82" t="n"/>
      <c r="AH80" s="82" t="n"/>
      <c r="AI80" s="82" t="n"/>
      <c r="AJ80" s="82" t="n"/>
      <c r="AK80" s="82" t="n"/>
      <c r="AL80" s="82" t="n"/>
      <c r="AM80" s="82" t="n"/>
      <c r="AN80" s="82" t="n"/>
      <c r="AO80" s="83" t="n"/>
      <c r="AP80" s="84" t="n"/>
    </row>
    <row r="81" hidden="1" ht="69" customHeight="1" s="173" thickBot="1">
      <c r="A81" s="93" t="inlineStr">
        <is>
          <t>Pencairan (penempatan) aset keuangan nilai wajar melalui pendapatan komprehensif lainnya</t>
        </is>
      </c>
      <c r="B81" s="93" t="n"/>
      <c r="C81" s="82" t="n">
        <v/>
      </c>
      <c r="D81" s="82" t="n">
        <v/>
      </c>
      <c r="E81" s="82" t="n">
        <v/>
      </c>
      <c r="F81" s="82" t="n">
        <v/>
      </c>
      <c r="G81" s="82" t="n">
        <v/>
      </c>
      <c r="H81" s="82" t="n">
        <v/>
      </c>
      <c r="I81" s="82" t="n">
        <v/>
      </c>
      <c r="J81" s="82" t="n">
        <v/>
      </c>
      <c r="K81" s="83" t="n">
        <v/>
      </c>
      <c r="L81" s="84" t="n">
        <v/>
      </c>
      <c r="M81" s="82" t="n">
        <v/>
      </c>
      <c r="N81" s="82" t="n">
        <v/>
      </c>
      <c r="O81" s="82" t="n">
        <v/>
      </c>
      <c r="P81" s="82" t="inlineStr"/>
      <c r="Q81" s="82" t="inlineStr"/>
      <c r="R81" s="82" t="inlineStr"/>
      <c r="S81" s="82" t="n">
        <v/>
      </c>
      <c r="T81" s="82" t="inlineStr"/>
      <c r="U81" s="83" t="inlineStr"/>
      <c r="V81" s="84" t="inlineStr"/>
      <c r="W81" s="82" t="n">
        <v/>
      </c>
      <c r="X81" s="82" t="inlineStr"/>
      <c r="Y81" s="82" t="inlineStr"/>
      <c r="Z81" s="82" t="inlineStr"/>
      <c r="AA81" s="82" t="n">
        <v/>
      </c>
      <c r="AB81" s="82" t="inlineStr"/>
      <c r="AC81" s="82" t="inlineStr"/>
      <c r="AD81" s="82" t="inlineStr"/>
      <c r="AE81" s="83" t="inlineStr"/>
      <c r="AF81" s="84" t="n"/>
      <c r="AG81" s="82" t="n"/>
      <c r="AH81" s="82" t="n"/>
      <c r="AI81" s="82" t="n"/>
      <c r="AJ81" s="82" t="n"/>
      <c r="AK81" s="82" t="n"/>
      <c r="AL81" s="82" t="n"/>
      <c r="AM81" s="82" t="n"/>
      <c r="AN81" s="82" t="n"/>
      <c r="AO81" s="83" t="n"/>
      <c r="AP81" s="84" t="n"/>
    </row>
    <row r="82" hidden="1" ht="35" customHeight="1" s="173" thickBot="1">
      <c r="A82" s="93" t="inlineStr">
        <is>
          <t>Penempatan aset keuangan biaya perolehan diamortisasi</t>
        </is>
      </c>
      <c r="B82" s="93" t="n"/>
      <c r="C82" s="85" t="n">
        <v/>
      </c>
      <c r="D82" s="85" t="n">
        <v/>
      </c>
      <c r="E82" s="85" t="n">
        <v/>
      </c>
      <c r="F82" s="85" t="n">
        <v/>
      </c>
      <c r="G82" s="85" t="n">
        <v/>
      </c>
      <c r="H82" s="85" t="n">
        <v/>
      </c>
      <c r="I82" s="85" t="n">
        <v/>
      </c>
      <c r="J82" s="85" t="n">
        <v/>
      </c>
      <c r="K82" s="86" t="n">
        <v/>
      </c>
      <c r="L82" s="87" t="n">
        <v/>
      </c>
      <c r="M82" s="85" t="n">
        <v/>
      </c>
      <c r="N82" s="85" t="n">
        <v/>
      </c>
      <c r="O82" s="85" t="n">
        <v/>
      </c>
      <c r="P82" s="85" t="inlineStr"/>
      <c r="Q82" s="85" t="inlineStr"/>
      <c r="R82" s="85" t="inlineStr"/>
      <c r="S82" s="85" t="n">
        <v/>
      </c>
      <c r="T82" s="85" t="inlineStr"/>
      <c r="U82" s="86" t="inlineStr"/>
      <c r="V82" s="87" t="inlineStr"/>
      <c r="W82" s="85" t="n">
        <v/>
      </c>
      <c r="X82" s="85" t="inlineStr"/>
      <c r="Y82" s="85" t="inlineStr"/>
      <c r="Z82" s="85" t="inlineStr"/>
      <c r="AA82" s="85" t="n">
        <v/>
      </c>
      <c r="AB82" s="85" t="inlineStr"/>
      <c r="AC82" s="85" t="inlineStr"/>
      <c r="AD82" s="85" t="inlineStr"/>
      <c r="AE82" s="86" t="inlineStr"/>
      <c r="AF82" s="87" t="n"/>
      <c r="AG82" s="85" t="n"/>
      <c r="AH82" s="85" t="n"/>
      <c r="AI82" s="85" t="n"/>
      <c r="AJ82" s="85" t="n"/>
      <c r="AK82" s="85" t="n"/>
      <c r="AL82" s="85" t="n"/>
      <c r="AM82" s="85" t="n"/>
      <c r="AN82" s="85" t="n"/>
      <c r="AO82" s="86" t="n"/>
      <c r="AP82" s="87" t="n"/>
    </row>
    <row r="83" hidden="1" ht="35" customHeight="1" s="173" thickBot="1">
      <c r="A83" s="93" t="inlineStr">
        <is>
          <t>Pencairan aset keuangan biaya perolehan diamortisasi</t>
        </is>
      </c>
      <c r="B83" s="93" t="n"/>
      <c r="C83" s="82" t="n">
        <v/>
      </c>
      <c r="D83" s="82" t="n">
        <v/>
      </c>
      <c r="E83" s="82" t="n">
        <v/>
      </c>
      <c r="F83" s="82" t="n">
        <v/>
      </c>
      <c r="G83" s="82" t="n">
        <v/>
      </c>
      <c r="H83" s="82" t="n">
        <v/>
      </c>
      <c r="I83" s="82" t="n">
        <v/>
      </c>
      <c r="J83" s="82" t="n">
        <v/>
      </c>
      <c r="K83" s="83" t="n">
        <v/>
      </c>
      <c r="L83" s="84" t="n">
        <v/>
      </c>
      <c r="M83" s="82" t="n">
        <v/>
      </c>
      <c r="N83" s="82" t="n">
        <v/>
      </c>
      <c r="O83" s="82" t="n">
        <v/>
      </c>
      <c r="P83" s="82" t="inlineStr"/>
      <c r="Q83" s="82" t="inlineStr"/>
      <c r="R83" s="82" t="inlineStr"/>
      <c r="S83" s="82" t="n">
        <v/>
      </c>
      <c r="T83" s="82" t="inlineStr"/>
      <c r="U83" s="83" t="inlineStr"/>
      <c r="V83" s="84" t="inlineStr"/>
      <c r="W83" s="82" t="n">
        <v/>
      </c>
      <c r="X83" s="82" t="inlineStr"/>
      <c r="Y83" s="82" t="inlineStr"/>
      <c r="Z83" s="82" t="inlineStr"/>
      <c r="AA83" s="82" t="n">
        <v/>
      </c>
      <c r="AB83" s="82" t="inlineStr"/>
      <c r="AC83" s="82" t="inlineStr"/>
      <c r="AD83" s="82" t="inlineStr"/>
      <c r="AE83" s="83" t="inlineStr"/>
      <c r="AF83" s="84" t="n"/>
      <c r="AG83" s="82" t="n"/>
      <c r="AH83" s="82" t="n"/>
      <c r="AI83" s="82" t="n"/>
      <c r="AJ83" s="82" t="n"/>
      <c r="AK83" s="82" t="n"/>
      <c r="AL83" s="82" t="n"/>
      <c r="AM83" s="82" t="n"/>
      <c r="AN83" s="82" t="n"/>
      <c r="AO83" s="83" t="n"/>
      <c r="AP83" s="84" t="n"/>
    </row>
    <row r="84" hidden="1" ht="35" customHeight="1" s="173" thickBot="1">
      <c r="A84" s="93" t="inlineStr">
        <is>
          <t>Penerimaan dari (pembayaran kepada) pinjaman polis</t>
        </is>
      </c>
      <c r="B84" s="93" t="n"/>
      <c r="C84" s="82" t="inlineStr"/>
      <c r="D84" s="82" t="inlineStr"/>
      <c r="E84" s="82" t="inlineStr"/>
      <c r="F84" s="82" t="inlineStr"/>
      <c r="G84" s="82" t="inlineStr"/>
      <c r="H84" s="82" t="inlineStr"/>
      <c r="I84" s="82" t="inlineStr"/>
      <c r="J84" s="82" t="inlineStr"/>
      <c r="K84" s="83" t="inlineStr"/>
      <c r="L84" s="84" t="inlineStr"/>
      <c r="M84" s="82" t="inlineStr"/>
      <c r="N84" s="82" t="inlineStr"/>
      <c r="O84" s="82" t="n">
        <v/>
      </c>
      <c r="P84" s="82" t="inlineStr"/>
      <c r="Q84" s="82" t="inlineStr"/>
      <c r="R84" s="82" t="inlineStr"/>
      <c r="S84" s="82" t="n">
        <v/>
      </c>
      <c r="T84" s="82" t="inlineStr"/>
      <c r="U84" s="83" t="inlineStr"/>
      <c r="V84" s="84" t="inlineStr"/>
      <c r="W84" s="82" t="n">
        <v/>
      </c>
      <c r="X84" s="82" t="inlineStr"/>
      <c r="Y84" s="82" t="inlineStr"/>
      <c r="Z84" s="82" t="inlineStr"/>
      <c r="AA84" s="82" t="n">
        <v/>
      </c>
      <c r="AB84" s="82" t="inlineStr"/>
      <c r="AC84" s="82" t="inlineStr"/>
      <c r="AD84" s="82" t="inlineStr"/>
      <c r="AE84" s="83" t="inlineStr"/>
      <c r="AF84" s="84" t="n"/>
      <c r="AG84" s="82" t="n"/>
      <c r="AH84" s="82" t="n"/>
      <c r="AI84" s="82" t="n"/>
      <c r="AJ84" s="82" t="n"/>
      <c r="AK84" s="82" t="n"/>
      <c r="AL84" s="82" t="n"/>
      <c r="AM84" s="82" t="n"/>
      <c r="AN84" s="82" t="n"/>
      <c r="AO84" s="83" t="n"/>
      <c r="AP84" s="84" t="n"/>
    </row>
    <row r="85" ht="35" customHeight="1" s="173" thickBot="1">
      <c r="A85" s="93" t="inlineStr">
        <is>
          <t>Pembayaran untuk perolehan entitas anak</t>
        </is>
      </c>
      <c r="B85" s="93" t="n"/>
      <c r="C85" s="85" t="inlineStr"/>
      <c r="D85" s="85" t="inlineStr"/>
      <c r="E85" s="85" t="inlineStr"/>
      <c r="F85" s="85" t="inlineStr"/>
      <c r="G85" s="85" t="inlineStr"/>
      <c r="H85" s="85" t="inlineStr"/>
      <c r="I85" s="85" t="inlineStr"/>
      <c r="J85" s="85" t="inlineStr"/>
      <c r="K85" s="86" t="inlineStr"/>
      <c r="L85" s="87" t="inlineStr"/>
      <c r="M85" s="85" t="inlineStr"/>
      <c r="N85" s="85" t="inlineStr"/>
      <c r="O85" s="85" t="n">
        <v/>
      </c>
      <c r="P85" s="85" t="inlineStr"/>
      <c r="Q85" s="85" t="inlineStr"/>
      <c r="R85" s="85" t="inlineStr"/>
      <c r="S85" s="85" t="n">
        <v/>
      </c>
      <c r="T85" s="85" t="inlineStr"/>
      <c r="U85" s="86" t="inlineStr"/>
      <c r="V85" s="87" t="inlineStr"/>
      <c r="W85" s="85" t="n">
        <v/>
      </c>
      <c r="X85" s="85" t="inlineStr"/>
      <c r="Y85" s="85" t="inlineStr"/>
      <c r="Z85" s="85" t="inlineStr"/>
      <c r="AA85" s="85" t="n">
        <v/>
      </c>
      <c r="AB85" s="85" t="n">
        <v>-1.669</v>
      </c>
      <c r="AC85" s="85" t="inlineStr"/>
      <c r="AD85" s="85" t="inlineStr"/>
      <c r="AE85" s="86" t="inlineStr"/>
      <c r="AF85" s="87" t="n"/>
      <c r="AG85" s="85" t="n"/>
      <c r="AH85" s="85" t="n"/>
      <c r="AI85" s="85" t="n"/>
      <c r="AJ85" s="85" t="n"/>
      <c r="AK85" s="85" t="n"/>
      <c r="AL85" s="85" t="n"/>
      <c r="AM85" s="85" t="n"/>
      <c r="AN85" s="85" t="n"/>
      <c r="AO85" s="86" t="n"/>
      <c r="AP85" s="87" t="n"/>
    </row>
    <row r="86" hidden="1" ht="35" customHeight="1" s="173" thickBot="1">
      <c r="A86" s="93" t="inlineStr">
        <is>
          <t>Penerimaan dari pelepasan entitas anak</t>
        </is>
      </c>
      <c r="B86" s="93" t="n"/>
      <c r="C86" s="82" t="inlineStr"/>
      <c r="D86" s="82" t="inlineStr"/>
      <c r="E86" s="82" t="inlineStr"/>
      <c r="F86" s="82" t="inlineStr"/>
      <c r="G86" s="82" t="inlineStr"/>
      <c r="H86" s="82" t="inlineStr"/>
      <c r="I86" s="82" t="inlineStr"/>
      <c r="J86" s="82" t="inlineStr"/>
      <c r="K86" s="83" t="inlineStr"/>
      <c r="L86" s="84" t="inlineStr"/>
      <c r="M86" s="82" t="inlineStr"/>
      <c r="N86" s="82" t="inlineStr"/>
      <c r="O86" s="82" t="n">
        <v/>
      </c>
      <c r="P86" s="82" t="inlineStr"/>
      <c r="Q86" s="82" t="inlineStr"/>
      <c r="R86" s="82" t="inlineStr"/>
      <c r="S86" s="82" t="n">
        <v/>
      </c>
      <c r="T86" s="82" t="inlineStr"/>
      <c r="U86" s="83" t="inlineStr"/>
      <c r="V86" s="84" t="inlineStr"/>
      <c r="W86" s="82" t="n">
        <v/>
      </c>
      <c r="X86" s="82" t="inlineStr"/>
      <c r="Y86" s="82" t="inlineStr"/>
      <c r="Z86" s="82" t="inlineStr"/>
      <c r="AA86" s="82" t="n">
        <v/>
      </c>
      <c r="AB86" s="82" t="inlineStr"/>
      <c r="AC86" s="82" t="inlineStr"/>
      <c r="AD86" s="82" t="inlineStr"/>
      <c r="AE86" s="83" t="inlineStr"/>
      <c r="AF86" s="84" t="n"/>
      <c r="AG86" s="82" t="n"/>
      <c r="AH86" s="82" t="n"/>
      <c r="AI86" s="82" t="n"/>
      <c r="AJ86" s="82" t="n"/>
      <c r="AK86" s="82" t="n"/>
      <c r="AL86" s="82" t="n"/>
      <c r="AM86" s="82" t="n"/>
      <c r="AN86" s="82" t="n"/>
      <c r="AO86" s="83" t="n"/>
      <c r="AP86" s="84" t="n"/>
    </row>
    <row r="87" hidden="1" ht="52" customHeight="1" s="173" thickBot="1">
      <c r="A87" s="93" t="inlineStr">
        <is>
          <t>Pembayaran untuk perolehan tambahan kepemilikan pada entitas anak</t>
        </is>
      </c>
      <c r="B87" s="93" t="n"/>
      <c r="C87" s="85" t="inlineStr"/>
      <c r="D87" s="85" t="inlineStr"/>
      <c r="E87" s="85" t="inlineStr"/>
      <c r="F87" s="85" t="inlineStr"/>
      <c r="G87" s="85" t="inlineStr"/>
      <c r="H87" s="85" t="inlineStr"/>
      <c r="I87" s="85" t="inlineStr"/>
      <c r="J87" s="85" t="inlineStr"/>
      <c r="K87" s="86" t="inlineStr"/>
      <c r="L87" s="87" t="inlineStr"/>
      <c r="M87" s="85" t="inlineStr"/>
      <c r="N87" s="85" t="inlineStr"/>
      <c r="O87" s="85" t="n">
        <v/>
      </c>
      <c r="P87" s="85" t="inlineStr"/>
      <c r="Q87" s="85" t="inlineStr"/>
      <c r="R87" s="85" t="inlineStr"/>
      <c r="S87" s="85" t="n">
        <v/>
      </c>
      <c r="T87" s="85" t="inlineStr"/>
      <c r="U87" s="86" t="inlineStr"/>
      <c r="V87" s="87" t="inlineStr"/>
      <c r="W87" s="85" t="n">
        <v/>
      </c>
      <c r="X87" s="85" t="inlineStr"/>
      <c r="Y87" s="85" t="inlineStr"/>
      <c r="Z87" s="85" t="inlineStr"/>
      <c r="AA87" s="85" t="n">
        <v/>
      </c>
      <c r="AB87" s="85" t="inlineStr"/>
      <c r="AC87" s="85" t="inlineStr"/>
      <c r="AD87" s="85" t="inlineStr"/>
      <c r="AE87" s="86" t="inlineStr"/>
      <c r="AF87" s="87" t="n"/>
      <c r="AG87" s="85" t="n"/>
      <c r="AH87" s="85" t="n"/>
      <c r="AI87" s="85" t="n"/>
      <c r="AJ87" s="85" t="n"/>
      <c r="AK87" s="85" t="n"/>
      <c r="AL87" s="85" t="n"/>
      <c r="AM87" s="85" t="n"/>
      <c r="AN87" s="85" t="n"/>
      <c r="AO87" s="86" t="n"/>
      <c r="AP87" s="87" t="n"/>
    </row>
    <row r="88" ht="35" customHeight="1" s="173" thickBot="1">
      <c r="A88" s="93" t="inlineStr">
        <is>
          <t>Pencairan (penempatan) efek-efek yang diperdagangkan</t>
        </is>
      </c>
      <c r="B88" s="93" t="n"/>
      <c r="C88" s="82" t="n">
        <v>-4942.1</v>
      </c>
      <c r="D88" s="82" t="n">
        <v>-4173.503</v>
      </c>
      <c r="E88" s="82" t="n">
        <v>-7423.433</v>
      </c>
      <c r="F88" s="82" t="n">
        <v>-1352.661</v>
      </c>
      <c r="G88" s="82" t="n">
        <v>-1539.285</v>
      </c>
      <c r="H88" s="82" t="n">
        <v>-1712.333</v>
      </c>
      <c r="I88" s="82" t="inlineStr"/>
      <c r="J88" s="82" t="inlineStr"/>
      <c r="K88" s="83" t="inlineStr"/>
      <c r="L88" s="84" t="inlineStr"/>
      <c r="M88" s="82" t="inlineStr"/>
      <c r="N88" s="82" t="inlineStr"/>
      <c r="O88" s="82" t="n">
        <v/>
      </c>
      <c r="P88" s="82" t="inlineStr"/>
      <c r="Q88" s="82" t="inlineStr"/>
      <c r="R88" s="82" t="inlineStr"/>
      <c r="S88" s="82" t="n">
        <v/>
      </c>
      <c r="T88" s="82" t="inlineStr"/>
      <c r="U88" s="83" t="inlineStr"/>
      <c r="V88" s="84" t="inlineStr"/>
      <c r="W88" s="82" t="n">
        <v/>
      </c>
      <c r="X88" s="82" t="inlineStr"/>
      <c r="Y88" s="82" t="inlineStr"/>
      <c r="Z88" s="82" t="inlineStr"/>
      <c r="AA88" s="82" t="n">
        <v/>
      </c>
      <c r="AB88" s="82" t="inlineStr"/>
      <c r="AC88" s="82" t="inlineStr"/>
      <c r="AD88" s="82" t="inlineStr"/>
      <c r="AE88" s="83" t="n">
        <v>-1521.557</v>
      </c>
      <c r="AF88" s="84" t="n"/>
      <c r="AG88" s="82" t="n"/>
      <c r="AH88" s="82" t="n"/>
      <c r="AI88" s="82" t="n"/>
      <c r="AJ88" s="82" t="n"/>
      <c r="AK88" s="82" t="n"/>
      <c r="AL88" s="82" t="n"/>
      <c r="AM88" s="82" t="n"/>
      <c r="AN88" s="82" t="n"/>
      <c r="AO88" s="83" t="n"/>
      <c r="AP88" s="84" t="n"/>
    </row>
    <row r="89" hidden="1" ht="69" customHeight="1" s="173" thickBot="1">
      <c r="A89" s="93" t="inlineStr">
        <is>
          <t>Penerimaan dari pelepasan kepentingan di entitas anak tanpa hilangnya pengendalian dari kegiatan investasi</t>
        </is>
      </c>
      <c r="B89" s="93" t="n"/>
      <c r="C89" s="82" t="inlineStr"/>
      <c r="D89" s="82" t="inlineStr"/>
      <c r="E89" s="82" t="inlineStr"/>
      <c r="F89" s="82" t="inlineStr"/>
      <c r="G89" s="82" t="inlineStr"/>
      <c r="H89" s="82" t="inlineStr"/>
      <c r="I89" s="82" t="inlineStr"/>
      <c r="J89" s="82" t="inlineStr"/>
      <c r="K89" s="83" t="inlineStr"/>
      <c r="L89" s="84" t="inlineStr"/>
      <c r="M89" s="82" t="inlineStr"/>
      <c r="N89" s="82" t="inlineStr"/>
      <c r="O89" s="82" t="n">
        <v/>
      </c>
      <c r="P89" s="82" t="inlineStr"/>
      <c r="Q89" s="82" t="inlineStr"/>
      <c r="R89" s="82" t="inlineStr"/>
      <c r="S89" s="82" t="n">
        <v/>
      </c>
      <c r="T89" s="82" t="inlineStr"/>
      <c r="U89" s="83" t="inlineStr"/>
      <c r="V89" s="84" t="inlineStr"/>
      <c r="W89" s="82" t="n">
        <v/>
      </c>
      <c r="X89" s="82" t="inlineStr"/>
      <c r="Y89" s="82" t="inlineStr"/>
      <c r="Z89" s="82" t="inlineStr"/>
      <c r="AA89" s="82" t="n">
        <v/>
      </c>
      <c r="AB89" s="82" t="inlineStr"/>
      <c r="AC89" s="82" t="inlineStr"/>
      <c r="AD89" s="82" t="inlineStr"/>
      <c r="AE89" s="83" t="inlineStr"/>
      <c r="AF89" s="84" t="n"/>
      <c r="AG89" s="82" t="n"/>
      <c r="AH89" s="82" t="n"/>
      <c r="AI89" s="82" t="n"/>
      <c r="AJ89" s="82" t="n"/>
      <c r="AK89" s="82" t="n"/>
      <c r="AL89" s="82" t="n"/>
      <c r="AM89" s="82" t="n"/>
      <c r="AN89" s="82" t="n"/>
      <c r="AO89" s="83" t="n"/>
      <c r="AP89" s="84" t="n"/>
    </row>
    <row r="90" hidden="1" ht="52" customHeight="1" s="173" thickBot="1">
      <c r="A90" s="93" t="inlineStr">
        <is>
          <t>Pembayaran untuk perolehan kepemilikan pada entitas asosiasi</t>
        </is>
      </c>
      <c r="B90" s="93" t="n"/>
      <c r="C90" s="85" t="inlineStr"/>
      <c r="D90" s="85" t="inlineStr"/>
      <c r="E90" s="85" t="inlineStr"/>
      <c r="F90" s="85" t="inlineStr"/>
      <c r="G90" s="85" t="inlineStr"/>
      <c r="H90" s="85" t="inlineStr"/>
      <c r="I90" s="85" t="inlineStr"/>
      <c r="J90" s="85" t="inlineStr"/>
      <c r="K90" s="86" t="inlineStr"/>
      <c r="L90" s="87" t="inlineStr"/>
      <c r="M90" s="85" t="inlineStr"/>
      <c r="N90" s="85" t="inlineStr"/>
      <c r="O90" s="85" t="n">
        <v/>
      </c>
      <c r="P90" s="85" t="inlineStr"/>
      <c r="Q90" s="85" t="inlineStr"/>
      <c r="R90" s="85" t="inlineStr"/>
      <c r="S90" s="85" t="n">
        <v/>
      </c>
      <c r="T90" s="85" t="inlineStr"/>
      <c r="U90" s="86" t="inlineStr"/>
      <c r="V90" s="87" t="inlineStr"/>
      <c r="W90" s="85" t="n">
        <v/>
      </c>
      <c r="X90" s="85" t="inlineStr"/>
      <c r="Y90" s="85" t="inlineStr"/>
      <c r="Z90" s="85" t="inlineStr"/>
      <c r="AA90" s="85" t="n">
        <v/>
      </c>
      <c r="AB90" s="85" t="inlineStr"/>
      <c r="AC90" s="85" t="inlineStr"/>
      <c r="AD90" s="85" t="inlineStr"/>
      <c r="AE90" s="86" t="inlineStr"/>
      <c r="AF90" s="87" t="n"/>
      <c r="AG90" s="85" t="n"/>
      <c r="AH90" s="85" t="n"/>
      <c r="AI90" s="85" t="n"/>
      <c r="AJ90" s="85" t="n"/>
      <c r="AK90" s="85" t="n"/>
      <c r="AL90" s="85" t="n"/>
      <c r="AM90" s="85" t="n"/>
      <c r="AN90" s="85" t="n"/>
      <c r="AO90" s="86" t="n"/>
      <c r="AP90" s="87" t="n"/>
    </row>
    <row r="91" hidden="1" ht="52" customHeight="1" s="173" thickBot="1">
      <c r="A91" s="93" t="inlineStr">
        <is>
          <t>Penerimaan dari pelepasan kepemilikan pada entitas asosiasi</t>
        </is>
      </c>
      <c r="B91" s="93" t="n"/>
      <c r="C91" s="82" t="inlineStr"/>
      <c r="D91" s="82" t="inlineStr"/>
      <c r="E91" s="82" t="inlineStr"/>
      <c r="F91" s="82" t="inlineStr"/>
      <c r="G91" s="82" t="inlineStr"/>
      <c r="H91" s="82" t="inlineStr"/>
      <c r="I91" s="82" t="inlineStr"/>
      <c r="J91" s="82" t="inlineStr"/>
      <c r="K91" s="83" t="inlineStr"/>
      <c r="L91" s="84" t="inlineStr"/>
      <c r="M91" s="82" t="inlineStr"/>
      <c r="N91" s="82" t="inlineStr"/>
      <c r="O91" s="82" t="n">
        <v/>
      </c>
      <c r="P91" s="82" t="inlineStr"/>
      <c r="Q91" s="82" t="inlineStr"/>
      <c r="R91" s="82" t="inlineStr"/>
      <c r="S91" s="82" t="n">
        <v/>
      </c>
      <c r="T91" s="82" t="inlineStr"/>
      <c r="U91" s="83" t="inlineStr"/>
      <c r="V91" s="84" t="inlineStr"/>
      <c r="W91" s="82" t="n">
        <v/>
      </c>
      <c r="X91" s="82" t="inlineStr"/>
      <c r="Y91" s="82" t="inlineStr"/>
      <c r="Z91" s="82" t="inlineStr"/>
      <c r="AA91" s="82" t="n">
        <v/>
      </c>
      <c r="AB91" s="82" t="inlineStr"/>
      <c r="AC91" s="82" t="inlineStr"/>
      <c r="AD91" s="82" t="inlineStr"/>
      <c r="AE91" s="83" t="inlineStr"/>
      <c r="AF91" s="84" t="n"/>
      <c r="AG91" s="82" t="n"/>
      <c r="AH91" s="82" t="n"/>
      <c r="AI91" s="82" t="n"/>
      <c r="AJ91" s="82" t="n"/>
      <c r="AK91" s="82" t="n"/>
      <c r="AL91" s="82" t="n"/>
      <c r="AM91" s="82" t="n"/>
      <c r="AN91" s="82" t="n"/>
      <c r="AO91" s="83" t="n"/>
      <c r="AP91" s="84" t="n"/>
    </row>
    <row r="92" ht="35" customHeight="1" s="173" thickBot="1">
      <c r="A92" s="93" t="inlineStr">
        <is>
          <t>Penerimaan (pengeluaran) kas lainnya dari aktivitas investasi</t>
        </is>
      </c>
      <c r="B92" s="93" t="n"/>
      <c r="C92" s="82" t="inlineStr"/>
      <c r="D92" s="82" t="inlineStr"/>
      <c r="E92" s="82" t="inlineStr"/>
      <c r="F92" s="82" t="inlineStr"/>
      <c r="G92" s="82" t="inlineStr"/>
      <c r="H92" s="82" t="inlineStr"/>
      <c r="I92" s="82" t="n">
        <v>620.761</v>
      </c>
      <c r="J92" s="82" t="n">
        <v>-2030.623</v>
      </c>
      <c r="K92" s="83" t="n">
        <v>-3547.682</v>
      </c>
      <c r="L92" s="84" t="n">
        <v>-3505.209</v>
      </c>
      <c r="M92" s="82" t="n">
        <v>-7934.876</v>
      </c>
      <c r="N92" s="82" t="n">
        <v>-15165.263</v>
      </c>
      <c r="O92" s="82" t="n">
        <v/>
      </c>
      <c r="P92" s="82" t="n">
        <v>5350.896</v>
      </c>
      <c r="Q92" s="82" t="n">
        <v>5415.067</v>
      </c>
      <c r="R92" s="82" t="n">
        <v>5607.939</v>
      </c>
      <c r="S92" s="82" t="n">
        <v/>
      </c>
      <c r="T92" s="82" t="n">
        <v>-631.814</v>
      </c>
      <c r="U92" s="83" t="n">
        <v>3272.387</v>
      </c>
      <c r="V92" s="84" t="n">
        <v>6537.017</v>
      </c>
      <c r="W92" s="82" t="n">
        <v/>
      </c>
      <c r="X92" s="82" t="n">
        <v>-2069.317</v>
      </c>
      <c r="Y92" s="82" t="n">
        <v>-1918.93</v>
      </c>
      <c r="Z92" s="82" t="n">
        <v>-5741.188</v>
      </c>
      <c r="AA92" s="82" t="n">
        <v/>
      </c>
      <c r="AB92" s="82" t="n">
        <v>2725.581</v>
      </c>
      <c r="AC92" s="82" t="n">
        <v>-4074.271</v>
      </c>
      <c r="AD92" s="82" t="n">
        <v>-4466.135</v>
      </c>
      <c r="AE92" s="83" t="n">
        <v>0.966</v>
      </c>
      <c r="AF92" s="84" t="n"/>
      <c r="AG92" s="82" t="n"/>
      <c r="AH92" s="82" t="n"/>
      <c r="AI92" s="82" t="n"/>
      <c r="AJ92" s="82" t="n"/>
      <c r="AK92" s="82" t="n"/>
      <c r="AL92" s="82" t="n"/>
      <c r="AM92" s="82" t="n"/>
      <c r="AN92" s="82" t="n"/>
      <c r="AO92" s="83" t="n"/>
      <c r="AP92" s="84" t="n"/>
    </row>
    <row r="93" ht="52" customHeight="1" s="173" thickBot="1">
      <c r="A93" s="80" t="inlineStr">
        <is>
          <t>Jumlah arus kas bersih yang diperoleh dari (digunakan untuk) aktivitas investasi</t>
        </is>
      </c>
      <c r="B93" s="80" t="n"/>
      <c r="C93" s="90" t="n">
        <v>-4939.874</v>
      </c>
      <c r="D93" s="90" t="n">
        <v>-4167.368</v>
      </c>
      <c r="E93" s="90" t="n">
        <v>-7446.391</v>
      </c>
      <c r="F93" s="90" t="n">
        <v>-1356.122</v>
      </c>
      <c r="G93" s="90" t="n">
        <v>-1547.668</v>
      </c>
      <c r="H93" s="90" t="n">
        <v>-1726.439</v>
      </c>
      <c r="I93" s="90" t="n">
        <v>614.135</v>
      </c>
      <c r="J93" s="90" t="n">
        <v>-2040.444</v>
      </c>
      <c r="K93" s="91" t="n">
        <v>-3568.059</v>
      </c>
      <c r="L93" s="92" t="n">
        <v>-3262.479</v>
      </c>
      <c r="M93" s="90" t="n">
        <v>-7945.431</v>
      </c>
      <c r="N93" s="90" t="n">
        <v>-15164.235</v>
      </c>
      <c r="O93" s="90" t="n">
        <v/>
      </c>
      <c r="P93" s="90" t="n">
        <v>5291.088</v>
      </c>
      <c r="Q93" s="90" t="n">
        <v>5325.945</v>
      </c>
      <c r="R93" s="90" t="n">
        <v>5450.97</v>
      </c>
      <c r="S93" s="90" t="n">
        <v/>
      </c>
      <c r="T93" s="90" t="n">
        <v>-659.533</v>
      </c>
      <c r="U93" s="91" t="n">
        <v>3221.746</v>
      </c>
      <c r="V93" s="92" t="n">
        <v>6464.628</v>
      </c>
      <c r="W93" s="90" t="n">
        <v/>
      </c>
      <c r="X93" s="90" t="n">
        <v>-2106.45</v>
      </c>
      <c r="Y93" s="90" t="n">
        <v>-1952.802</v>
      </c>
      <c r="Z93" s="90" t="n">
        <v>-5786.506</v>
      </c>
      <c r="AA93" s="90" t="n">
        <v/>
      </c>
      <c r="AB93" s="90" t="n">
        <v>2700.736</v>
      </c>
      <c r="AC93" s="90" t="n">
        <v>-4181.262</v>
      </c>
      <c r="AD93" s="90" t="n">
        <v>-4611.525</v>
      </c>
      <c r="AE93" s="91" t="n">
        <v>-1539.343</v>
      </c>
      <c r="AF93" s="92" t="n"/>
      <c r="AG93" s="90" t="n"/>
      <c r="AH93" s="90" t="n"/>
      <c r="AI93" s="90" t="n"/>
      <c r="AJ93" s="90" t="n"/>
      <c r="AK93" s="90" t="n"/>
      <c r="AL93" s="90" t="n"/>
      <c r="AM93" s="90" t="n"/>
      <c r="AN93" s="90" t="n"/>
      <c r="AO93" s="91" t="n"/>
      <c r="AP93" s="92" t="n"/>
    </row>
    <row r="94" ht="18" customHeight="1" s="173" thickBot="1">
      <c r="A94" s="79" t="inlineStr">
        <is>
          <t>Arus kas dari aktivitas pendanaan</t>
        </is>
      </c>
      <c r="B94" s="79" t="n"/>
      <c r="C94" s="76" t="n"/>
      <c r="D94" s="76" t="n"/>
      <c r="E94" s="76" t="n"/>
      <c r="F94" s="76" t="n"/>
      <c r="G94" s="76" t="n"/>
      <c r="H94" s="76" t="n"/>
      <c r="I94" s="76" t="n"/>
      <c r="J94" s="76" t="n"/>
      <c r="K94" s="77" t="n"/>
      <c r="L94" s="78" t="n"/>
      <c r="M94" s="76" t="n"/>
      <c r="N94" s="76" t="n"/>
      <c r="O94" s="76" t="n"/>
      <c r="P94" s="76" t="n"/>
      <c r="Q94" s="76" t="n"/>
      <c r="R94" s="76" t="n"/>
      <c r="S94" s="76" t="n"/>
      <c r="T94" s="76" t="n"/>
      <c r="U94" s="77" t="n"/>
      <c r="V94" s="78" t="n"/>
      <c r="W94" s="76" t="n"/>
      <c r="X94" s="76" t="n"/>
      <c r="Y94" s="76" t="n"/>
      <c r="Z94" s="76" t="n"/>
      <c r="AA94" s="76" t="n"/>
      <c r="AB94" s="76" t="n"/>
      <c r="AC94" s="76" t="n"/>
      <c r="AD94" s="76" t="n"/>
      <c r="AE94" s="77" t="n"/>
      <c r="AF94" s="78" t="n"/>
      <c r="AG94" s="76" t="n"/>
      <c r="AH94" s="76" t="n"/>
      <c r="AI94" s="76" t="n"/>
      <c r="AJ94" s="76" t="n"/>
      <c r="AK94" s="76" t="n"/>
      <c r="AL94" s="76" t="n"/>
      <c r="AM94" s="76" t="n"/>
      <c r="AN94" s="76" t="n"/>
      <c r="AO94" s="77" t="n"/>
      <c r="AP94" s="78" t="n"/>
    </row>
    <row r="95" ht="35" customHeight="1" s="173" thickBot="1">
      <c r="A95" s="93" t="inlineStr">
        <is>
          <t>Kenaikan (penurunan) efek yang diterbitkan</t>
        </is>
      </c>
      <c r="B95" s="93" t="n"/>
      <c r="C95" s="82" t="inlineStr"/>
      <c r="D95" s="82" t="inlineStr"/>
      <c r="E95" s="82" t="inlineStr"/>
      <c r="F95" s="82" t="inlineStr"/>
      <c r="G95" s="82" t="inlineStr"/>
      <c r="H95" s="82" t="inlineStr"/>
      <c r="I95" s="82" t="inlineStr"/>
      <c r="J95" s="82" t="inlineStr"/>
      <c r="K95" s="83" t="inlineStr"/>
      <c r="L95" s="84" t="inlineStr"/>
      <c r="M95" s="82" t="inlineStr"/>
      <c r="N95" s="82" t="inlineStr"/>
      <c r="O95" s="82" t="n">
        <v/>
      </c>
      <c r="P95" s="82" t="inlineStr"/>
      <c r="Q95" s="82" t="inlineStr"/>
      <c r="R95" s="82" t="inlineStr"/>
      <c r="S95" s="82" t="n">
        <v/>
      </c>
      <c r="T95" s="82" t="inlineStr"/>
      <c r="U95" s="83" t="inlineStr"/>
      <c r="V95" s="84" t="inlineStr"/>
      <c r="W95" s="82" t="n">
        <v/>
      </c>
      <c r="X95" s="82" t="inlineStr"/>
      <c r="Y95" s="82" t="inlineStr"/>
      <c r="Z95" s="82" t="inlineStr"/>
      <c r="AA95" s="82" t="n">
        <v/>
      </c>
      <c r="AB95" s="82" t="inlineStr"/>
      <c r="AC95" s="82" t="n">
        <v>-195.005</v>
      </c>
      <c r="AD95" s="82" t="n">
        <v>-94.054</v>
      </c>
      <c r="AE95" s="83" t="n">
        <v>-37.358</v>
      </c>
      <c r="AF95" s="84" t="n"/>
      <c r="AG95" s="82" t="n"/>
      <c r="AH95" s="82" t="n"/>
      <c r="AI95" s="82" t="n"/>
      <c r="AJ95" s="82" t="n"/>
      <c r="AK95" s="82" t="n"/>
      <c r="AL95" s="82" t="n"/>
      <c r="AM95" s="82" t="n"/>
      <c r="AN95" s="82" t="n"/>
      <c r="AO95" s="83" t="n"/>
      <c r="AP95" s="84" t="n"/>
    </row>
    <row r="96" hidden="1" ht="18" customHeight="1" s="173" thickBot="1">
      <c r="A96" s="93" t="inlineStr">
        <is>
          <t>Penerbitan sukuk mudharabah</t>
        </is>
      </c>
      <c r="B96" s="93" t="n"/>
      <c r="C96" s="82" t="inlineStr"/>
      <c r="D96" s="82" t="inlineStr"/>
      <c r="E96" s="82" t="inlineStr"/>
      <c r="F96" s="82" t="inlineStr"/>
      <c r="G96" s="82" t="inlineStr"/>
      <c r="H96" s="82" t="inlineStr"/>
      <c r="I96" s="82" t="inlineStr"/>
      <c r="J96" s="82" t="inlineStr"/>
      <c r="K96" s="83" t="inlineStr"/>
      <c r="L96" s="84" t="inlineStr"/>
      <c r="M96" s="82" t="inlineStr"/>
      <c r="N96" s="82" t="inlineStr"/>
      <c r="O96" s="82" t="n">
        <v/>
      </c>
      <c r="P96" s="82" t="inlineStr"/>
      <c r="Q96" s="82" t="inlineStr"/>
      <c r="R96" s="82" t="inlineStr"/>
      <c r="S96" s="82" t="n">
        <v/>
      </c>
      <c r="T96" s="82" t="inlineStr"/>
      <c r="U96" s="83" t="inlineStr"/>
      <c r="V96" s="84" t="inlineStr"/>
      <c r="W96" s="82" t="n">
        <v/>
      </c>
      <c r="X96" s="82" t="inlineStr"/>
      <c r="Y96" s="82" t="inlineStr"/>
      <c r="Z96" s="82" t="inlineStr"/>
      <c r="AA96" s="82" t="n">
        <v/>
      </c>
      <c r="AB96" s="82" t="inlineStr"/>
      <c r="AC96" s="82" t="inlineStr"/>
      <c r="AD96" s="82" t="inlineStr"/>
      <c r="AE96" s="83" t="inlineStr"/>
      <c r="AF96" s="84" t="n"/>
      <c r="AG96" s="82" t="n"/>
      <c r="AH96" s="82" t="n"/>
      <c r="AI96" s="82" t="n"/>
      <c r="AJ96" s="82" t="n"/>
      <c r="AK96" s="82" t="n"/>
      <c r="AL96" s="82" t="n"/>
      <c r="AM96" s="82" t="n"/>
      <c r="AN96" s="82" t="n"/>
      <c r="AO96" s="83" t="n"/>
      <c r="AP96" s="84" t="n"/>
    </row>
    <row r="97" hidden="1" ht="35" customHeight="1" s="173" thickBot="1">
      <c r="A97" s="93" t="inlineStr">
        <is>
          <t>Penempatan sertifikat investasi mudharabah</t>
        </is>
      </c>
      <c r="B97" s="93" t="n"/>
      <c r="C97" s="85" t="inlineStr"/>
      <c r="D97" s="85" t="inlineStr"/>
      <c r="E97" s="85" t="inlineStr"/>
      <c r="F97" s="85" t="inlineStr"/>
      <c r="G97" s="85" t="inlineStr"/>
      <c r="H97" s="85" t="inlineStr"/>
      <c r="I97" s="85" t="inlineStr"/>
      <c r="J97" s="85" t="inlineStr"/>
      <c r="K97" s="86" t="inlineStr"/>
      <c r="L97" s="87" t="inlineStr"/>
      <c r="M97" s="85" t="inlineStr"/>
      <c r="N97" s="85" t="inlineStr"/>
      <c r="O97" s="85" t="n">
        <v/>
      </c>
      <c r="P97" s="85" t="inlineStr"/>
      <c r="Q97" s="85" t="inlineStr"/>
      <c r="R97" s="85" t="inlineStr"/>
      <c r="S97" s="85" t="n">
        <v/>
      </c>
      <c r="T97" s="85" t="inlineStr"/>
      <c r="U97" s="86" t="inlineStr"/>
      <c r="V97" s="87" t="inlineStr"/>
      <c r="W97" s="85" t="n">
        <v/>
      </c>
      <c r="X97" s="85" t="inlineStr"/>
      <c r="Y97" s="85" t="inlineStr"/>
      <c r="Z97" s="85" t="inlineStr"/>
      <c r="AA97" s="85" t="n">
        <v/>
      </c>
      <c r="AB97" s="85" t="inlineStr"/>
      <c r="AC97" s="85" t="inlineStr"/>
      <c r="AD97" s="85" t="inlineStr"/>
      <c r="AE97" s="86" t="inlineStr"/>
      <c r="AF97" s="87" t="n"/>
      <c r="AG97" s="85" t="n"/>
      <c r="AH97" s="85" t="n"/>
      <c r="AI97" s="85" t="n"/>
      <c r="AJ97" s="85" t="n"/>
      <c r="AK97" s="85" t="n"/>
      <c r="AL97" s="85" t="n"/>
      <c r="AM97" s="85" t="n"/>
      <c r="AN97" s="85" t="n"/>
      <c r="AO97" s="86" t="n"/>
      <c r="AP97" s="87" t="n"/>
    </row>
    <row r="98" hidden="1" ht="18" customHeight="1" s="173" thickBot="1">
      <c r="A98" s="93" t="inlineStr">
        <is>
          <t>Biaya emisi sukuk mudharabah</t>
        </is>
      </c>
      <c r="B98" s="93" t="n"/>
      <c r="C98" s="85" t="inlineStr"/>
      <c r="D98" s="85" t="inlineStr"/>
      <c r="E98" s="85" t="inlineStr"/>
      <c r="F98" s="85" t="inlineStr"/>
      <c r="G98" s="85" t="inlineStr"/>
      <c r="H98" s="85" t="inlineStr"/>
      <c r="I98" s="85" t="inlineStr"/>
      <c r="J98" s="85" t="inlineStr"/>
      <c r="K98" s="86" t="inlineStr"/>
      <c r="L98" s="87" t="inlineStr"/>
      <c r="M98" s="85" t="inlineStr"/>
      <c r="N98" s="85" t="inlineStr"/>
      <c r="O98" s="85" t="n">
        <v/>
      </c>
      <c r="P98" s="85" t="inlineStr"/>
      <c r="Q98" s="85" t="inlineStr"/>
      <c r="R98" s="85" t="inlineStr"/>
      <c r="S98" s="85" t="n">
        <v/>
      </c>
      <c r="T98" s="85" t="inlineStr"/>
      <c r="U98" s="86" t="inlineStr"/>
      <c r="V98" s="87" t="inlineStr"/>
      <c r="W98" s="85" t="n">
        <v/>
      </c>
      <c r="X98" s="85" t="inlineStr"/>
      <c r="Y98" s="85" t="inlineStr"/>
      <c r="Z98" s="85" t="inlineStr"/>
      <c r="AA98" s="85" t="n">
        <v/>
      </c>
      <c r="AB98" s="85" t="inlineStr"/>
      <c r="AC98" s="85" t="inlineStr"/>
      <c r="AD98" s="85" t="inlineStr"/>
      <c r="AE98" s="86" t="inlineStr"/>
      <c r="AF98" s="87" t="n"/>
      <c r="AG98" s="85" t="n"/>
      <c r="AH98" s="85" t="n"/>
      <c r="AI98" s="85" t="n"/>
      <c r="AJ98" s="85" t="n"/>
      <c r="AK98" s="85" t="n"/>
      <c r="AL98" s="85" t="n"/>
      <c r="AM98" s="85" t="n"/>
      <c r="AN98" s="85" t="n"/>
      <c r="AO98" s="86" t="n"/>
      <c r="AP98" s="87" t="n"/>
    </row>
    <row r="99" ht="35" customHeight="1" s="173" thickBot="1">
      <c r="A99" s="93" t="inlineStr">
        <is>
          <t>Penerimaan pinjaman yang diterima</t>
        </is>
      </c>
      <c r="B99" s="93" t="n"/>
      <c r="C99" s="82" t="n">
        <v>-30.868</v>
      </c>
      <c r="D99" s="82" t="n">
        <v>-578.2</v>
      </c>
      <c r="E99" s="82" t="n">
        <v>-616.277</v>
      </c>
      <c r="F99" s="82" t="n">
        <v>16.156</v>
      </c>
      <c r="G99" s="82" t="n">
        <v>-37.778</v>
      </c>
      <c r="H99" s="82" t="n">
        <v>-313.95</v>
      </c>
      <c r="I99" s="82" t="n">
        <v>-1250.463</v>
      </c>
      <c r="J99" s="82" t="n">
        <v>-1264.457</v>
      </c>
      <c r="K99" s="83" t="n">
        <v>-1206.116</v>
      </c>
      <c r="L99" s="84" t="n">
        <v>13.574</v>
      </c>
      <c r="M99" s="82" t="n">
        <v>25.827</v>
      </c>
      <c r="N99" s="82" t="n">
        <v>42.601</v>
      </c>
      <c r="O99" s="82" t="n">
        <v/>
      </c>
      <c r="P99" s="82" t="n">
        <v>-4.274</v>
      </c>
      <c r="Q99" s="82" t="n">
        <v>-120.16</v>
      </c>
      <c r="R99" s="82" t="n">
        <v>-111.581</v>
      </c>
      <c r="S99" s="82" t="n">
        <v/>
      </c>
      <c r="T99" s="82" t="n">
        <v>77.282</v>
      </c>
      <c r="U99" s="83" t="n">
        <v>60.309</v>
      </c>
      <c r="V99" s="84" t="n">
        <v>-13.893</v>
      </c>
      <c r="W99" s="82" t="n">
        <v/>
      </c>
      <c r="X99" s="82" t="n">
        <v>-12.724</v>
      </c>
      <c r="Y99" s="82" t="n">
        <v>-6.658</v>
      </c>
      <c r="Z99" s="82" t="n">
        <v>-3.973</v>
      </c>
      <c r="AA99" s="82" t="n">
        <v/>
      </c>
      <c r="AB99" s="82" t="n">
        <v>149.932</v>
      </c>
      <c r="AC99" s="82" t="n">
        <v>3032.819</v>
      </c>
      <c r="AD99" s="82" t="n">
        <v>3042.305</v>
      </c>
      <c r="AE99" s="83" t="n">
        <v>-530.438</v>
      </c>
      <c r="AF99" s="84" t="n"/>
      <c r="AG99" s="82" t="n"/>
      <c r="AH99" s="82" t="n"/>
      <c r="AI99" s="82" t="n"/>
      <c r="AJ99" s="82" t="n"/>
      <c r="AK99" s="82" t="n"/>
      <c r="AL99" s="82" t="n"/>
      <c r="AM99" s="82" t="n"/>
      <c r="AN99" s="82" t="n"/>
      <c r="AO99" s="83" t="n"/>
      <c r="AP99" s="84" t="n"/>
    </row>
    <row r="100" ht="35" customHeight="1" s="173" thickBot="1">
      <c r="A100" s="93" t="inlineStr">
        <is>
          <t>Pembayaran pinjaman yang diterima</t>
        </is>
      </c>
      <c r="B100" s="93" t="n"/>
      <c r="C100" s="85" t="inlineStr"/>
      <c r="D100" s="85" t="inlineStr"/>
      <c r="E100" s="85" t="inlineStr"/>
      <c r="F100" s="85" t="inlineStr"/>
      <c r="G100" s="85" t="inlineStr"/>
      <c r="H100" s="85" t="inlineStr"/>
      <c r="I100" s="85" t="inlineStr"/>
      <c r="J100" s="85" t="inlineStr"/>
      <c r="K100" s="86" t="inlineStr"/>
      <c r="L100" s="87" t="inlineStr"/>
      <c r="M100" s="85" t="inlineStr"/>
      <c r="N100" s="85" t="inlineStr"/>
      <c r="O100" s="85" t="n">
        <v/>
      </c>
      <c r="P100" s="85" t="inlineStr"/>
      <c r="Q100" s="85" t="inlineStr"/>
      <c r="R100" s="85" t="inlineStr"/>
      <c r="S100" s="85" t="n">
        <v/>
      </c>
      <c r="T100" s="85" t="inlineStr"/>
      <c r="U100" s="86" t="inlineStr"/>
      <c r="V100" s="87" t="inlineStr"/>
      <c r="W100" s="85" t="n">
        <v/>
      </c>
      <c r="X100" s="85" t="inlineStr"/>
      <c r="Y100" s="85" t="inlineStr"/>
      <c r="Z100" s="85" t="inlineStr"/>
      <c r="AA100" s="85" t="n">
        <v/>
      </c>
      <c r="AB100" s="85" t="inlineStr"/>
      <c r="AC100" s="85" t="n">
        <v>-227.062</v>
      </c>
      <c r="AD100" s="85" t="n">
        <v>-222.803</v>
      </c>
      <c r="AE100" s="86" t="inlineStr"/>
      <c r="AF100" s="87" t="n"/>
      <c r="AG100" s="85" t="n"/>
      <c r="AH100" s="85" t="n"/>
      <c r="AI100" s="85" t="n"/>
      <c r="AJ100" s="85" t="n"/>
      <c r="AK100" s="85" t="n"/>
      <c r="AL100" s="85" t="n"/>
      <c r="AM100" s="85" t="n"/>
      <c r="AN100" s="85" t="n"/>
      <c r="AO100" s="86" t="n"/>
      <c r="AP100" s="87" t="n"/>
    </row>
    <row r="101" hidden="1" ht="35" customHeight="1" s="173" thickBot="1">
      <c r="A101" s="93" t="inlineStr">
        <is>
          <t>Penerimaan pinjaman subordinasi</t>
        </is>
      </c>
      <c r="B101" s="93" t="n"/>
      <c r="C101" s="82" t="inlineStr"/>
      <c r="D101" s="82" t="inlineStr"/>
      <c r="E101" s="82" t="inlineStr"/>
      <c r="F101" s="82" t="inlineStr"/>
      <c r="G101" s="82" t="inlineStr"/>
      <c r="H101" s="82" t="inlineStr"/>
      <c r="I101" s="82" t="inlineStr"/>
      <c r="J101" s="82" t="inlineStr"/>
      <c r="K101" s="83" t="inlineStr"/>
      <c r="L101" s="84" t="inlineStr"/>
      <c r="M101" s="82" t="inlineStr"/>
      <c r="N101" s="82" t="inlineStr"/>
      <c r="O101" s="82" t="n">
        <v/>
      </c>
      <c r="P101" s="82" t="inlineStr"/>
      <c r="Q101" s="82" t="inlineStr"/>
      <c r="R101" s="82" t="inlineStr"/>
      <c r="S101" s="82" t="n">
        <v/>
      </c>
      <c r="T101" s="82" t="inlineStr"/>
      <c r="U101" s="83" t="inlineStr"/>
      <c r="V101" s="84" t="inlineStr"/>
      <c r="W101" s="82" t="n">
        <v/>
      </c>
      <c r="X101" s="82" t="inlineStr"/>
      <c r="Y101" s="82" t="inlineStr"/>
      <c r="Z101" s="82" t="inlineStr"/>
      <c r="AA101" s="82" t="n">
        <v/>
      </c>
      <c r="AB101" s="82" t="inlineStr"/>
      <c r="AC101" s="82" t="inlineStr"/>
      <c r="AD101" s="82" t="inlineStr"/>
      <c r="AE101" s="83" t="inlineStr"/>
      <c r="AF101" s="84" t="n"/>
      <c r="AG101" s="82" t="n"/>
      <c r="AH101" s="82" t="n"/>
      <c r="AI101" s="82" t="n"/>
      <c r="AJ101" s="82" t="n"/>
      <c r="AK101" s="82" t="n"/>
      <c r="AL101" s="82" t="n"/>
      <c r="AM101" s="82" t="n"/>
      <c r="AN101" s="82" t="n"/>
      <c r="AO101" s="83" t="n"/>
      <c r="AP101" s="84" t="n"/>
    </row>
    <row r="102" hidden="1" ht="35" customHeight="1" s="173" thickBot="1">
      <c r="A102" s="93" t="inlineStr">
        <is>
          <t>Pembayaran pinjaman subordinasi</t>
        </is>
      </c>
      <c r="B102" s="93" t="n"/>
      <c r="C102" s="85" t="inlineStr"/>
      <c r="D102" s="85" t="inlineStr"/>
      <c r="E102" s="85" t="inlineStr"/>
      <c r="F102" s="85" t="inlineStr"/>
      <c r="G102" s="85" t="inlineStr"/>
      <c r="H102" s="85" t="inlineStr"/>
      <c r="I102" s="85" t="inlineStr"/>
      <c r="J102" s="85" t="inlineStr"/>
      <c r="K102" s="86" t="inlineStr"/>
      <c r="L102" s="87" t="inlineStr"/>
      <c r="M102" s="85" t="inlineStr"/>
      <c r="N102" s="85" t="inlineStr"/>
      <c r="O102" s="85" t="n">
        <v/>
      </c>
      <c r="P102" s="85" t="inlineStr"/>
      <c r="Q102" s="85" t="inlineStr"/>
      <c r="R102" s="85" t="inlineStr"/>
      <c r="S102" s="85" t="n">
        <v/>
      </c>
      <c r="T102" s="85" t="inlineStr"/>
      <c r="U102" s="86" t="inlineStr"/>
      <c r="V102" s="87" t="inlineStr"/>
      <c r="W102" s="85" t="n">
        <v/>
      </c>
      <c r="X102" s="85" t="inlineStr"/>
      <c r="Y102" s="85" t="inlineStr"/>
      <c r="Z102" s="85" t="inlineStr"/>
      <c r="AA102" s="85" t="n">
        <v/>
      </c>
      <c r="AB102" s="85" t="inlineStr"/>
      <c r="AC102" s="85" t="inlineStr"/>
      <c r="AD102" s="85" t="inlineStr"/>
      <c r="AE102" s="86" t="inlineStr"/>
      <c r="AF102" s="87" t="n"/>
      <c r="AG102" s="85" t="n"/>
      <c r="AH102" s="85" t="n"/>
      <c r="AI102" s="85" t="n"/>
      <c r="AJ102" s="85" t="n"/>
      <c r="AK102" s="85" t="n"/>
      <c r="AL102" s="85" t="n"/>
      <c r="AM102" s="85" t="n"/>
      <c r="AN102" s="85" t="n"/>
      <c r="AO102" s="86" t="n"/>
      <c r="AP102" s="87" t="n"/>
    </row>
    <row r="103" hidden="1" ht="18" customHeight="1" s="173" thickBot="1">
      <c r="A103" s="93" t="inlineStr">
        <is>
          <t>Pembayaran bunga pinjaman</t>
        </is>
      </c>
      <c r="B103" s="93" t="n"/>
      <c r="C103" s="85" t="inlineStr"/>
      <c r="D103" s="85" t="inlineStr"/>
      <c r="E103" s="85" t="inlineStr"/>
      <c r="F103" s="85" t="inlineStr"/>
      <c r="G103" s="85" t="inlineStr"/>
      <c r="H103" s="85" t="inlineStr"/>
      <c r="I103" s="85" t="inlineStr"/>
      <c r="J103" s="85" t="inlineStr"/>
      <c r="K103" s="86" t="inlineStr"/>
      <c r="L103" s="87" t="inlineStr"/>
      <c r="M103" s="85" t="inlineStr"/>
      <c r="N103" s="85" t="inlineStr"/>
      <c r="O103" s="85" t="n">
        <v/>
      </c>
      <c r="P103" s="85" t="inlineStr"/>
      <c r="Q103" s="85" t="inlineStr"/>
      <c r="R103" s="85" t="inlineStr"/>
      <c r="S103" s="85" t="n">
        <v/>
      </c>
      <c r="T103" s="85" t="inlineStr"/>
      <c r="U103" s="86" t="inlineStr"/>
      <c r="V103" s="87" t="inlineStr"/>
      <c r="W103" s="85" t="n">
        <v/>
      </c>
      <c r="X103" s="85" t="inlineStr"/>
      <c r="Y103" s="85" t="inlineStr"/>
      <c r="Z103" s="85" t="inlineStr"/>
      <c r="AA103" s="85" t="n">
        <v/>
      </c>
      <c r="AB103" s="85" t="inlineStr"/>
      <c r="AC103" s="85" t="inlineStr"/>
      <c r="AD103" s="85" t="inlineStr"/>
      <c r="AE103" s="86" t="inlineStr"/>
      <c r="AF103" s="87" t="n"/>
      <c r="AG103" s="85" t="n"/>
      <c r="AH103" s="85" t="n"/>
      <c r="AI103" s="85" t="n"/>
      <c r="AJ103" s="85" t="n"/>
      <c r="AK103" s="85" t="n"/>
      <c r="AL103" s="85" t="n"/>
      <c r="AM103" s="85" t="n"/>
      <c r="AN103" s="85" t="n"/>
      <c r="AO103" s="86" t="n"/>
      <c r="AP103" s="87" t="n"/>
    </row>
    <row r="104" hidden="1" ht="35" customHeight="1" s="173" thickBot="1">
      <c r="A104" s="93" t="inlineStr">
        <is>
          <t>Penerimaan dari penerbitan obligasi</t>
        </is>
      </c>
      <c r="B104" s="93" t="n"/>
      <c r="C104" s="82" t="inlineStr"/>
      <c r="D104" s="82" t="inlineStr"/>
      <c r="E104" s="82" t="inlineStr"/>
      <c r="F104" s="82" t="inlineStr"/>
      <c r="G104" s="82" t="inlineStr"/>
      <c r="H104" s="82" t="inlineStr"/>
      <c r="I104" s="82" t="inlineStr"/>
      <c r="J104" s="82" t="inlineStr"/>
      <c r="K104" s="83" t="inlineStr"/>
      <c r="L104" s="84" t="inlineStr"/>
      <c r="M104" s="82" t="inlineStr"/>
      <c r="N104" s="82" t="inlineStr"/>
      <c r="O104" s="82" t="n">
        <v/>
      </c>
      <c r="P104" s="82" t="inlineStr"/>
      <c r="Q104" s="82" t="inlineStr"/>
      <c r="R104" s="82" t="inlineStr"/>
      <c r="S104" s="82" t="n">
        <v/>
      </c>
      <c r="T104" s="82" t="inlineStr"/>
      <c r="U104" s="83" t="inlineStr"/>
      <c r="V104" s="84" t="inlineStr"/>
      <c r="W104" s="82" t="n">
        <v/>
      </c>
      <c r="X104" s="82" t="inlineStr"/>
      <c r="Y104" s="82" t="inlineStr"/>
      <c r="Z104" s="82" t="inlineStr"/>
      <c r="AA104" s="82" t="n">
        <v/>
      </c>
      <c r="AB104" s="82" t="inlineStr"/>
      <c r="AC104" s="82" t="inlineStr"/>
      <c r="AD104" s="82" t="inlineStr"/>
      <c r="AE104" s="83" t="inlineStr"/>
      <c r="AF104" s="84" t="n"/>
      <c r="AG104" s="82" t="n"/>
      <c r="AH104" s="82" t="n"/>
      <c r="AI104" s="82" t="n"/>
      <c r="AJ104" s="82" t="n"/>
      <c r="AK104" s="82" t="n"/>
      <c r="AL104" s="82" t="n"/>
      <c r="AM104" s="82" t="n"/>
      <c r="AN104" s="82" t="n"/>
      <c r="AO104" s="83" t="n"/>
      <c r="AP104" s="84" t="n"/>
    </row>
    <row r="105" hidden="1" ht="18" customHeight="1" s="173" thickBot="1">
      <c r="A105" s="93" t="inlineStr">
        <is>
          <t>Pembayaran utang obligasi</t>
        </is>
      </c>
      <c r="B105" s="93" t="n"/>
      <c r="C105" s="85" t="inlineStr"/>
      <c r="D105" s="85" t="inlineStr"/>
      <c r="E105" s="85" t="inlineStr"/>
      <c r="F105" s="85" t="inlineStr"/>
      <c r="G105" s="85" t="inlineStr"/>
      <c r="H105" s="85" t="inlineStr"/>
      <c r="I105" s="85" t="inlineStr"/>
      <c r="J105" s="85" t="inlineStr"/>
      <c r="K105" s="86" t="inlineStr"/>
      <c r="L105" s="87" t="inlineStr"/>
      <c r="M105" s="85" t="inlineStr"/>
      <c r="N105" s="85" t="inlineStr"/>
      <c r="O105" s="85" t="n">
        <v/>
      </c>
      <c r="P105" s="85" t="inlineStr"/>
      <c r="Q105" s="85" t="inlineStr"/>
      <c r="R105" s="85" t="inlineStr"/>
      <c r="S105" s="85" t="n">
        <v/>
      </c>
      <c r="T105" s="85" t="inlineStr"/>
      <c r="U105" s="86" t="inlineStr"/>
      <c r="V105" s="87" t="inlineStr"/>
      <c r="W105" s="85" t="n">
        <v/>
      </c>
      <c r="X105" s="85" t="inlineStr"/>
      <c r="Y105" s="85" t="inlineStr"/>
      <c r="Z105" s="85" t="inlineStr"/>
      <c r="AA105" s="85" t="n">
        <v/>
      </c>
      <c r="AB105" s="85" t="inlineStr"/>
      <c r="AC105" s="85" t="inlineStr"/>
      <c r="AD105" s="85" t="inlineStr"/>
      <c r="AE105" s="86" t="inlineStr"/>
      <c r="AF105" s="87" t="n"/>
      <c r="AG105" s="85" t="n"/>
      <c r="AH105" s="85" t="n"/>
      <c r="AI105" s="85" t="n"/>
      <c r="AJ105" s="85" t="n"/>
      <c r="AK105" s="85" t="n"/>
      <c r="AL105" s="85" t="n"/>
      <c r="AM105" s="85" t="n"/>
      <c r="AN105" s="85" t="n"/>
      <c r="AO105" s="86" t="n"/>
      <c r="AP105" s="87" t="n"/>
    </row>
    <row r="106" hidden="1" ht="35" customHeight="1" s="173" thickBot="1">
      <c r="A106" s="93" t="inlineStr">
        <is>
          <t>Pembayaran biaya emisi penerbitan obligasi</t>
        </is>
      </c>
      <c r="B106" s="93" t="n"/>
      <c r="C106" s="85" t="inlineStr"/>
      <c r="D106" s="85" t="inlineStr"/>
      <c r="E106" s="85" t="inlineStr"/>
      <c r="F106" s="85" t="inlineStr"/>
      <c r="G106" s="85" t="inlineStr"/>
      <c r="H106" s="85" t="inlineStr"/>
      <c r="I106" s="85" t="inlineStr"/>
      <c r="J106" s="85" t="inlineStr"/>
      <c r="K106" s="86" t="inlineStr"/>
      <c r="L106" s="87" t="inlineStr"/>
      <c r="M106" s="85" t="inlineStr"/>
      <c r="N106" s="85" t="inlineStr"/>
      <c r="O106" s="85" t="n">
        <v/>
      </c>
      <c r="P106" s="85" t="inlineStr"/>
      <c r="Q106" s="85" t="inlineStr"/>
      <c r="R106" s="85" t="inlineStr"/>
      <c r="S106" s="85" t="n">
        <v/>
      </c>
      <c r="T106" s="85" t="inlineStr"/>
      <c r="U106" s="86" t="inlineStr"/>
      <c r="V106" s="87" t="inlineStr"/>
      <c r="W106" s="85" t="n">
        <v/>
      </c>
      <c r="X106" s="85" t="inlineStr"/>
      <c r="Y106" s="85" t="inlineStr"/>
      <c r="Z106" s="85" t="inlineStr"/>
      <c r="AA106" s="85" t="n">
        <v/>
      </c>
      <c r="AB106" s="85" t="inlineStr"/>
      <c r="AC106" s="85" t="inlineStr"/>
      <c r="AD106" s="85" t="inlineStr"/>
      <c r="AE106" s="86" t="inlineStr"/>
      <c r="AF106" s="87" t="n"/>
      <c r="AG106" s="85" t="n"/>
      <c r="AH106" s="85" t="n"/>
      <c r="AI106" s="85" t="n"/>
      <c r="AJ106" s="85" t="n"/>
      <c r="AK106" s="85" t="n"/>
      <c r="AL106" s="85" t="n"/>
      <c r="AM106" s="85" t="n"/>
      <c r="AN106" s="85" t="n"/>
      <c r="AO106" s="86" t="n"/>
      <c r="AP106" s="87" t="n"/>
    </row>
    <row r="107" hidden="1" ht="35" customHeight="1" s="173" thickBot="1">
      <c r="A107" s="93" t="inlineStr">
        <is>
          <t>Obligasi subordinasi yang diterbitkan</t>
        </is>
      </c>
      <c r="B107" s="93" t="n"/>
      <c r="C107" s="82" t="inlineStr"/>
      <c r="D107" s="82" t="inlineStr"/>
      <c r="E107" s="82" t="inlineStr"/>
      <c r="F107" s="82" t="inlineStr"/>
      <c r="G107" s="82" t="inlineStr"/>
      <c r="H107" s="82" t="inlineStr"/>
      <c r="I107" s="82" t="inlineStr"/>
      <c r="J107" s="82" t="inlineStr"/>
      <c r="K107" s="83" t="inlineStr"/>
      <c r="L107" s="84" t="inlineStr"/>
      <c r="M107" s="82" t="inlineStr"/>
      <c r="N107" s="82" t="inlineStr"/>
      <c r="O107" s="82" t="n">
        <v/>
      </c>
      <c r="P107" s="82" t="inlineStr"/>
      <c r="Q107" s="82" t="inlineStr"/>
      <c r="R107" s="82" t="inlineStr"/>
      <c r="S107" s="82" t="n">
        <v/>
      </c>
      <c r="T107" s="82" t="inlineStr"/>
      <c r="U107" s="83" t="inlineStr"/>
      <c r="V107" s="84" t="inlineStr"/>
      <c r="W107" s="82" t="n">
        <v/>
      </c>
      <c r="X107" s="82" t="inlineStr"/>
      <c r="Y107" s="82" t="inlineStr"/>
      <c r="Z107" s="82" t="inlineStr"/>
      <c r="AA107" s="82" t="n">
        <v/>
      </c>
      <c r="AB107" s="82" t="inlineStr"/>
      <c r="AC107" s="82" t="inlineStr"/>
      <c r="AD107" s="82" t="inlineStr"/>
      <c r="AE107" s="83" t="inlineStr"/>
      <c r="AF107" s="84" t="n"/>
      <c r="AG107" s="82" t="n"/>
      <c r="AH107" s="82" t="n"/>
      <c r="AI107" s="82" t="n"/>
      <c r="AJ107" s="82" t="n"/>
      <c r="AK107" s="82" t="n"/>
      <c r="AL107" s="82" t="n"/>
      <c r="AM107" s="82" t="n"/>
      <c r="AN107" s="82" t="n"/>
      <c r="AO107" s="83" t="n"/>
      <c r="AP107" s="84" t="n"/>
    </row>
    <row r="108" hidden="1" ht="18" customHeight="1" s="173" thickBot="1">
      <c r="A108" s="93" t="inlineStr">
        <is>
          <t>Pembayaran obligasi subordinasi</t>
        </is>
      </c>
      <c r="B108" s="93" t="n"/>
      <c r="C108" s="85" t="inlineStr"/>
      <c r="D108" s="85" t="inlineStr"/>
      <c r="E108" s="85" t="inlineStr"/>
      <c r="F108" s="85" t="inlineStr"/>
      <c r="G108" s="85" t="inlineStr"/>
      <c r="H108" s="85" t="inlineStr"/>
      <c r="I108" s="85" t="inlineStr"/>
      <c r="J108" s="85" t="inlineStr"/>
      <c r="K108" s="86" t="inlineStr"/>
      <c r="L108" s="87" t="inlineStr"/>
      <c r="M108" s="85" t="inlineStr"/>
      <c r="N108" s="85" t="inlineStr"/>
      <c r="O108" s="85" t="n">
        <v/>
      </c>
      <c r="P108" s="85" t="inlineStr"/>
      <c r="Q108" s="85" t="inlineStr"/>
      <c r="R108" s="85" t="inlineStr"/>
      <c r="S108" s="85" t="n">
        <v/>
      </c>
      <c r="T108" s="85" t="inlineStr"/>
      <c r="U108" s="86" t="inlineStr"/>
      <c r="V108" s="87" t="inlineStr"/>
      <c r="W108" s="85" t="n">
        <v/>
      </c>
      <c r="X108" s="85" t="inlineStr"/>
      <c r="Y108" s="85" t="inlineStr"/>
      <c r="Z108" s="85" t="inlineStr"/>
      <c r="AA108" s="85" t="n">
        <v/>
      </c>
      <c r="AB108" s="85" t="inlineStr"/>
      <c r="AC108" s="85" t="inlineStr"/>
      <c r="AD108" s="85" t="inlineStr"/>
      <c r="AE108" s="86" t="inlineStr"/>
      <c r="AF108" s="87" t="n"/>
      <c r="AG108" s="85" t="n"/>
      <c r="AH108" s="85" t="n"/>
      <c r="AI108" s="85" t="n"/>
      <c r="AJ108" s="85" t="n"/>
      <c r="AK108" s="85" t="n"/>
      <c r="AL108" s="85" t="n"/>
      <c r="AM108" s="85" t="n"/>
      <c r="AN108" s="85" t="n"/>
      <c r="AO108" s="86" t="n"/>
      <c r="AP108" s="87" t="n"/>
    </row>
    <row r="109" hidden="1" ht="35" customHeight="1" s="173" thickBot="1">
      <c r="A109" s="93" t="inlineStr">
        <is>
          <t>Biaya emisi obligasi subordinasi yang diterbitkan</t>
        </is>
      </c>
      <c r="B109" s="93" t="n"/>
      <c r="C109" s="85" t="inlineStr"/>
      <c r="D109" s="85" t="inlineStr"/>
      <c r="E109" s="85" t="inlineStr"/>
      <c r="F109" s="85" t="inlineStr"/>
      <c r="G109" s="85" t="inlineStr"/>
      <c r="H109" s="85" t="inlineStr"/>
      <c r="I109" s="85" t="inlineStr"/>
      <c r="J109" s="85" t="inlineStr"/>
      <c r="K109" s="86" t="inlineStr"/>
      <c r="L109" s="87" t="inlineStr"/>
      <c r="M109" s="85" t="inlineStr"/>
      <c r="N109" s="85" t="inlineStr"/>
      <c r="O109" s="85" t="n">
        <v/>
      </c>
      <c r="P109" s="85" t="inlineStr"/>
      <c r="Q109" s="85" t="inlineStr"/>
      <c r="R109" s="85" t="inlineStr"/>
      <c r="S109" s="85" t="n">
        <v/>
      </c>
      <c r="T109" s="85" t="inlineStr"/>
      <c r="U109" s="86" t="inlineStr"/>
      <c r="V109" s="87" t="inlineStr"/>
      <c r="W109" s="85" t="n">
        <v/>
      </c>
      <c r="X109" s="85" t="inlineStr"/>
      <c r="Y109" s="85" t="inlineStr"/>
      <c r="Z109" s="85" t="inlineStr"/>
      <c r="AA109" s="85" t="n">
        <v/>
      </c>
      <c r="AB109" s="85" t="inlineStr"/>
      <c r="AC109" s="85" t="inlineStr"/>
      <c r="AD109" s="85" t="inlineStr"/>
      <c r="AE109" s="86" t="inlineStr"/>
      <c r="AF109" s="87" t="n"/>
      <c r="AG109" s="85" t="n"/>
      <c r="AH109" s="85" t="n"/>
      <c r="AI109" s="85" t="n"/>
      <c r="AJ109" s="85" t="n"/>
      <c r="AK109" s="85" t="n"/>
      <c r="AL109" s="85" t="n"/>
      <c r="AM109" s="85" t="n"/>
      <c r="AN109" s="85" t="n"/>
      <c r="AO109" s="86" t="n"/>
      <c r="AP109" s="87" t="n"/>
    </row>
    <row r="110" hidden="1" ht="35" customHeight="1" s="173" thickBot="1">
      <c r="A110" s="93" t="inlineStr">
        <is>
          <t>Penerimaan dari surat utang jangka menengah</t>
        </is>
      </c>
      <c r="B110" s="93" t="n"/>
      <c r="C110" s="82" t="n">
        <v/>
      </c>
      <c r="D110" s="82" t="n">
        <v/>
      </c>
      <c r="E110" s="82" t="n">
        <v/>
      </c>
      <c r="F110" s="82" t="n">
        <v/>
      </c>
      <c r="G110" s="82" t="n">
        <v/>
      </c>
      <c r="H110" s="82" t="n">
        <v/>
      </c>
      <c r="I110" s="82" t="n">
        <v/>
      </c>
      <c r="J110" s="82" t="n">
        <v/>
      </c>
      <c r="K110" s="83" t="n">
        <v/>
      </c>
      <c r="L110" s="84" t="n">
        <v/>
      </c>
      <c r="M110" s="82" t="n">
        <v/>
      </c>
      <c r="N110" s="82" t="n">
        <v/>
      </c>
      <c r="O110" s="82" t="n">
        <v/>
      </c>
      <c r="P110" s="82" t="inlineStr"/>
      <c r="Q110" s="82" t="inlineStr"/>
      <c r="R110" s="82" t="inlineStr"/>
      <c r="S110" s="82" t="n">
        <v/>
      </c>
      <c r="T110" s="82" t="inlineStr"/>
      <c r="U110" s="83" t="inlineStr"/>
      <c r="V110" s="84" t="inlineStr"/>
      <c r="W110" s="82" t="n">
        <v/>
      </c>
      <c r="X110" s="82" t="inlineStr"/>
      <c r="Y110" s="82" t="inlineStr"/>
      <c r="Z110" s="82" t="inlineStr"/>
      <c r="AA110" s="82" t="n">
        <v/>
      </c>
      <c r="AB110" s="82" t="inlineStr"/>
      <c r="AC110" s="82" t="inlineStr"/>
      <c r="AD110" s="82" t="inlineStr"/>
      <c r="AE110" s="83" t="inlineStr"/>
      <c r="AF110" s="84" t="n"/>
      <c r="AG110" s="82" t="n"/>
      <c r="AH110" s="82" t="n"/>
      <c r="AI110" s="82" t="n"/>
      <c r="AJ110" s="82" t="n"/>
      <c r="AK110" s="82" t="n"/>
      <c r="AL110" s="82" t="n"/>
      <c r="AM110" s="82" t="n"/>
      <c r="AN110" s="82" t="n"/>
      <c r="AO110" s="83" t="n"/>
      <c r="AP110" s="84" t="n"/>
    </row>
    <row r="111" hidden="1" ht="35" customHeight="1" s="173" thickBot="1">
      <c r="A111" s="93" t="inlineStr">
        <is>
          <t>Pembayaran dari surat utang jangka menengah</t>
        </is>
      </c>
      <c r="B111" s="93" t="n"/>
      <c r="C111" s="85" t="n">
        <v/>
      </c>
      <c r="D111" s="85" t="n">
        <v/>
      </c>
      <c r="E111" s="85" t="n">
        <v/>
      </c>
      <c r="F111" s="85" t="n">
        <v/>
      </c>
      <c r="G111" s="85" t="n">
        <v/>
      </c>
      <c r="H111" s="85" t="n">
        <v/>
      </c>
      <c r="I111" s="85" t="n">
        <v/>
      </c>
      <c r="J111" s="85" t="n">
        <v/>
      </c>
      <c r="K111" s="86" t="n">
        <v/>
      </c>
      <c r="L111" s="87" t="n">
        <v/>
      </c>
      <c r="M111" s="85" t="n">
        <v/>
      </c>
      <c r="N111" s="85" t="n">
        <v/>
      </c>
      <c r="O111" s="85" t="n">
        <v/>
      </c>
      <c r="P111" s="85" t="inlineStr"/>
      <c r="Q111" s="85" t="inlineStr"/>
      <c r="R111" s="85" t="inlineStr"/>
      <c r="S111" s="85" t="n">
        <v/>
      </c>
      <c r="T111" s="85" t="inlineStr"/>
      <c r="U111" s="86" t="inlineStr"/>
      <c r="V111" s="87" t="inlineStr"/>
      <c r="W111" s="85" t="n">
        <v/>
      </c>
      <c r="X111" s="85" t="inlineStr"/>
      <c r="Y111" s="85" t="inlineStr"/>
      <c r="Z111" s="85" t="inlineStr"/>
      <c r="AA111" s="85" t="n">
        <v/>
      </c>
      <c r="AB111" s="85" t="inlineStr"/>
      <c r="AC111" s="85" t="inlineStr"/>
      <c r="AD111" s="85" t="inlineStr"/>
      <c r="AE111" s="86" t="inlineStr"/>
      <c r="AF111" s="87" t="n"/>
      <c r="AG111" s="85" t="n"/>
      <c r="AH111" s="85" t="n"/>
      <c r="AI111" s="85" t="n"/>
      <c r="AJ111" s="85" t="n"/>
      <c r="AK111" s="85" t="n"/>
      <c r="AL111" s="85" t="n"/>
      <c r="AM111" s="85" t="n"/>
      <c r="AN111" s="85" t="n"/>
      <c r="AO111" s="86" t="n"/>
      <c r="AP111" s="87" t="n"/>
    </row>
    <row r="112" hidden="1" ht="35" customHeight="1" s="173" thickBot="1">
      <c r="A112" s="93" t="inlineStr">
        <is>
          <t>Penerimaan dari penerbitan saham baru</t>
        </is>
      </c>
      <c r="B112" s="93" t="n"/>
      <c r="C112" s="82" t="inlineStr"/>
      <c r="D112" s="82" t="inlineStr"/>
      <c r="E112" s="82" t="inlineStr"/>
      <c r="F112" s="82" t="inlineStr"/>
      <c r="G112" s="82" t="inlineStr"/>
      <c r="H112" s="82" t="inlineStr"/>
      <c r="I112" s="82" t="inlineStr"/>
      <c r="J112" s="82" t="inlineStr"/>
      <c r="K112" s="83" t="inlineStr"/>
      <c r="L112" s="84" t="inlineStr"/>
      <c r="M112" s="82" t="inlineStr"/>
      <c r="N112" s="82" t="inlineStr"/>
      <c r="O112" s="82" t="n">
        <v/>
      </c>
      <c r="P112" s="82" t="inlineStr"/>
      <c r="Q112" s="82" t="inlineStr"/>
      <c r="R112" s="82" t="inlineStr"/>
      <c r="S112" s="82" t="n">
        <v/>
      </c>
      <c r="T112" s="82" t="inlineStr"/>
      <c r="U112" s="83" t="inlineStr"/>
      <c r="V112" s="84" t="inlineStr"/>
      <c r="W112" s="82" t="n">
        <v/>
      </c>
      <c r="X112" s="82" t="inlineStr"/>
      <c r="Y112" s="82" t="inlineStr"/>
      <c r="Z112" s="82" t="inlineStr"/>
      <c r="AA112" s="82" t="n">
        <v/>
      </c>
      <c r="AB112" s="82" t="inlineStr"/>
      <c r="AC112" s="82" t="inlineStr"/>
      <c r="AD112" s="82" t="inlineStr"/>
      <c r="AE112" s="83" t="inlineStr"/>
      <c r="AF112" s="84" t="n"/>
      <c r="AG112" s="82" t="n"/>
      <c r="AH112" s="82" t="n"/>
      <c r="AI112" s="82" t="n"/>
      <c r="AJ112" s="82" t="n"/>
      <c r="AK112" s="82" t="n"/>
      <c r="AL112" s="82" t="n"/>
      <c r="AM112" s="82" t="n"/>
      <c r="AN112" s="82" t="n"/>
      <c r="AO112" s="83" t="n"/>
      <c r="AP112" s="84" t="n"/>
    </row>
    <row r="113" hidden="1" ht="18" customHeight="1" s="173" thickBot="1">
      <c r="A113" s="93" t="inlineStr">
        <is>
          <t>Pembayaran biaya emisi saham</t>
        </is>
      </c>
      <c r="B113" s="93" t="n"/>
      <c r="C113" s="85" t="inlineStr"/>
      <c r="D113" s="85" t="inlineStr"/>
      <c r="E113" s="85" t="inlineStr"/>
      <c r="F113" s="85" t="inlineStr"/>
      <c r="G113" s="85" t="inlineStr"/>
      <c r="H113" s="85" t="inlineStr"/>
      <c r="I113" s="85" t="inlineStr"/>
      <c r="J113" s="85" t="inlineStr"/>
      <c r="K113" s="86" t="inlineStr"/>
      <c r="L113" s="87" t="inlineStr"/>
      <c r="M113" s="85" t="inlineStr"/>
      <c r="N113" s="85" t="inlineStr"/>
      <c r="O113" s="85" t="n">
        <v/>
      </c>
      <c r="P113" s="85" t="inlineStr"/>
      <c r="Q113" s="85" t="inlineStr"/>
      <c r="R113" s="85" t="inlineStr"/>
      <c r="S113" s="85" t="n">
        <v/>
      </c>
      <c r="T113" s="85" t="inlineStr"/>
      <c r="U113" s="86" t="inlineStr"/>
      <c r="V113" s="87" t="inlineStr"/>
      <c r="W113" s="85" t="n">
        <v/>
      </c>
      <c r="X113" s="85" t="inlineStr"/>
      <c r="Y113" s="85" t="inlineStr"/>
      <c r="Z113" s="85" t="inlineStr"/>
      <c r="AA113" s="85" t="n">
        <v/>
      </c>
      <c r="AB113" s="85" t="inlineStr"/>
      <c r="AC113" s="85" t="inlineStr"/>
      <c r="AD113" s="85" t="inlineStr"/>
      <c r="AE113" s="86" t="inlineStr"/>
      <c r="AF113" s="87" t="n"/>
      <c r="AG113" s="85" t="n"/>
      <c r="AH113" s="85" t="n"/>
      <c r="AI113" s="85" t="n"/>
      <c r="AJ113" s="85" t="n"/>
      <c r="AK113" s="85" t="n"/>
      <c r="AL113" s="85" t="n"/>
      <c r="AM113" s="85" t="n"/>
      <c r="AN113" s="85" t="n"/>
      <c r="AO113" s="86" t="n"/>
      <c r="AP113" s="87" t="n"/>
    </row>
    <row r="114" ht="18" customHeight="1" s="173" thickBot="1">
      <c r="A114" s="93" t="inlineStr">
        <is>
          <t>Penerimaan setoran modal</t>
        </is>
      </c>
      <c r="B114" s="93" t="n"/>
      <c r="C114" s="82" t="n">
        <v>0.528</v>
      </c>
      <c r="D114" s="82" t="n">
        <v>0.528</v>
      </c>
      <c r="E114" s="82" t="n">
        <v>1.826</v>
      </c>
      <c r="F114" s="82" t="n">
        <v>9.358000000000001</v>
      </c>
      <c r="G114" s="82" t="inlineStr"/>
      <c r="H114" s="82" t="n">
        <v>14.209</v>
      </c>
      <c r="I114" s="82" t="n">
        <v>7.262</v>
      </c>
      <c r="J114" s="82" t="n">
        <v>7.262</v>
      </c>
      <c r="K114" s="83" t="n">
        <v>7.262</v>
      </c>
      <c r="L114" s="84" t="inlineStr"/>
      <c r="M114" s="82" t="inlineStr"/>
      <c r="N114" s="82" t="inlineStr"/>
      <c r="O114" s="82" t="n">
        <v/>
      </c>
      <c r="P114" s="82" t="inlineStr"/>
      <c r="Q114" s="82" t="inlineStr"/>
      <c r="R114" s="82" t="inlineStr"/>
      <c r="S114" s="82" t="n">
        <v/>
      </c>
      <c r="T114" s="82" t="inlineStr"/>
      <c r="U114" s="83" t="inlineStr"/>
      <c r="V114" s="84" t="inlineStr"/>
      <c r="W114" s="82" t="n">
        <v/>
      </c>
      <c r="X114" s="82" t="inlineStr"/>
      <c r="Y114" s="82" t="inlineStr"/>
      <c r="Z114" s="82" t="inlineStr"/>
      <c r="AA114" s="82" t="n">
        <v/>
      </c>
      <c r="AB114" s="82" t="inlineStr"/>
      <c r="AC114" s="82" t="inlineStr"/>
      <c r="AD114" s="82" t="inlineStr"/>
      <c r="AE114" s="83" t="inlineStr"/>
      <c r="AF114" s="84" t="n"/>
      <c r="AG114" s="82" t="n"/>
      <c r="AH114" s="82" t="n"/>
      <c r="AI114" s="82" t="n"/>
      <c r="AJ114" s="82" t="n"/>
      <c r="AK114" s="82" t="n"/>
      <c r="AL114" s="82" t="n"/>
      <c r="AM114" s="82" t="n"/>
      <c r="AN114" s="82" t="n"/>
      <c r="AO114" s="83" t="n"/>
      <c r="AP114" s="84" t="n"/>
    </row>
    <row r="115" hidden="1" ht="35" customHeight="1" s="173" thickBot="1">
      <c r="A115" s="93" t="inlineStr">
        <is>
          <t>Penerimaan dari penambahan kepemilikan dari non-pengendali</t>
        </is>
      </c>
      <c r="B115" s="93" t="n"/>
      <c r="C115" s="82" t="n">
        <v/>
      </c>
      <c r="D115" s="82" t="n">
        <v/>
      </c>
      <c r="E115" s="82" t="n">
        <v/>
      </c>
      <c r="F115" s="82" t="n">
        <v/>
      </c>
      <c r="G115" s="82" t="n">
        <v/>
      </c>
      <c r="H115" s="82" t="n">
        <v/>
      </c>
      <c r="I115" s="82" t="n">
        <v/>
      </c>
      <c r="J115" s="82" t="n">
        <v/>
      </c>
      <c r="K115" s="83" t="n">
        <v/>
      </c>
      <c r="L115" s="84" t="n">
        <v/>
      </c>
      <c r="M115" s="82" t="n">
        <v/>
      </c>
      <c r="N115" s="82" t="n">
        <v/>
      </c>
      <c r="O115" s="82" t="n">
        <v/>
      </c>
      <c r="P115" s="82" t="inlineStr"/>
      <c r="Q115" s="82" t="inlineStr"/>
      <c r="R115" s="82" t="inlineStr"/>
      <c r="S115" s="82" t="n">
        <v/>
      </c>
      <c r="T115" s="82" t="inlineStr"/>
      <c r="U115" s="83" t="inlineStr"/>
      <c r="V115" s="84" t="inlineStr"/>
      <c r="W115" s="82" t="n">
        <v/>
      </c>
      <c r="X115" s="82" t="inlineStr"/>
      <c r="Y115" s="82" t="inlineStr"/>
      <c r="Z115" s="82" t="inlineStr"/>
      <c r="AA115" s="82" t="n">
        <v/>
      </c>
      <c r="AB115" s="82" t="inlineStr"/>
      <c r="AC115" s="82" t="inlineStr"/>
      <c r="AD115" s="82" t="inlineStr"/>
      <c r="AE115" s="83" t="inlineStr"/>
      <c r="AF115" s="84" t="n"/>
      <c r="AG115" s="82" t="n"/>
      <c r="AH115" s="82" t="n"/>
      <c r="AI115" s="82" t="n"/>
      <c r="AJ115" s="82" t="n"/>
      <c r="AK115" s="82" t="n"/>
      <c r="AL115" s="82" t="n"/>
      <c r="AM115" s="82" t="n"/>
      <c r="AN115" s="82" t="n"/>
      <c r="AO115" s="83" t="n"/>
      <c r="AP115" s="84" t="n"/>
    </row>
    <row r="116" hidden="1" ht="35" customHeight="1" s="173" thickBot="1">
      <c r="A116" s="93" t="inlineStr">
        <is>
          <t>Penjualan (pembelian) dari saham tresuri</t>
        </is>
      </c>
      <c r="B116" s="93" t="n"/>
      <c r="C116" s="82" t="inlineStr"/>
      <c r="D116" s="82" t="inlineStr"/>
      <c r="E116" s="82" t="inlineStr"/>
      <c r="F116" s="82" t="inlineStr"/>
      <c r="G116" s="82" t="inlineStr"/>
      <c r="H116" s="82" t="inlineStr"/>
      <c r="I116" s="82" t="inlineStr"/>
      <c r="J116" s="82" t="inlineStr"/>
      <c r="K116" s="83" t="inlineStr"/>
      <c r="L116" s="84" t="inlineStr"/>
      <c r="M116" s="82" t="inlineStr"/>
      <c r="N116" s="82" t="inlineStr"/>
      <c r="O116" s="82" t="n">
        <v/>
      </c>
      <c r="P116" s="82" t="inlineStr"/>
      <c r="Q116" s="82" t="inlineStr"/>
      <c r="R116" s="82" t="inlineStr"/>
      <c r="S116" s="82" t="n">
        <v/>
      </c>
      <c r="T116" s="82" t="inlineStr"/>
      <c r="U116" s="83" t="inlineStr"/>
      <c r="V116" s="84" t="inlineStr"/>
      <c r="W116" s="82" t="n">
        <v/>
      </c>
      <c r="X116" s="82" t="inlineStr"/>
      <c r="Y116" s="82" t="inlineStr"/>
      <c r="Z116" s="82" t="inlineStr"/>
      <c r="AA116" s="82" t="n">
        <v/>
      </c>
      <c r="AB116" s="82" t="inlineStr"/>
      <c r="AC116" s="82" t="inlineStr"/>
      <c r="AD116" s="82" t="inlineStr"/>
      <c r="AE116" s="83" t="inlineStr"/>
      <c r="AF116" s="84" t="n"/>
      <c r="AG116" s="82" t="n"/>
      <c r="AH116" s="82" t="n"/>
      <c r="AI116" s="82" t="n"/>
      <c r="AJ116" s="82" t="n"/>
      <c r="AK116" s="82" t="n"/>
      <c r="AL116" s="82" t="n"/>
      <c r="AM116" s="82" t="n"/>
      <c r="AN116" s="82" t="n"/>
      <c r="AO116" s="83" t="n"/>
      <c r="AP116" s="84" t="n"/>
    </row>
    <row r="117" hidden="1" ht="35" customHeight="1" s="173" thickBot="1">
      <c r="A117" s="93" t="inlineStr">
        <is>
          <t>Penerimaan dari program opsi saham karyawan</t>
        </is>
      </c>
      <c r="B117" s="93" t="n"/>
      <c r="C117" s="82" t="inlineStr"/>
      <c r="D117" s="82" t="inlineStr"/>
      <c r="E117" s="82" t="inlineStr"/>
      <c r="F117" s="82" t="inlineStr"/>
      <c r="G117" s="82" t="inlineStr"/>
      <c r="H117" s="82" t="inlineStr"/>
      <c r="I117" s="82" t="inlineStr"/>
      <c r="J117" s="82" t="inlineStr"/>
      <c r="K117" s="83" t="inlineStr"/>
      <c r="L117" s="84" t="inlineStr"/>
      <c r="M117" s="82" t="inlineStr"/>
      <c r="N117" s="82" t="inlineStr"/>
      <c r="O117" s="82" t="n">
        <v/>
      </c>
      <c r="P117" s="82" t="inlineStr"/>
      <c r="Q117" s="82" t="inlineStr"/>
      <c r="R117" s="82" t="inlineStr"/>
      <c r="S117" s="82" t="n">
        <v/>
      </c>
      <c r="T117" s="82" t="inlineStr"/>
      <c r="U117" s="83" t="inlineStr"/>
      <c r="V117" s="84" t="inlineStr"/>
      <c r="W117" s="82" t="n">
        <v/>
      </c>
      <c r="X117" s="82" t="inlineStr"/>
      <c r="Y117" s="82" t="inlineStr"/>
      <c r="Z117" s="82" t="inlineStr"/>
      <c r="AA117" s="82" t="n">
        <v/>
      </c>
      <c r="AB117" s="82" t="inlineStr"/>
      <c r="AC117" s="82" t="inlineStr"/>
      <c r="AD117" s="82" t="inlineStr"/>
      <c r="AE117" s="83" t="inlineStr"/>
      <c r="AF117" s="84" t="n"/>
      <c r="AG117" s="82" t="n"/>
      <c r="AH117" s="82" t="n"/>
      <c r="AI117" s="82" t="n"/>
      <c r="AJ117" s="82" t="n"/>
      <c r="AK117" s="82" t="n"/>
      <c r="AL117" s="82" t="n"/>
      <c r="AM117" s="82" t="n"/>
      <c r="AN117" s="82" t="n"/>
      <c r="AO117" s="83" t="n"/>
      <c r="AP117" s="84" t="n"/>
    </row>
    <row r="118" hidden="1" ht="35" customHeight="1" s="173" thickBot="1">
      <c r="A118" s="93" t="inlineStr">
        <is>
          <t>Penyelesaian (penempatan) transaksi derivatif</t>
        </is>
      </c>
      <c r="B118" s="93" t="n"/>
      <c r="C118" s="82" t="inlineStr"/>
      <c r="D118" s="82" t="inlineStr"/>
      <c r="E118" s="82" t="inlineStr"/>
      <c r="F118" s="82" t="inlineStr"/>
      <c r="G118" s="82" t="inlineStr"/>
      <c r="H118" s="82" t="inlineStr"/>
      <c r="I118" s="82" t="inlineStr"/>
      <c r="J118" s="82" t="inlineStr"/>
      <c r="K118" s="83" t="inlineStr"/>
      <c r="L118" s="84" t="inlineStr"/>
      <c r="M118" s="82" t="inlineStr"/>
      <c r="N118" s="82" t="inlineStr"/>
      <c r="O118" s="82" t="n">
        <v/>
      </c>
      <c r="P118" s="82" t="inlineStr"/>
      <c r="Q118" s="82" t="inlineStr"/>
      <c r="R118" s="82" t="inlineStr"/>
      <c r="S118" s="82" t="n">
        <v/>
      </c>
      <c r="T118" s="82" t="inlineStr"/>
      <c r="U118" s="83" t="inlineStr"/>
      <c r="V118" s="84" t="inlineStr"/>
      <c r="W118" s="82" t="n">
        <v/>
      </c>
      <c r="X118" s="82" t="inlineStr"/>
      <c r="Y118" s="82" t="inlineStr"/>
      <c r="Z118" s="82" t="inlineStr"/>
      <c r="AA118" s="82" t="n">
        <v/>
      </c>
      <c r="AB118" s="82" t="inlineStr"/>
      <c r="AC118" s="82" t="inlineStr"/>
      <c r="AD118" s="82" t="inlineStr"/>
      <c r="AE118" s="83" t="inlineStr"/>
      <c r="AF118" s="84" t="n"/>
      <c r="AG118" s="82" t="n"/>
      <c r="AH118" s="82" t="n"/>
      <c r="AI118" s="82" t="n"/>
      <c r="AJ118" s="82" t="n"/>
      <c r="AK118" s="82" t="n"/>
      <c r="AL118" s="82" t="n"/>
      <c r="AM118" s="82" t="n"/>
      <c r="AN118" s="82" t="n"/>
      <c r="AO118" s="83" t="n"/>
      <c r="AP118" s="84" t="n"/>
    </row>
    <row r="119" ht="35" customHeight="1" s="173" thickBot="1">
      <c r="A119" s="93" t="inlineStr">
        <is>
          <t>Pembayaran dividen dari aktivitas pendanaan</t>
        </is>
      </c>
      <c r="B119" s="93" t="n"/>
      <c r="C119" s="85" t="n">
        <v>660.385</v>
      </c>
      <c r="D119" s="85" t="n">
        <v>660.386</v>
      </c>
      <c r="E119" s="85" t="n">
        <v>660.385</v>
      </c>
      <c r="F119" s="85" t="inlineStr"/>
      <c r="G119" s="85" t="n">
        <v>683.866</v>
      </c>
      <c r="H119" s="85" t="n">
        <v>683.866</v>
      </c>
      <c r="I119" s="85" t="inlineStr"/>
      <c r="J119" s="85" t="n">
        <v>723.747</v>
      </c>
      <c r="K119" s="86" t="n">
        <v>723.747</v>
      </c>
      <c r="L119" s="87" t="inlineStr"/>
      <c r="M119" s="85" t="n">
        <v>733.5069999999999</v>
      </c>
      <c r="N119" s="85" t="n">
        <v>733.5069999999999</v>
      </c>
      <c r="O119" s="85" t="n">
        <v/>
      </c>
      <c r="P119" s="85" t="n">
        <v>782.458</v>
      </c>
      <c r="Q119" s="85" t="n">
        <v>782.457</v>
      </c>
      <c r="R119" s="85" t="n">
        <v>782.458</v>
      </c>
      <c r="S119" s="85" t="n">
        <v/>
      </c>
      <c r="T119" s="85" t="n">
        <v>782.458</v>
      </c>
      <c r="U119" s="86" t="n">
        <v>782.457</v>
      </c>
      <c r="V119" s="87" t="n">
        <v>797.173</v>
      </c>
      <c r="W119" s="85" t="n">
        <v/>
      </c>
      <c r="X119" s="85" t="n">
        <v>816.693</v>
      </c>
      <c r="Y119" s="85" t="n">
        <v>816.693</v>
      </c>
      <c r="Z119" s="85" t="n">
        <v>816.693</v>
      </c>
      <c r="AA119" s="85" t="n">
        <v/>
      </c>
      <c r="AB119" s="85" t="inlineStr"/>
      <c r="AC119" s="85" t="n">
        <v>821.498</v>
      </c>
      <c r="AD119" s="85" t="n">
        <v>1009.423</v>
      </c>
      <c r="AE119" s="86" t="n">
        <v>417.331</v>
      </c>
      <c r="AF119" s="87" t="n"/>
      <c r="AG119" s="85" t="n"/>
      <c r="AH119" s="85" t="n"/>
      <c r="AI119" s="85" t="n"/>
      <c r="AJ119" s="85" t="n"/>
      <c r="AK119" s="85" t="n"/>
      <c r="AL119" s="85" t="n"/>
      <c r="AM119" s="85" t="n"/>
      <c r="AN119" s="85" t="n"/>
      <c r="AO119" s="86" t="n"/>
      <c r="AP119" s="87" t="n"/>
    </row>
    <row r="120" ht="35" customHeight="1" s="173" thickBot="1">
      <c r="A120" s="93" t="inlineStr">
        <is>
          <t>Penerimaan (pengeluaran) kas lainnya dari aktivitas pendanaan</t>
        </is>
      </c>
      <c r="B120" s="93" t="n"/>
      <c r="C120" s="82" t="inlineStr"/>
      <c r="D120" s="82" t="inlineStr"/>
      <c r="E120" s="82" t="inlineStr"/>
      <c r="F120" s="82" t="inlineStr"/>
      <c r="G120" s="82" t="n">
        <v>9.358000000000001</v>
      </c>
      <c r="H120" s="82" t="inlineStr"/>
      <c r="I120" s="82" t="inlineStr"/>
      <c r="J120" s="82" t="n">
        <v>0</v>
      </c>
      <c r="K120" s="83" t="inlineStr"/>
      <c r="L120" s="84" t="inlineStr"/>
      <c r="M120" s="82" t="inlineStr"/>
      <c r="N120" s="82" t="inlineStr"/>
      <c r="O120" s="82" t="n">
        <v/>
      </c>
      <c r="P120" s="82" t="inlineStr"/>
      <c r="Q120" s="82" t="inlineStr"/>
      <c r="R120" s="82" t="inlineStr"/>
      <c r="S120" s="82" t="n">
        <v/>
      </c>
      <c r="T120" s="82" t="inlineStr"/>
      <c r="U120" s="83" t="inlineStr"/>
      <c r="V120" s="84" t="inlineStr"/>
      <c r="W120" s="82" t="n">
        <v/>
      </c>
      <c r="X120" s="82" t="n">
        <v>-2.424</v>
      </c>
      <c r="Y120" s="82" t="n">
        <v>-8.183</v>
      </c>
      <c r="Z120" s="82" t="n">
        <v>-7.203</v>
      </c>
      <c r="AA120" s="82" t="n">
        <v/>
      </c>
      <c r="AB120" s="82" t="n">
        <v>-204.967</v>
      </c>
      <c r="AC120" s="82" t="n">
        <v>-9.585000000000001</v>
      </c>
      <c r="AD120" s="82" t="n">
        <v>20.731</v>
      </c>
      <c r="AE120" s="83" t="n">
        <v>-4.995</v>
      </c>
      <c r="AF120" s="84" t="n"/>
      <c r="AG120" s="82" t="n"/>
      <c r="AH120" s="82" t="n"/>
      <c r="AI120" s="82" t="n"/>
      <c r="AJ120" s="82" t="n"/>
      <c r="AK120" s="82" t="n"/>
      <c r="AL120" s="82" t="n"/>
      <c r="AM120" s="82" t="n"/>
      <c r="AN120" s="82" t="n"/>
      <c r="AO120" s="83" t="n"/>
      <c r="AP120" s="84" t="n"/>
    </row>
    <row r="121" ht="52" customHeight="1" s="173" thickBot="1">
      <c r="A121" s="80" t="inlineStr">
        <is>
          <t>Jumlah arus kas bersih yang diperoleh dari (digunakan untuk) aktivitas pendanaan</t>
        </is>
      </c>
      <c r="B121" s="80" t="n"/>
      <c r="C121" s="90" t="n">
        <v>-690.725</v>
      </c>
      <c r="D121" s="90" t="n">
        <v>-1238.058</v>
      </c>
      <c r="E121" s="90" t="n">
        <v>-1274.836</v>
      </c>
      <c r="F121" s="90" t="n">
        <v>25.514</v>
      </c>
      <c r="G121" s="90" t="n">
        <v>-712.2859999999999</v>
      </c>
      <c r="H121" s="90" t="n">
        <v>-983.607</v>
      </c>
      <c r="I121" s="90" t="n">
        <v>-1243.201</v>
      </c>
      <c r="J121" s="90" t="n">
        <v>-1980.942</v>
      </c>
      <c r="K121" s="91" t="n">
        <v>-1922.601</v>
      </c>
      <c r="L121" s="92" t="n">
        <v>13.574</v>
      </c>
      <c r="M121" s="90" t="n">
        <v>-707.6799999999999</v>
      </c>
      <c r="N121" s="90" t="n">
        <v>-690.9059999999999</v>
      </c>
      <c r="O121" s="90" t="n">
        <v/>
      </c>
      <c r="P121" s="90" t="n">
        <v>-786.732</v>
      </c>
      <c r="Q121" s="90" t="n">
        <v>-902.617</v>
      </c>
      <c r="R121" s="90" t="n">
        <v>-894.039</v>
      </c>
      <c r="S121" s="90" t="n">
        <v/>
      </c>
      <c r="T121" s="90" t="n">
        <v>-705.176</v>
      </c>
      <c r="U121" s="91" t="n">
        <v>-722.148</v>
      </c>
      <c r="V121" s="92" t="n">
        <v>-811.066</v>
      </c>
      <c r="W121" s="90" t="n">
        <v/>
      </c>
      <c r="X121" s="90" t="n">
        <v>-831.841</v>
      </c>
      <c r="Y121" s="90" t="n">
        <v>-831.534</v>
      </c>
      <c r="Z121" s="90" t="n">
        <v>-827.869</v>
      </c>
      <c r="AA121" s="90" t="n">
        <v/>
      </c>
      <c r="AB121" s="90" t="n">
        <v>-55.035</v>
      </c>
      <c r="AC121" s="90" t="n">
        <v>2233.793</v>
      </c>
      <c r="AD121" s="90" t="n">
        <v>2182.362</v>
      </c>
      <c r="AE121" s="91" t="n">
        <v>-990.122</v>
      </c>
      <c r="AF121" s="92" t="n"/>
      <c r="AG121" s="90" t="n"/>
      <c r="AH121" s="90" t="n"/>
      <c r="AI121" s="90" t="n"/>
      <c r="AJ121" s="90" t="n"/>
      <c r="AK121" s="90" t="n"/>
      <c r="AL121" s="90" t="n"/>
      <c r="AM121" s="90" t="n"/>
      <c r="AN121" s="90" t="n"/>
      <c r="AO121" s="91" t="n"/>
      <c r="AP121" s="92" t="n"/>
    </row>
    <row r="122" ht="35" customHeight="1" s="173" thickBot="1">
      <c r="A122" s="79" t="inlineStr">
        <is>
          <t>Jumlah kenaikan (penurunan) bersih kas dan setara kas</t>
        </is>
      </c>
      <c r="B122" s="79" t="n"/>
      <c r="C122" s="90" t="n">
        <v>-806.923</v>
      </c>
      <c r="D122" s="90" t="n">
        <v>3435.228</v>
      </c>
      <c r="E122" s="90" t="n">
        <v>2947.364</v>
      </c>
      <c r="F122" s="90" t="n">
        <v>-3846.162</v>
      </c>
      <c r="G122" s="90" t="n">
        <v>-4842.97</v>
      </c>
      <c r="H122" s="90" t="n">
        <v>-3364.086</v>
      </c>
      <c r="I122" s="90" t="n">
        <v>-6647.141</v>
      </c>
      <c r="J122" s="90" t="n">
        <v>-10070.911</v>
      </c>
      <c r="K122" s="91" t="n">
        <v>-7955.861</v>
      </c>
      <c r="L122" s="92" t="n">
        <v>-4141.023</v>
      </c>
      <c r="M122" s="90" t="n">
        <v>10571.662</v>
      </c>
      <c r="N122" s="90" t="n">
        <v>7522.854</v>
      </c>
      <c r="O122" s="90" t="n">
        <v/>
      </c>
      <c r="P122" s="90" t="n">
        <v>-2329.838</v>
      </c>
      <c r="Q122" s="90" t="n">
        <v>-299.737</v>
      </c>
      <c r="R122" s="90" t="n">
        <v>-3361.275</v>
      </c>
      <c r="S122" s="90" t="n">
        <v/>
      </c>
      <c r="T122" s="90" t="n">
        <v>-4859.461</v>
      </c>
      <c r="U122" s="91" t="n">
        <v>-1810.363</v>
      </c>
      <c r="V122" s="92" t="n">
        <v>-3221.754</v>
      </c>
      <c r="W122" s="90" t="n">
        <v/>
      </c>
      <c r="X122" s="90" t="n">
        <v>-3064.589</v>
      </c>
      <c r="Y122" s="90" t="n">
        <v>-3312.003</v>
      </c>
      <c r="Z122" s="90" t="n">
        <v>-3757.822</v>
      </c>
      <c r="AA122" s="90" t="n">
        <v/>
      </c>
      <c r="AB122" s="90" t="n">
        <v>-2460.83</v>
      </c>
      <c r="AC122" s="90" t="n">
        <v>-1389.3</v>
      </c>
      <c r="AD122" s="90" t="n">
        <v>614.407</v>
      </c>
      <c r="AE122" s="91" t="n">
        <v>-50.641</v>
      </c>
      <c r="AF122" s="92" t="n"/>
      <c r="AG122" s="90" t="n"/>
      <c r="AH122" s="90" t="n"/>
      <c r="AI122" s="90" t="n"/>
      <c r="AJ122" s="90" t="n"/>
      <c r="AK122" s="90" t="n"/>
      <c r="AL122" s="90" t="n"/>
      <c r="AM122" s="90" t="n"/>
      <c r="AN122" s="90" t="n"/>
      <c r="AO122" s="91" t="n"/>
      <c r="AP122" s="92" t="n"/>
    </row>
    <row r="123" ht="35" customHeight="1" s="173" thickBot="1">
      <c r="A123" s="94" t="inlineStr">
        <is>
          <t>Kas dan setara kas arus kas, awal periode</t>
        </is>
      </c>
      <c r="B123" s="94" t="n"/>
      <c r="C123" s="82" t="n"/>
      <c r="D123" s="84">
        <f>C127</f>
        <v/>
      </c>
      <c r="E123" s="84">
        <f>D127</f>
        <v/>
      </c>
      <c r="F123" s="84">
        <f>E127</f>
        <v/>
      </c>
      <c r="G123" s="84">
        <f>F127</f>
        <v/>
      </c>
      <c r="H123" s="84">
        <f>G127</f>
        <v/>
      </c>
      <c r="I123" s="84">
        <f>H127</f>
        <v/>
      </c>
      <c r="J123" s="84">
        <f>I127</f>
        <v/>
      </c>
      <c r="K123" s="84">
        <f>J127</f>
        <v/>
      </c>
      <c r="L123" s="84">
        <f>K127</f>
        <v/>
      </c>
      <c r="M123" s="82" t="n"/>
      <c r="N123" s="84">
        <f>M127</f>
        <v/>
      </c>
      <c r="O123" s="84">
        <f>N127</f>
        <v/>
      </c>
      <c r="P123" s="84">
        <f>O127</f>
        <v/>
      </c>
      <c r="Q123" s="84">
        <f>P127</f>
        <v/>
      </c>
      <c r="R123" s="84">
        <f>Q127</f>
        <v/>
      </c>
      <c r="S123" s="84">
        <f>R127</f>
        <v/>
      </c>
      <c r="T123" s="84">
        <f>S127</f>
        <v/>
      </c>
      <c r="U123" s="84">
        <f>T127</f>
        <v/>
      </c>
      <c r="V123" s="84">
        <f>U127</f>
        <v/>
      </c>
      <c r="W123" s="82" t="n"/>
      <c r="X123" s="84">
        <f>W127</f>
        <v/>
      </c>
      <c r="Y123" s="84">
        <f>X127</f>
        <v/>
      </c>
      <c r="Z123" s="84">
        <f>Y127</f>
        <v/>
      </c>
      <c r="AA123" s="84">
        <f>Z127</f>
        <v/>
      </c>
      <c r="AB123" s="84">
        <f>AA127</f>
        <v/>
      </c>
      <c r="AC123" s="84">
        <f>AB127</f>
        <v/>
      </c>
      <c r="AD123" s="84">
        <f>AC127</f>
        <v/>
      </c>
      <c r="AE123" s="84">
        <f>AD127</f>
        <v/>
      </c>
      <c r="AF123" s="84">
        <f>AE127</f>
        <v/>
      </c>
      <c r="AG123" s="82" t="n"/>
      <c r="AH123" s="84">
        <f>AG127</f>
        <v/>
      </c>
      <c r="AI123" s="84">
        <f>AH127</f>
        <v/>
      </c>
      <c r="AJ123" s="84">
        <f>AI127</f>
        <v/>
      </c>
      <c r="AK123" s="84">
        <f>AJ127</f>
        <v/>
      </c>
      <c r="AL123" s="84">
        <f>AK127</f>
        <v/>
      </c>
      <c r="AM123" s="84">
        <f>AL127</f>
        <v/>
      </c>
      <c r="AN123" s="84">
        <f>AM127</f>
        <v/>
      </c>
      <c r="AO123" s="84">
        <f>AN127</f>
        <v/>
      </c>
      <c r="AP123" s="84">
        <f>AO127</f>
        <v/>
      </c>
    </row>
    <row r="124" ht="35" customHeight="1" s="173" thickBot="1">
      <c r="A124" s="94" t="inlineStr">
        <is>
          <t>Efek perubahan nilai kurs pada kas dan setara kas</t>
        </is>
      </c>
      <c r="B124" s="94" t="n"/>
      <c r="C124" s="82" t="n">
        <v>0.731</v>
      </c>
      <c r="D124" s="82" t="n">
        <v>1.784</v>
      </c>
      <c r="E124" s="82" t="n">
        <v>3.539</v>
      </c>
      <c r="F124" s="82" t="n">
        <v>-0.462</v>
      </c>
      <c r="G124" s="82" t="n">
        <v>1.06</v>
      </c>
      <c r="H124" s="82" t="n">
        <v>1.7</v>
      </c>
      <c r="I124" s="82" t="n">
        <v>-4.622</v>
      </c>
      <c r="J124" s="82" t="n">
        <v>-17.58</v>
      </c>
      <c r="K124" s="83" t="n">
        <v>-0.025</v>
      </c>
      <c r="L124" s="84" t="inlineStr"/>
      <c r="M124" s="82" t="inlineStr"/>
      <c r="N124" s="82" t="inlineStr"/>
      <c r="O124" s="82" t="n">
        <v/>
      </c>
      <c r="P124" s="82" t="inlineStr"/>
      <c r="Q124" s="82" t="inlineStr"/>
      <c r="R124" s="82" t="inlineStr"/>
      <c r="S124" s="82" t="n">
        <v/>
      </c>
      <c r="T124" s="82" t="inlineStr"/>
      <c r="U124" s="83" t="inlineStr"/>
      <c r="V124" s="84" t="inlineStr"/>
      <c r="W124" s="82" t="n">
        <v/>
      </c>
      <c r="X124" s="82" t="inlineStr"/>
      <c r="Y124" s="82" t="inlineStr"/>
      <c r="Z124" s="82" t="inlineStr"/>
      <c r="AA124" s="82" t="n">
        <v/>
      </c>
      <c r="AB124" s="82" t="inlineStr"/>
      <c r="AC124" s="82" t="inlineStr"/>
      <c r="AD124" s="82" t="inlineStr"/>
      <c r="AE124" s="83" t="inlineStr"/>
      <c r="AF124" s="84" t="n"/>
      <c r="AG124" s="82" t="n"/>
      <c r="AH124" s="82" t="n"/>
      <c r="AI124" s="82" t="n"/>
      <c r="AJ124" s="82" t="n"/>
      <c r="AK124" s="82" t="n"/>
      <c r="AL124" s="82" t="n"/>
      <c r="AM124" s="82" t="n"/>
      <c r="AN124" s="82" t="n"/>
      <c r="AO124" s="83" t="n"/>
      <c r="AP124" s="84" t="n"/>
    </row>
    <row r="125" hidden="1" ht="35" customHeight="1" s="173" thickBot="1">
      <c r="A125" s="94" t="inlineStr">
        <is>
          <t>Kas dan setara kas dari entitas anak yang didekonsolidasikan</t>
        </is>
      </c>
      <c r="B125" s="94" t="n"/>
      <c r="C125" s="82" t="n">
        <v/>
      </c>
      <c r="D125" s="82" t="n">
        <v/>
      </c>
      <c r="E125" s="82" t="n">
        <v/>
      </c>
      <c r="F125" s="82" t="n">
        <v/>
      </c>
      <c r="G125" s="82" t="n">
        <v/>
      </c>
      <c r="H125" s="82" t="n">
        <v/>
      </c>
      <c r="I125" s="82" t="n">
        <v/>
      </c>
      <c r="J125" s="82" t="n">
        <v/>
      </c>
      <c r="K125" s="83" t="n">
        <v/>
      </c>
      <c r="L125" s="84" t="n">
        <v/>
      </c>
      <c r="M125" s="82" t="n">
        <v/>
      </c>
      <c r="N125" s="82" t="n">
        <v/>
      </c>
      <c r="O125" s="82" t="n">
        <v/>
      </c>
      <c r="P125" s="82" t="inlineStr"/>
      <c r="Q125" s="82" t="inlineStr"/>
      <c r="R125" s="82" t="inlineStr"/>
      <c r="S125" s="82" t="n">
        <v/>
      </c>
      <c r="T125" s="82" t="inlineStr"/>
      <c r="U125" s="83" t="inlineStr"/>
      <c r="V125" s="84" t="inlineStr"/>
      <c r="W125" s="82" t="n">
        <v/>
      </c>
      <c r="X125" s="82" t="inlineStr"/>
      <c r="Y125" s="82" t="inlineStr"/>
      <c r="Z125" s="82" t="inlineStr"/>
      <c r="AA125" s="82" t="n">
        <v/>
      </c>
      <c r="AB125" s="82" t="inlineStr"/>
      <c r="AC125" s="82" t="inlineStr"/>
      <c r="AD125" s="82" t="inlineStr"/>
      <c r="AE125" s="83" t="inlineStr"/>
      <c r="AF125" s="84" t="n"/>
      <c r="AG125" s="82" t="n"/>
      <c r="AH125" s="82" t="n"/>
      <c r="AI125" s="82" t="n"/>
      <c r="AJ125" s="82" t="n"/>
      <c r="AK125" s="82" t="n"/>
      <c r="AL125" s="82" t="n"/>
      <c r="AM125" s="82" t="n"/>
      <c r="AN125" s="82" t="n"/>
      <c r="AO125" s="83" t="n"/>
      <c r="AP125" s="84" t="n"/>
    </row>
    <row r="126" hidden="1" ht="35" customHeight="1" s="173" thickBot="1">
      <c r="A126" s="94" t="inlineStr">
        <is>
          <t>Kenaikan (penurunan) kas dan setara kas lainnya</t>
        </is>
      </c>
      <c r="B126" s="94" t="n"/>
      <c r="C126" s="82" t="inlineStr"/>
      <c r="D126" s="82" t="inlineStr"/>
      <c r="E126" s="82" t="inlineStr"/>
      <c r="F126" s="82" t="inlineStr"/>
      <c r="G126" s="82" t="inlineStr"/>
      <c r="H126" s="82" t="inlineStr"/>
      <c r="I126" s="82" t="inlineStr"/>
      <c r="J126" s="82" t="inlineStr"/>
      <c r="K126" s="83" t="inlineStr"/>
      <c r="L126" s="84" t="inlineStr"/>
      <c r="M126" s="82" t="inlineStr"/>
      <c r="N126" s="82" t="inlineStr"/>
      <c r="O126" s="82" t="n">
        <v/>
      </c>
      <c r="P126" s="82" t="inlineStr"/>
      <c r="Q126" s="82" t="inlineStr"/>
      <c r="R126" s="82" t="inlineStr"/>
      <c r="S126" s="82" t="n">
        <v/>
      </c>
      <c r="T126" s="82" t="inlineStr"/>
      <c r="U126" s="83" t="inlineStr"/>
      <c r="V126" s="84" t="inlineStr"/>
      <c r="W126" s="82" t="n">
        <v/>
      </c>
      <c r="X126" s="82" t="inlineStr"/>
      <c r="Y126" s="82" t="inlineStr"/>
      <c r="Z126" s="82" t="inlineStr"/>
      <c r="AA126" s="82" t="n">
        <v/>
      </c>
      <c r="AB126" s="82" t="inlineStr"/>
      <c r="AC126" s="82" t="inlineStr"/>
      <c r="AD126" s="82" t="inlineStr"/>
      <c r="AE126" s="83" t="inlineStr"/>
      <c r="AF126" s="84" t="n"/>
      <c r="AG126" s="82" t="n"/>
      <c r="AH126" s="82" t="n"/>
      <c r="AI126" s="82" t="n"/>
      <c r="AJ126" s="82" t="n"/>
      <c r="AK126" s="82" t="n"/>
      <c r="AL126" s="82" t="n"/>
      <c r="AM126" s="82" t="n"/>
      <c r="AN126" s="82" t="n"/>
      <c r="AO126" s="83" t="n"/>
      <c r="AP126" s="84" t="n"/>
    </row>
    <row r="127" ht="35" customHeight="1" s="173" thickBot="1">
      <c r="A127" s="79" t="inlineStr">
        <is>
          <t>Kas dan setara kas arus kas, akhir periode</t>
        </is>
      </c>
      <c r="B127" s="79" t="n"/>
      <c r="C127" s="90" t="n">
        <v>19437.785</v>
      </c>
      <c r="D127" s="90" t="n">
        <v>19437.785</v>
      </c>
      <c r="E127" s="90" t="n">
        <v>19437.785</v>
      </c>
      <c r="F127" s="90" t="n">
        <v>15591.161</v>
      </c>
      <c r="G127" s="90" t="n">
        <v>14595.875</v>
      </c>
      <c r="H127" s="90" t="n">
        <v>20453.367</v>
      </c>
      <c r="I127" s="90" t="n">
        <v>13293.889</v>
      </c>
      <c r="J127" s="90" t="n">
        <v>10364.876</v>
      </c>
      <c r="K127" s="91" t="n">
        <v>12497.481</v>
      </c>
      <c r="L127" s="92" t="n">
        <v>20957.753</v>
      </c>
      <c r="M127" s="90" t="n">
        <v>23865.551</v>
      </c>
      <c r="N127" s="90" t="n">
        <v>20816.743</v>
      </c>
      <c r="O127" s="90" t="n">
        <v>20957.753</v>
      </c>
      <c r="P127" s="90" t="n">
        <v>18627.915</v>
      </c>
      <c r="Q127" s="90" t="n">
        <v>20658.016</v>
      </c>
      <c r="R127" s="90" t="n">
        <v>19994.461</v>
      </c>
      <c r="S127" s="90" t="n">
        <v>19994.461</v>
      </c>
      <c r="T127" s="90" t="n">
        <v>15135</v>
      </c>
      <c r="U127" s="91" t="n">
        <v>18184.098</v>
      </c>
      <c r="V127" s="92" t="n">
        <v>16348.884</v>
      </c>
      <c r="W127" s="90" t="n">
        <v>16348.884</v>
      </c>
      <c r="X127" s="90" t="n">
        <v>10690.18</v>
      </c>
      <c r="Y127" s="90" t="n">
        <v>13036.681</v>
      </c>
      <c r="Z127" s="90" t="n">
        <v>12591.062</v>
      </c>
      <c r="AA127" s="90" t="n">
        <v>13284.295</v>
      </c>
      <c r="AB127" s="90" t="n">
        <v>20196.046</v>
      </c>
      <c r="AC127" s="90" t="n">
        <v>9300.879999999999</v>
      </c>
      <c r="AD127" s="90" t="n">
        <v>11204.587</v>
      </c>
      <c r="AE127" s="91" t="n">
        <v>20145.405</v>
      </c>
      <c r="AF127" s="92" t="n"/>
      <c r="AG127" s="90" t="n"/>
      <c r="AH127" s="90" t="n"/>
      <c r="AI127" s="90" t="n"/>
      <c r="AJ127" s="90" t="n"/>
      <c r="AK127" s="90" t="n"/>
      <c r="AL127" s="90" t="n"/>
      <c r="AM127" s="90" t="n"/>
      <c r="AN127" s="90" t="n"/>
      <c r="AO127" s="91" t="n"/>
      <c r="AP127" s="92" t="n"/>
    </row>
  </sheetData>
  <mergeCells count="2">
    <mergeCell ref="A1:C1"/>
    <mergeCell ref="A2:C2"/>
  </mergeCells>
  <dataValidations count="1">
    <dataValidation sqref="C7:J32 C34:J43 C45:J56 C58:J73 C75:J93 C95:C127 D95:J122 D124:J127 M7:T32 M34:T43 M45:T56 M58:T73 M75:T93 M95:M127 N95:T122 N124:T127 W7:AD32 W34:AD43 W45:AD56 W58:AD73 W75:AD93 W95:W127 X95:AD122 X124:AD127 AG7:AN32 AG34:AN43 AG45:AN56 AG58:AN73 AG75:AN93 AG95:AG127 AH95:AN122 AH124:AN127" showDropDown="0" showInputMessage="0"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pageSetup orientation="portrait" paperSize="0" horizontalDpi="0" verticalDpi="0" copies="0"/>
</worksheet>
</file>

<file path=xl/worksheets/sheet9.xml><?xml version="1.0" encoding="utf-8"?>
<worksheet xmlns="http://schemas.openxmlformats.org/spreadsheetml/2006/main">
  <sheetPr>
    <outlinePr summaryBelow="1" summaryRight="1"/>
    <pageSetUpPr/>
  </sheetPr>
  <dimension ref="A1:AP127"/>
  <sheetViews>
    <sheetView showGridLines="0" topLeftCell="A1" workbookViewId="0">
      <pane xSplit="2" ySplit="3" topLeftCell="C4" activePane="bottomRight" state="frozen"/>
      <selection pane="topRight"/>
      <selection pane="bottomLeft"/>
      <selection pane="bottomRight" activeCell="A54" sqref="A54"/>
    </sheetView>
  </sheetViews>
  <sheetFormatPr baseColWidth="10" defaultColWidth="9.3984375" defaultRowHeight="15"/>
  <cols>
    <col collapsed="1" width="42.59765625" bestFit="1" customWidth="1" style="170" min="1" max="1"/>
    <col width="26" customWidth="1" style="170" min="2" max="2"/>
    <col collapsed="1" width="21" customWidth="1" style="170" min="3" max="5"/>
    <col width="21" customWidth="1" style="170" min="6" max="6"/>
    <col collapsed="1" width="21" customWidth="1" style="170" min="7" max="42"/>
    <col collapsed="1" width="9.3984375" customWidth="1" style="170" min="43" max="16384"/>
  </cols>
  <sheetData>
    <row r="1" ht="18" customHeight="1" s="173">
      <c r="A1" s="168" t="inlineStr">
        <is>
          <t>Laporan arus kas</t>
        </is>
      </c>
    </row>
    <row r="2" ht="17.25" customHeight="1" s="173">
      <c r="A2" s="168" t="n"/>
      <c r="D2" s="71" t="n"/>
    </row>
    <row r="3" ht="17" customHeight="1" s="173">
      <c r="A3" s="72" t="inlineStr">
        <is>
          <t>Period</t>
        </is>
      </c>
      <c r="B3" s="72" t="n"/>
      <c r="C3" s="73" t="inlineStr">
        <is>
          <t>2018-03-31</t>
        </is>
      </c>
      <c r="D3" s="73" t="inlineStr">
        <is>
          <t>2018-06-30</t>
        </is>
      </c>
      <c r="E3" s="73" t="inlineStr">
        <is>
          <t>2018-09-30</t>
        </is>
      </c>
      <c r="F3" s="73" t="inlineStr">
        <is>
          <t>2019-03-31</t>
        </is>
      </c>
      <c r="G3" s="73" t="inlineStr">
        <is>
          <t>2019-06-30</t>
        </is>
      </c>
      <c r="H3" s="73" t="inlineStr">
        <is>
          <t>2019-09-30</t>
        </is>
      </c>
      <c r="I3" s="73" t="inlineStr">
        <is>
          <t>2020-03-31</t>
        </is>
      </c>
      <c r="J3" s="73" t="inlineStr">
        <is>
          <t>2020-06-30</t>
        </is>
      </c>
      <c r="K3" s="74" t="inlineStr">
        <is>
          <t>2020-09-30</t>
        </is>
      </c>
      <c r="L3" s="74" t="inlineStr">
        <is>
          <t>2021-03-31</t>
        </is>
      </c>
      <c r="M3" s="73" t="inlineStr">
        <is>
          <t>2021-06-30</t>
        </is>
      </c>
      <c r="N3" s="73" t="inlineStr">
        <is>
          <t>2021-09-30</t>
        </is>
      </c>
      <c r="O3" s="73" t="inlineStr">
        <is>
          <t>2021-12-31</t>
        </is>
      </c>
      <c r="P3" s="73" t="inlineStr">
        <is>
          <t>2022-03-31</t>
        </is>
      </c>
      <c r="Q3" s="73" t="inlineStr">
        <is>
          <t>2022-06-30</t>
        </is>
      </c>
      <c r="R3" s="73" t="inlineStr">
        <is>
          <t>2022-09-30</t>
        </is>
      </c>
      <c r="S3" s="73" t="inlineStr">
        <is>
          <t>2022-12-31</t>
        </is>
      </c>
      <c r="T3" s="73" t="inlineStr">
        <is>
          <t>2023-03-31</t>
        </is>
      </c>
      <c r="U3" s="74" t="inlineStr">
        <is>
          <t>2023-06-30</t>
        </is>
      </c>
      <c r="V3" s="74" t="inlineStr">
        <is>
          <t>2023-09-30</t>
        </is>
      </c>
      <c r="W3" s="73" t="inlineStr">
        <is>
          <t>2023-12-31</t>
        </is>
      </c>
      <c r="X3" s="73" t="inlineStr">
        <is>
          <t>2024-03-31</t>
        </is>
      </c>
      <c r="Y3" s="73" t="inlineStr">
        <is>
          <t>2024-06-30</t>
        </is>
      </c>
      <c r="Z3" s="73" t="inlineStr">
        <is>
          <t>2024-09-30</t>
        </is>
      </c>
      <c r="AA3" s="73" t="inlineStr">
        <is>
          <t>2024-12-31</t>
        </is>
      </c>
      <c r="AB3" s="73" t="inlineStr">
        <is>
          <t>2025-03-31</t>
        </is>
      </c>
      <c r="AC3" s="73" t="inlineStr">
        <is>
          <t>2025-06-30</t>
        </is>
      </c>
      <c r="AD3" s="73" t="inlineStr">
        <is>
          <t>2025-09-30</t>
        </is>
      </c>
      <c r="AE3" s="74" t="inlineStr">
        <is>
          <t>2026-03-31</t>
        </is>
      </c>
      <c r="AF3" s="74" t="n"/>
      <c r="AG3" s="73" t="n"/>
      <c r="AH3" s="73" t="n"/>
      <c r="AI3" s="73" t="n"/>
      <c r="AJ3" s="73" t="n"/>
      <c r="AK3" s="73" t="n"/>
      <c r="AL3" s="73" t="n"/>
      <c r="AM3" s="73" t="n"/>
      <c r="AN3" s="73" t="n"/>
      <c r="AO3" s="74" t="n"/>
      <c r="AP3" s="74" t="n"/>
    </row>
    <row r="4" ht="18" customHeight="1" s="173" thickBot="1">
      <c r="A4" s="75" t="inlineStr">
        <is>
          <t>Laporan arus kas</t>
        </is>
      </c>
      <c r="B4" s="75" t="n"/>
      <c r="C4" s="76" t="n"/>
      <c r="D4" s="76" t="n"/>
      <c r="E4" s="76" t="n"/>
      <c r="F4" s="76" t="n"/>
      <c r="G4" s="76" t="n"/>
      <c r="H4" s="76" t="n"/>
      <c r="I4" s="76" t="n"/>
      <c r="J4" s="76" t="n"/>
      <c r="K4" s="77" t="n"/>
      <c r="L4" s="78" t="n"/>
      <c r="M4" s="76" t="n"/>
      <c r="N4" s="76" t="n"/>
      <c r="O4" s="76" t="n"/>
      <c r="P4" s="76" t="n"/>
      <c r="Q4" s="76" t="n"/>
      <c r="R4" s="76" t="n"/>
      <c r="S4" s="76" t="n"/>
      <c r="T4" s="76" t="n"/>
      <c r="U4" s="77" t="n"/>
      <c r="V4" s="78" t="n"/>
      <c r="W4" s="76" t="n"/>
      <c r="X4" s="76" t="n"/>
      <c r="Y4" s="76" t="n"/>
      <c r="Z4" s="76" t="n"/>
      <c r="AA4" s="76" t="n"/>
      <c r="AB4" s="76" t="n"/>
      <c r="AC4" s="76" t="n"/>
      <c r="AD4" s="76" t="n"/>
      <c r="AE4" s="77" t="n"/>
      <c r="AF4" s="78" t="n"/>
      <c r="AG4" s="76" t="n"/>
      <c r="AH4" s="76" t="n"/>
      <c r="AI4" s="76" t="n"/>
      <c r="AJ4" s="76" t="n"/>
      <c r="AK4" s="76" t="n"/>
      <c r="AL4" s="76" t="n"/>
      <c r="AM4" s="76" t="n"/>
      <c r="AN4" s="76" t="n"/>
      <c r="AO4" s="77" t="n"/>
      <c r="AP4" s="78" t="n"/>
    </row>
    <row r="5" ht="18" customHeight="1" s="173" thickBot="1">
      <c r="A5" s="79" t="inlineStr">
        <is>
          <t>Arus kas dari aktivitas operasi</t>
        </is>
      </c>
      <c r="B5" s="79" t="n"/>
      <c r="C5" s="76" t="n"/>
      <c r="D5" s="76" t="n"/>
      <c r="E5" s="76" t="n"/>
      <c r="F5" s="76" t="n"/>
      <c r="G5" s="76" t="n"/>
      <c r="H5" s="76" t="n"/>
      <c r="I5" s="76" t="n"/>
      <c r="J5" s="76" t="n"/>
      <c r="K5" s="77" t="n"/>
      <c r="L5" s="78" t="n"/>
      <c r="M5" s="76" t="n"/>
      <c r="N5" s="76" t="n"/>
      <c r="O5" s="76" t="n"/>
      <c r="P5" s="76" t="n"/>
      <c r="Q5" s="76" t="n"/>
      <c r="R5" s="76" t="n"/>
      <c r="S5" s="76" t="n"/>
      <c r="T5" s="76" t="n"/>
      <c r="U5" s="77" t="n"/>
      <c r="V5" s="78" t="n"/>
      <c r="W5" s="76" t="n"/>
      <c r="X5" s="76" t="n"/>
      <c r="Y5" s="76" t="n"/>
      <c r="Z5" s="76" t="n"/>
      <c r="AA5" s="76" t="n"/>
      <c r="AB5" s="76" t="n"/>
      <c r="AC5" s="76" t="n"/>
      <c r="AD5" s="76" t="n"/>
      <c r="AE5" s="77" t="n"/>
      <c r="AF5" s="78" t="n"/>
      <c r="AG5" s="76" t="n"/>
      <c r="AH5" s="76" t="n"/>
      <c r="AI5" s="76" t="n"/>
      <c r="AJ5" s="76" t="n"/>
      <c r="AK5" s="76" t="n"/>
      <c r="AL5" s="76" t="n"/>
      <c r="AM5" s="76" t="n"/>
      <c r="AN5" s="76" t="n"/>
      <c r="AO5" s="77" t="n"/>
      <c r="AP5" s="78" t="n"/>
    </row>
    <row r="6" ht="35" customHeight="1" s="173" thickBot="1">
      <c r="A6" s="80" t="inlineStr">
        <is>
          <t>Arus kas sebelum perubahan dalam aset dan liabilitas operasi</t>
        </is>
      </c>
      <c r="B6" s="80" t="n"/>
      <c r="C6" s="76" t="n"/>
      <c r="D6" s="76" t="n"/>
      <c r="E6" s="76" t="n"/>
      <c r="F6" s="76" t="n"/>
      <c r="G6" s="76" t="n"/>
      <c r="H6" s="76" t="n"/>
      <c r="I6" s="76" t="n"/>
      <c r="J6" s="76" t="n"/>
      <c r="K6" s="77" t="n"/>
      <c r="L6" s="78" t="n"/>
      <c r="M6" s="76" t="n"/>
      <c r="N6" s="76" t="n"/>
      <c r="O6" s="76" t="n"/>
      <c r="P6" s="76" t="n"/>
      <c r="Q6" s="76" t="n"/>
      <c r="R6" s="76" t="n"/>
      <c r="S6" s="76" t="n"/>
      <c r="T6" s="76" t="n"/>
      <c r="U6" s="77" t="n"/>
      <c r="V6" s="78" t="n"/>
      <c r="W6" s="76" t="n"/>
      <c r="X6" s="76" t="n"/>
      <c r="Y6" s="76" t="n"/>
      <c r="Z6" s="76" t="n"/>
      <c r="AA6" s="76" t="n"/>
      <c r="AB6" s="76" t="n"/>
      <c r="AC6" s="76" t="n"/>
      <c r="AD6" s="76" t="n"/>
      <c r="AE6" s="77" t="n"/>
      <c r="AF6" s="78" t="n"/>
      <c r="AG6" s="76" t="n"/>
      <c r="AH6" s="76" t="n"/>
      <c r="AI6" s="76" t="n"/>
      <c r="AJ6" s="76" t="n"/>
      <c r="AK6" s="76" t="n"/>
      <c r="AL6" s="76" t="n"/>
      <c r="AM6" s="76" t="n"/>
      <c r="AN6" s="76" t="n"/>
      <c r="AO6" s="77" t="n"/>
      <c r="AP6" s="78" t="n"/>
    </row>
    <row r="7" ht="35" customHeight="1" s="173" thickBot="1">
      <c r="A7" s="81" t="inlineStr">
        <is>
          <t>Penerimaan bunga, hasil investasi, provisi, dan komisi</t>
        </is>
      </c>
      <c r="B7" s="81" t="n"/>
      <c r="C7" s="82" t="n">
        <v>1148.492</v>
      </c>
      <c r="D7" s="82" t="n">
        <v>1210.996</v>
      </c>
      <c r="E7" s="82" t="n">
        <v>1301.673</v>
      </c>
      <c r="F7" s="82" t="n">
        <v>1310.618</v>
      </c>
      <c r="G7" s="82" t="n">
        <v>1397.627</v>
      </c>
      <c r="H7" s="82" t="n">
        <v>1438.066</v>
      </c>
      <c r="I7" s="82" t="n">
        <v>1415.113</v>
      </c>
      <c r="J7" s="82" t="n">
        <v>1380.948</v>
      </c>
      <c r="K7" s="83" t="n">
        <v>1429.622</v>
      </c>
      <c r="L7" s="84" t="n">
        <v>1554.723</v>
      </c>
      <c r="M7" s="82" t="n">
        <v>1590.689</v>
      </c>
      <c r="N7" s="82" t="n">
        <v>1636.502</v>
      </c>
      <c r="O7" s="82" t="n">
        <v/>
      </c>
      <c r="P7" s="82" t="n">
        <v>1655.382</v>
      </c>
      <c r="Q7" s="82" t="n">
        <v>1659.04</v>
      </c>
      <c r="R7" s="82" t="n">
        <v>1701.639</v>
      </c>
      <c r="S7" s="82" t="n">
        <v/>
      </c>
      <c r="T7" s="82" t="n">
        <v>1711.834</v>
      </c>
      <c r="U7" s="83" t="n">
        <v>1704.709</v>
      </c>
      <c r="V7" s="84" t="n">
        <v>1786.234</v>
      </c>
      <c r="W7" s="82" t="n">
        <v/>
      </c>
      <c r="X7" s="82" t="n">
        <v>1754.569</v>
      </c>
      <c r="Y7" s="82" t="n">
        <v>1950.447</v>
      </c>
      <c r="Z7" s="82" t="n">
        <v>1790.087</v>
      </c>
      <c r="AA7" s="82" t="n">
        <v/>
      </c>
      <c r="AB7" s="82" t="n">
        <v>2305.087</v>
      </c>
      <c r="AC7" s="82" t="n">
        <v>2412.242</v>
      </c>
      <c r="AD7" s="82" t="n">
        <v>2432.16</v>
      </c>
      <c r="AE7" s="83" t="n">
        <v>3269.23</v>
      </c>
      <c r="AF7" s="84" t="n"/>
      <c r="AG7" s="82" t="n"/>
      <c r="AH7" s="82" t="n"/>
      <c r="AI7" s="82" t="n"/>
      <c r="AJ7" s="82" t="n"/>
      <c r="AK7" s="82" t="n"/>
      <c r="AL7" s="82" t="n"/>
      <c r="AM7" s="82" t="n"/>
      <c r="AN7" s="82" t="n"/>
      <c r="AO7" s="83" t="n"/>
      <c r="AP7" s="84" t="n"/>
    </row>
    <row r="8" ht="35" customHeight="1" s="173" thickBot="1">
      <c r="A8" s="81" t="inlineStr">
        <is>
          <t>Pembayaran bunga dan bonus, provisi dan komisi</t>
        </is>
      </c>
      <c r="B8" s="81" t="n"/>
      <c r="C8" s="85" t="n">
        <v>343.634</v>
      </c>
      <c r="D8" s="85" t="n">
        <v>395.529</v>
      </c>
      <c r="E8" s="85" t="n">
        <v>277.577</v>
      </c>
      <c r="F8" s="85" t="n">
        <v>364.486</v>
      </c>
      <c r="G8" s="85" t="n">
        <v>433.971</v>
      </c>
      <c r="H8" s="85" t="n">
        <v>477.224</v>
      </c>
      <c r="I8" s="85" t="n">
        <v>430.929</v>
      </c>
      <c r="J8" s="85" t="n">
        <v>501.782</v>
      </c>
      <c r="K8" s="86" t="n">
        <v>457.521</v>
      </c>
      <c r="L8" s="87" t="n">
        <v>513.048</v>
      </c>
      <c r="M8" s="85" t="n">
        <v>517.2429999999999</v>
      </c>
      <c r="N8" s="85" t="n">
        <v>521.152</v>
      </c>
      <c r="O8" s="85" t="n">
        <v/>
      </c>
      <c r="P8" s="85" t="n">
        <v>452.838</v>
      </c>
      <c r="Q8" s="85" t="n">
        <v>489.439</v>
      </c>
      <c r="R8" s="85" t="n">
        <v>440.75</v>
      </c>
      <c r="S8" s="85" t="n">
        <v/>
      </c>
      <c r="T8" s="85" t="n">
        <v>563.6609999999999</v>
      </c>
      <c r="U8" s="86" t="n">
        <v>513.766</v>
      </c>
      <c r="V8" s="87" t="n">
        <v>668.3900000000001</v>
      </c>
      <c r="W8" s="85" t="n">
        <v/>
      </c>
      <c r="X8" s="85" t="n">
        <v>-126.959</v>
      </c>
      <c r="Y8" s="85" t="n">
        <v>1322.519</v>
      </c>
      <c r="Z8" s="85" t="n">
        <v>706.3710000000001</v>
      </c>
      <c r="AA8" s="85" t="n">
        <v/>
      </c>
      <c r="AB8" s="85" t="n">
        <v>597.5650000000001</v>
      </c>
      <c r="AC8" s="85" t="n">
        <v>598.4839999999999</v>
      </c>
      <c r="AD8" s="85" t="n">
        <v>1575.553</v>
      </c>
      <c r="AE8" s="86" t="n">
        <v>467.955</v>
      </c>
      <c r="AF8" s="87" t="n"/>
      <c r="AG8" s="85" t="n"/>
      <c r="AH8" s="85" t="n"/>
      <c r="AI8" s="85" t="n"/>
      <c r="AJ8" s="85" t="n"/>
      <c r="AK8" s="85" t="n"/>
      <c r="AL8" s="85" t="n"/>
      <c r="AM8" s="85" t="n"/>
      <c r="AN8" s="85" t="n"/>
      <c r="AO8" s="86" t="n"/>
      <c r="AP8" s="87" t="n"/>
    </row>
    <row r="9" hidden="1" ht="35" customHeight="1" s="173" thickBot="1">
      <c r="A9" s="81" t="inlineStr">
        <is>
          <t>Bunga bank dan deposito berjangka</t>
        </is>
      </c>
      <c r="B9" s="81" t="n"/>
      <c r="C9" s="82" t="inlineStr"/>
      <c r="D9" s="82" t="inlineStr"/>
      <c r="E9" s="82" t="inlineStr"/>
      <c r="F9" s="82" t="inlineStr"/>
      <c r="G9" s="82" t="inlineStr"/>
      <c r="H9" s="82" t="inlineStr"/>
      <c r="I9" s="82" t="inlineStr"/>
      <c r="J9" s="82" t="inlineStr"/>
      <c r="K9" s="83" t="inlineStr"/>
      <c r="L9" s="84" t="inlineStr"/>
      <c r="M9" s="82" t="inlineStr"/>
      <c r="N9" s="82" t="inlineStr"/>
      <c r="O9" s="82" t="n">
        <v/>
      </c>
      <c r="P9" s="82" t="inlineStr"/>
      <c r="Q9" s="82" t="inlineStr"/>
      <c r="R9" s="82" t="inlineStr"/>
      <c r="S9" s="82" t="n">
        <v/>
      </c>
      <c r="T9" s="82" t="inlineStr"/>
      <c r="U9" s="83" t="inlineStr"/>
      <c r="V9" s="84" t="inlineStr"/>
      <c r="W9" s="82" t="n">
        <v/>
      </c>
      <c r="X9" s="82" t="inlineStr"/>
      <c r="Y9" s="82" t="inlineStr"/>
      <c r="Z9" s="82" t="inlineStr"/>
      <c r="AA9" s="82" t="n">
        <v/>
      </c>
      <c r="AB9" s="82" t="inlineStr"/>
      <c r="AC9" s="82" t="inlineStr"/>
      <c r="AD9" s="82" t="inlineStr"/>
      <c r="AE9" s="83" t="inlineStr"/>
      <c r="AF9" s="84" t="n"/>
      <c r="AG9" s="82" t="n"/>
      <c r="AH9" s="82" t="n"/>
      <c r="AI9" s="82" t="n"/>
      <c r="AJ9" s="82" t="n"/>
      <c r="AK9" s="82" t="n"/>
      <c r="AL9" s="82" t="n"/>
      <c r="AM9" s="82" t="n"/>
      <c r="AN9" s="82" t="n"/>
      <c r="AO9" s="83" t="n"/>
      <c r="AP9" s="84" t="n"/>
    </row>
    <row r="10" ht="52" customHeight="1" s="173" thickBot="1">
      <c r="A10" s="81" t="inlineStr">
        <is>
          <t>Penerimaan pendapatan pengelolaan dana sebagai mudharib</t>
        </is>
      </c>
      <c r="B10" s="81" t="n"/>
      <c r="C10" s="82" t="n">
        <v>43.702</v>
      </c>
      <c r="D10" s="82" t="n">
        <v>65.926</v>
      </c>
      <c r="E10" s="82" t="n">
        <v>26.992</v>
      </c>
      <c r="F10" s="82" t="n">
        <v>50.682</v>
      </c>
      <c r="G10" s="82" t="n">
        <v>52.90299999999999</v>
      </c>
      <c r="H10" s="82" t="n">
        <v>56.76300000000002</v>
      </c>
      <c r="I10" s="82" t="n">
        <v>52.753</v>
      </c>
      <c r="J10" s="82" t="n">
        <v>52.018</v>
      </c>
      <c r="K10" s="83" t="n">
        <v>45.00500000000001</v>
      </c>
      <c r="L10" s="84" t="n">
        <v>47.829</v>
      </c>
      <c r="M10" s="82" t="n">
        <v>46.567</v>
      </c>
      <c r="N10" s="82" t="n">
        <v>48.28699999999999</v>
      </c>
      <c r="O10" s="82" t="n">
        <v/>
      </c>
      <c r="P10" s="82" t="n">
        <v>47.203</v>
      </c>
      <c r="Q10" s="82" t="n">
        <v>47.68599999999999</v>
      </c>
      <c r="R10" s="82" t="n">
        <v>47.545</v>
      </c>
      <c r="S10" s="82" t="n">
        <v/>
      </c>
      <c r="T10" s="82" t="n">
        <v>53.8</v>
      </c>
      <c r="U10" s="83" t="n">
        <v>48.15000000000001</v>
      </c>
      <c r="V10" s="84" t="n">
        <v>58.60199999999999</v>
      </c>
      <c r="W10" s="82" t="n">
        <v/>
      </c>
      <c r="X10" s="82" t="n">
        <v>67.604</v>
      </c>
      <c r="Y10" s="82" t="n">
        <v>70.47500000000001</v>
      </c>
      <c r="Z10" s="82" t="n">
        <v>63.87699999999998</v>
      </c>
      <c r="AA10" s="82" t="n">
        <v/>
      </c>
      <c r="AB10" s="82" t="n">
        <v>84.38500000000001</v>
      </c>
      <c r="AC10" s="82" t="n">
        <v>84.57699999999998</v>
      </c>
      <c r="AD10" s="82" t="n">
        <v>82.30200000000002</v>
      </c>
      <c r="AE10" s="83" t="n">
        <v>80.70399999999999</v>
      </c>
      <c r="AF10" s="84" t="n"/>
      <c r="AG10" s="82" t="n"/>
      <c r="AH10" s="82" t="n"/>
      <c r="AI10" s="82" t="n"/>
      <c r="AJ10" s="82" t="n"/>
      <c r="AK10" s="82" t="n"/>
      <c r="AL10" s="82" t="n"/>
      <c r="AM10" s="82" t="n"/>
      <c r="AN10" s="82" t="n"/>
      <c r="AO10" s="83" t="n"/>
      <c r="AP10" s="84" t="n"/>
    </row>
    <row r="11" ht="35" customHeight="1" s="173" thickBot="1">
      <c r="A11" s="81" t="inlineStr">
        <is>
          <t>Pembayaran bagi hasil dana syirkah temporer</t>
        </is>
      </c>
      <c r="B11" s="81" t="n"/>
      <c r="C11" s="85" t="n">
        <v>-21.873</v>
      </c>
      <c r="D11" s="85" t="n">
        <v>-23.424</v>
      </c>
      <c r="E11" s="85" t="n">
        <v>107.246</v>
      </c>
      <c r="F11" s="85" t="n">
        <v>20.655</v>
      </c>
      <c r="G11" s="85" t="n">
        <v>21.132</v>
      </c>
      <c r="H11" s="85" t="n">
        <v>18.016</v>
      </c>
      <c r="I11" s="85" t="n">
        <v>18.686</v>
      </c>
      <c r="J11" s="85" t="n">
        <v>16.623</v>
      </c>
      <c r="K11" s="86" t="n">
        <v>14.375</v>
      </c>
      <c r="L11" s="87" t="n">
        <v>18.794</v>
      </c>
      <c r="M11" s="85" t="n">
        <v>16.345</v>
      </c>
      <c r="N11" s="85" t="n">
        <v>15.239</v>
      </c>
      <c r="O11" s="85" t="n">
        <v/>
      </c>
      <c r="P11" s="85" t="n">
        <v>13.864</v>
      </c>
      <c r="Q11" s="85" t="n">
        <v>14.636</v>
      </c>
      <c r="R11" s="85" t="n">
        <v>12.902</v>
      </c>
      <c r="S11" s="85" t="n">
        <v/>
      </c>
      <c r="T11" s="85" t="n">
        <v>14.232</v>
      </c>
      <c r="U11" s="86" t="n">
        <v>11.318</v>
      </c>
      <c r="V11" s="87" t="n">
        <v>-66.417</v>
      </c>
      <c r="W11" s="85" t="n">
        <v/>
      </c>
      <c r="X11" s="85" t="n">
        <v>-20.501</v>
      </c>
      <c r="Y11" s="85" t="n">
        <v>61.514</v>
      </c>
      <c r="Z11" s="85" t="n">
        <v>-91.661</v>
      </c>
      <c r="AA11" s="85" t="n">
        <v/>
      </c>
      <c r="AB11" s="85" t="n">
        <v>142.576</v>
      </c>
      <c r="AC11" s="85" t="n">
        <v>153.689</v>
      </c>
      <c r="AD11" s="85" t="n">
        <v>-758.721</v>
      </c>
      <c r="AE11" s="86" t="n">
        <v>557.737</v>
      </c>
      <c r="AF11" s="87" t="n"/>
      <c r="AG11" s="85" t="n"/>
      <c r="AH11" s="85" t="n"/>
      <c r="AI11" s="85" t="n"/>
      <c r="AJ11" s="85" t="n"/>
      <c r="AK11" s="85" t="n"/>
      <c r="AL11" s="85" t="n"/>
      <c r="AM11" s="85" t="n"/>
      <c r="AN11" s="85" t="n"/>
      <c r="AO11" s="86" t="n"/>
      <c r="AP11" s="87" t="n"/>
    </row>
    <row r="12" hidden="1" ht="18" customHeight="1" s="173" thickBot="1">
      <c r="A12" s="81" t="inlineStr">
        <is>
          <t>Penerimaan premi asuransi</t>
        </is>
      </c>
      <c r="B12" s="81" t="n"/>
      <c r="C12" s="82" t="inlineStr"/>
      <c r="D12" s="82" t="inlineStr"/>
      <c r="E12" s="82" t="inlineStr"/>
      <c r="F12" s="82" t="inlineStr"/>
      <c r="G12" s="82" t="inlineStr"/>
      <c r="H12" s="82" t="inlineStr"/>
      <c r="I12" s="82" t="inlineStr"/>
      <c r="J12" s="82" t="inlineStr"/>
      <c r="K12" s="83" t="inlineStr"/>
      <c r="L12" s="84" t="inlineStr"/>
      <c r="M12" s="82" t="inlineStr"/>
      <c r="N12" s="82" t="inlineStr"/>
      <c r="O12" s="82" t="n">
        <v/>
      </c>
      <c r="P12" s="82" t="inlineStr"/>
      <c r="Q12" s="82" t="inlineStr"/>
      <c r="R12" s="82" t="inlineStr"/>
      <c r="S12" s="82" t="n">
        <v/>
      </c>
      <c r="T12" s="82" t="inlineStr"/>
      <c r="U12" s="83" t="inlineStr"/>
      <c r="V12" s="84" t="inlineStr"/>
      <c r="W12" s="82" t="n">
        <v/>
      </c>
      <c r="X12" s="82" t="inlineStr"/>
      <c r="Y12" s="82" t="inlineStr"/>
      <c r="Z12" s="82" t="inlineStr"/>
      <c r="AA12" s="82" t="n">
        <v/>
      </c>
      <c r="AB12" s="82" t="inlineStr"/>
      <c r="AC12" s="82" t="inlineStr"/>
      <c r="AD12" s="82" t="inlineStr"/>
      <c r="AE12" s="83" t="inlineStr"/>
      <c r="AF12" s="84" t="n"/>
      <c r="AG12" s="82" t="n"/>
      <c r="AH12" s="82" t="n"/>
      <c r="AI12" s="82" t="n"/>
      <c r="AJ12" s="82" t="n"/>
      <c r="AK12" s="82" t="n"/>
      <c r="AL12" s="82" t="n"/>
      <c r="AM12" s="82" t="n"/>
      <c r="AN12" s="82" t="n"/>
      <c r="AO12" s="83" t="n"/>
      <c r="AP12" s="84" t="n"/>
    </row>
    <row r="13" hidden="1" ht="18" customHeight="1" s="173" thickBot="1">
      <c r="A13" s="81" t="inlineStr">
        <is>
          <t>Penerimaan klaim reasuransi</t>
        </is>
      </c>
      <c r="B13" s="81" t="n"/>
      <c r="C13" s="82" t="inlineStr"/>
      <c r="D13" s="82" t="inlineStr"/>
      <c r="E13" s="82" t="inlineStr"/>
      <c r="F13" s="82" t="inlineStr"/>
      <c r="G13" s="82" t="inlineStr"/>
      <c r="H13" s="82" t="inlineStr"/>
      <c r="I13" s="82" t="inlineStr"/>
      <c r="J13" s="82" t="inlineStr"/>
      <c r="K13" s="83" t="inlineStr"/>
      <c r="L13" s="84" t="inlineStr"/>
      <c r="M13" s="82" t="inlineStr"/>
      <c r="N13" s="82" t="inlineStr"/>
      <c r="O13" s="82" t="n">
        <v/>
      </c>
      <c r="P13" s="82" t="inlineStr"/>
      <c r="Q13" s="82" t="inlineStr"/>
      <c r="R13" s="82" t="inlineStr"/>
      <c r="S13" s="82" t="n">
        <v/>
      </c>
      <c r="T13" s="82" t="inlineStr"/>
      <c r="U13" s="83" t="inlineStr"/>
      <c r="V13" s="84" t="inlineStr"/>
      <c r="W13" s="82" t="n">
        <v/>
      </c>
      <c r="X13" s="82" t="inlineStr"/>
      <c r="Y13" s="82" t="inlineStr"/>
      <c r="Z13" s="82" t="inlineStr"/>
      <c r="AA13" s="82" t="n">
        <v/>
      </c>
      <c r="AB13" s="82" t="inlineStr"/>
      <c r="AC13" s="82" t="inlineStr"/>
      <c r="AD13" s="82" t="inlineStr"/>
      <c r="AE13" s="83" t="inlineStr"/>
      <c r="AF13" s="84" t="n"/>
      <c r="AG13" s="82" t="n"/>
      <c r="AH13" s="82" t="n"/>
      <c r="AI13" s="82" t="n"/>
      <c r="AJ13" s="82" t="n"/>
      <c r="AK13" s="82" t="n"/>
      <c r="AL13" s="82" t="n"/>
      <c r="AM13" s="82" t="n"/>
      <c r="AN13" s="82" t="n"/>
      <c r="AO13" s="83" t="n"/>
      <c r="AP13" s="84" t="n"/>
    </row>
    <row r="14" hidden="1" ht="35" customHeight="1" s="173" thickBot="1">
      <c r="A14" s="81" t="inlineStr">
        <is>
          <t>Penerimaan (pembayaran) komisi</t>
        </is>
      </c>
      <c r="B14" s="81" t="n"/>
      <c r="C14" s="82" t="inlineStr"/>
      <c r="D14" s="82" t="inlineStr"/>
      <c r="E14" s="82" t="inlineStr"/>
      <c r="F14" s="82" t="inlineStr"/>
      <c r="G14" s="82" t="inlineStr"/>
      <c r="H14" s="82" t="inlineStr"/>
      <c r="I14" s="82" t="inlineStr"/>
      <c r="J14" s="82" t="inlineStr"/>
      <c r="K14" s="83" t="inlineStr"/>
      <c r="L14" s="84" t="inlineStr"/>
      <c r="M14" s="82" t="inlineStr"/>
      <c r="N14" s="82" t="inlineStr"/>
      <c r="O14" s="82" t="n">
        <v/>
      </c>
      <c r="P14" s="82" t="inlineStr"/>
      <c r="Q14" s="82" t="inlineStr"/>
      <c r="R14" s="82" t="inlineStr"/>
      <c r="S14" s="82" t="n">
        <v/>
      </c>
      <c r="T14" s="82" t="inlineStr"/>
      <c r="U14" s="83" t="inlineStr"/>
      <c r="V14" s="84" t="inlineStr"/>
      <c r="W14" s="82" t="n">
        <v/>
      </c>
      <c r="X14" s="82" t="inlineStr"/>
      <c r="Y14" s="82" t="inlineStr"/>
      <c r="Z14" s="82" t="inlineStr"/>
      <c r="AA14" s="82" t="n">
        <v/>
      </c>
      <c r="AB14" s="82" t="inlineStr"/>
      <c r="AC14" s="82" t="inlineStr"/>
      <c r="AD14" s="82" t="inlineStr"/>
      <c r="AE14" s="83" t="inlineStr"/>
      <c r="AF14" s="84" t="n"/>
      <c r="AG14" s="82" t="n"/>
      <c r="AH14" s="82" t="n"/>
      <c r="AI14" s="82" t="n"/>
      <c r="AJ14" s="82" t="n"/>
      <c r="AK14" s="82" t="n"/>
      <c r="AL14" s="82" t="n"/>
      <c r="AM14" s="82" t="n"/>
      <c r="AN14" s="82" t="n"/>
      <c r="AO14" s="83" t="n"/>
      <c r="AP14" s="84" t="n"/>
    </row>
    <row r="15" hidden="1" ht="18" customHeight="1" s="173" thickBot="1">
      <c r="A15" s="81" t="inlineStr">
        <is>
          <t>Penerimaan klaim retrosesi</t>
        </is>
      </c>
      <c r="B15" s="81" t="n"/>
      <c r="C15" s="82" t="inlineStr"/>
      <c r="D15" s="82" t="inlineStr"/>
      <c r="E15" s="82" t="inlineStr"/>
      <c r="F15" s="82" t="inlineStr"/>
      <c r="G15" s="82" t="inlineStr"/>
      <c r="H15" s="82" t="inlineStr"/>
      <c r="I15" s="82" t="inlineStr"/>
      <c r="J15" s="82" t="inlineStr"/>
      <c r="K15" s="83" t="inlineStr"/>
      <c r="L15" s="84" t="inlineStr"/>
      <c r="M15" s="82" t="inlineStr"/>
      <c r="N15" s="82" t="inlineStr"/>
      <c r="O15" s="82" t="n">
        <v/>
      </c>
      <c r="P15" s="82" t="inlineStr"/>
      <c r="Q15" s="82" t="inlineStr"/>
      <c r="R15" s="82" t="inlineStr"/>
      <c r="S15" s="82" t="n">
        <v/>
      </c>
      <c r="T15" s="82" t="inlineStr"/>
      <c r="U15" s="83" t="inlineStr"/>
      <c r="V15" s="84" t="inlineStr"/>
      <c r="W15" s="82" t="n">
        <v/>
      </c>
      <c r="X15" s="82" t="inlineStr"/>
      <c r="Y15" s="82" t="inlineStr"/>
      <c r="Z15" s="82" t="inlineStr"/>
      <c r="AA15" s="82" t="n">
        <v/>
      </c>
      <c r="AB15" s="82" t="inlineStr"/>
      <c r="AC15" s="82" t="inlineStr"/>
      <c r="AD15" s="82" t="inlineStr"/>
      <c r="AE15" s="83" t="inlineStr"/>
      <c r="AF15" s="84" t="n"/>
      <c r="AG15" s="82" t="n"/>
      <c r="AH15" s="82" t="n"/>
      <c r="AI15" s="82" t="n"/>
      <c r="AJ15" s="82" t="n"/>
      <c r="AK15" s="82" t="n"/>
      <c r="AL15" s="82" t="n"/>
      <c r="AM15" s="82" t="n"/>
      <c r="AN15" s="82" t="n"/>
      <c r="AO15" s="83" t="n"/>
      <c r="AP15" s="84" t="n"/>
    </row>
    <row r="16" hidden="1" ht="18" customHeight="1" s="173" thickBot="1">
      <c r="A16" s="81" t="inlineStr">
        <is>
          <t>Penerimaan dari ujrah</t>
        </is>
      </c>
      <c r="B16" s="81" t="n"/>
      <c r="C16" s="82" t="inlineStr"/>
      <c r="D16" s="82" t="inlineStr"/>
      <c r="E16" s="82" t="inlineStr"/>
      <c r="F16" s="82" t="inlineStr"/>
      <c r="G16" s="82" t="inlineStr"/>
      <c r="H16" s="82" t="inlineStr"/>
      <c r="I16" s="82" t="inlineStr"/>
      <c r="J16" s="82" t="inlineStr"/>
      <c r="K16" s="83" t="inlineStr"/>
      <c r="L16" s="84" t="inlineStr"/>
      <c r="M16" s="82" t="inlineStr"/>
      <c r="N16" s="82" t="inlineStr"/>
      <c r="O16" s="82" t="n">
        <v/>
      </c>
      <c r="P16" s="82" t="inlineStr"/>
      <c r="Q16" s="82" t="inlineStr"/>
      <c r="R16" s="82" t="inlineStr"/>
      <c r="S16" s="82" t="n">
        <v/>
      </c>
      <c r="T16" s="82" t="inlineStr"/>
      <c r="U16" s="83" t="inlineStr"/>
      <c r="V16" s="84" t="inlineStr"/>
      <c r="W16" s="82" t="n">
        <v/>
      </c>
      <c r="X16" s="82" t="inlineStr"/>
      <c r="Y16" s="82" t="inlineStr"/>
      <c r="Z16" s="82" t="inlineStr"/>
      <c r="AA16" s="82" t="n">
        <v/>
      </c>
      <c r="AB16" s="82" t="inlineStr"/>
      <c r="AC16" s="82" t="inlineStr"/>
      <c r="AD16" s="82" t="inlineStr"/>
      <c r="AE16" s="83" t="inlineStr"/>
      <c r="AF16" s="84" t="n"/>
      <c r="AG16" s="82" t="n"/>
      <c r="AH16" s="82" t="n"/>
      <c r="AI16" s="82" t="n"/>
      <c r="AJ16" s="82" t="n"/>
      <c r="AK16" s="82" t="n"/>
      <c r="AL16" s="82" t="n"/>
      <c r="AM16" s="82" t="n"/>
      <c r="AN16" s="82" t="n"/>
      <c r="AO16" s="83" t="n"/>
      <c r="AP16" s="84" t="n"/>
    </row>
    <row r="17" hidden="1" ht="52" customHeight="1" s="173" thickBot="1">
      <c r="A17" s="81" t="inlineStr">
        <is>
          <t>Penerimaan dari (pembayaran kepada) lembaga kliring dan penjaminan</t>
        </is>
      </c>
      <c r="B17" s="81" t="n"/>
      <c r="C17" s="82" t="inlineStr"/>
      <c r="D17" s="82" t="inlineStr"/>
      <c r="E17" s="82" t="inlineStr"/>
      <c r="F17" s="82" t="inlineStr"/>
      <c r="G17" s="82" t="inlineStr"/>
      <c r="H17" s="82" t="inlineStr"/>
      <c r="I17" s="82" t="inlineStr"/>
      <c r="J17" s="82" t="inlineStr"/>
      <c r="K17" s="83" t="inlineStr"/>
      <c r="L17" s="84" t="inlineStr"/>
      <c r="M17" s="82" t="inlineStr"/>
      <c r="N17" s="82" t="inlineStr"/>
      <c r="O17" s="82" t="n">
        <v/>
      </c>
      <c r="P17" s="82" t="inlineStr"/>
      <c r="Q17" s="82" t="inlineStr"/>
      <c r="R17" s="82" t="inlineStr"/>
      <c r="S17" s="82" t="n">
        <v/>
      </c>
      <c r="T17" s="82" t="inlineStr"/>
      <c r="U17" s="83" t="inlineStr"/>
      <c r="V17" s="84" t="inlineStr"/>
      <c r="W17" s="82" t="n">
        <v/>
      </c>
      <c r="X17" s="82" t="inlineStr"/>
      <c r="Y17" s="82" t="inlineStr"/>
      <c r="Z17" s="82" t="inlineStr"/>
      <c r="AA17" s="82" t="n">
        <v/>
      </c>
      <c r="AB17" s="82" t="inlineStr"/>
      <c r="AC17" s="82" t="inlineStr"/>
      <c r="AD17" s="82" t="inlineStr"/>
      <c r="AE17" s="83" t="inlineStr"/>
      <c r="AF17" s="84" t="n"/>
      <c r="AG17" s="82" t="n"/>
      <c r="AH17" s="82" t="n"/>
      <c r="AI17" s="82" t="n"/>
      <c r="AJ17" s="82" t="n"/>
      <c r="AK17" s="82" t="n"/>
      <c r="AL17" s="82" t="n"/>
      <c r="AM17" s="82" t="n"/>
      <c r="AN17" s="82" t="n"/>
      <c r="AO17" s="83" t="n"/>
      <c r="AP17" s="84" t="n"/>
    </row>
    <row r="18" hidden="1" ht="35" customHeight="1" s="173" thickBot="1">
      <c r="A18" s="81" t="inlineStr">
        <is>
          <t>Penerimaan dari (pembayaran kepada) nasabah</t>
        </is>
      </c>
      <c r="B18" s="81" t="n"/>
      <c r="C18" s="82" t="inlineStr"/>
      <c r="D18" s="82" t="inlineStr"/>
      <c r="E18" s="82" t="inlineStr"/>
      <c r="F18" s="82" t="inlineStr"/>
      <c r="G18" s="82" t="inlineStr"/>
      <c r="H18" s="82" t="inlineStr"/>
      <c r="I18" s="82" t="inlineStr"/>
      <c r="J18" s="82" t="inlineStr"/>
      <c r="K18" s="83" t="inlineStr"/>
      <c r="L18" s="84" t="inlineStr"/>
      <c r="M18" s="82" t="inlineStr"/>
      <c r="N18" s="82" t="inlineStr"/>
      <c r="O18" s="82" t="n">
        <v/>
      </c>
      <c r="P18" s="82" t="inlineStr"/>
      <c r="Q18" s="82" t="inlineStr"/>
      <c r="R18" s="82" t="inlineStr"/>
      <c r="S18" s="82" t="n">
        <v/>
      </c>
      <c r="T18" s="82" t="inlineStr"/>
      <c r="U18" s="83" t="inlineStr"/>
      <c r="V18" s="84" t="inlineStr"/>
      <c r="W18" s="82" t="n">
        <v/>
      </c>
      <c r="X18" s="82" t="inlineStr"/>
      <c r="Y18" s="82" t="inlineStr"/>
      <c r="Z18" s="82" t="inlineStr"/>
      <c r="AA18" s="82" t="n">
        <v/>
      </c>
      <c r="AB18" s="82" t="inlineStr"/>
      <c r="AC18" s="82" t="inlineStr"/>
      <c r="AD18" s="82" t="inlineStr"/>
      <c r="AE18" s="83" t="inlineStr"/>
      <c r="AF18" s="84" t="n"/>
      <c r="AG18" s="82" t="n"/>
      <c r="AH18" s="82" t="n"/>
      <c r="AI18" s="82" t="n"/>
      <c r="AJ18" s="82" t="n"/>
      <c r="AK18" s="82" t="n"/>
      <c r="AL18" s="82" t="n"/>
      <c r="AM18" s="82" t="n"/>
      <c r="AN18" s="82" t="n"/>
      <c r="AO18" s="83" t="n"/>
      <c r="AP18" s="84" t="n"/>
    </row>
    <row r="19" hidden="1" ht="52" customHeight="1" s="173" thickBot="1">
      <c r="A19" s="81" t="inlineStr">
        <is>
          <t>Pencairan (penempatan) deposito pada lembaga kliring dan penjaminan</t>
        </is>
      </c>
      <c r="B19" s="81" t="n"/>
      <c r="C19" s="82" t="inlineStr"/>
      <c r="D19" s="82" t="inlineStr"/>
      <c r="E19" s="82" t="inlineStr"/>
      <c r="F19" s="82" t="inlineStr"/>
      <c r="G19" s="82" t="inlineStr"/>
      <c r="H19" s="82" t="inlineStr"/>
      <c r="I19" s="82" t="inlineStr"/>
      <c r="J19" s="82" t="inlineStr"/>
      <c r="K19" s="83" t="inlineStr"/>
      <c r="L19" s="84" t="inlineStr"/>
      <c r="M19" s="82" t="inlineStr"/>
      <c r="N19" s="82" t="inlineStr"/>
      <c r="O19" s="82" t="n">
        <v/>
      </c>
      <c r="P19" s="82" t="inlineStr"/>
      <c r="Q19" s="82" t="inlineStr"/>
      <c r="R19" s="82" t="inlineStr"/>
      <c r="S19" s="82" t="n">
        <v/>
      </c>
      <c r="T19" s="82" t="inlineStr"/>
      <c r="U19" s="83" t="inlineStr"/>
      <c r="V19" s="84" t="inlineStr"/>
      <c r="W19" s="82" t="n">
        <v/>
      </c>
      <c r="X19" s="82" t="inlineStr"/>
      <c r="Y19" s="82" t="inlineStr"/>
      <c r="Z19" s="82" t="inlineStr"/>
      <c r="AA19" s="82" t="n">
        <v/>
      </c>
      <c r="AB19" s="82" t="inlineStr"/>
      <c r="AC19" s="82" t="inlineStr"/>
      <c r="AD19" s="82" t="inlineStr"/>
      <c r="AE19" s="83" t="inlineStr"/>
      <c r="AF19" s="84" t="n"/>
      <c r="AG19" s="82" t="n"/>
      <c r="AH19" s="82" t="n"/>
      <c r="AI19" s="82" t="n"/>
      <c r="AJ19" s="82" t="n"/>
      <c r="AK19" s="82" t="n"/>
      <c r="AL19" s="82" t="n"/>
      <c r="AM19" s="82" t="n"/>
      <c r="AN19" s="82" t="n"/>
      <c r="AO19" s="83" t="n"/>
      <c r="AP19" s="84" t="n"/>
    </row>
    <row r="20" ht="35" customHeight="1" s="173" thickBot="1">
      <c r="A20" s="81" t="inlineStr">
        <is>
          <t>Pendapatan dari transaksi operasional lainnya</t>
        </is>
      </c>
      <c r="B20" s="81" t="n"/>
      <c r="C20" s="82" t="n">
        <v>73.44799999999999</v>
      </c>
      <c r="D20" s="82" t="n">
        <v>83.24400000000001</v>
      </c>
      <c r="E20" s="82" t="n">
        <v>85.44299999999998</v>
      </c>
      <c r="F20" s="82" t="n">
        <v>92.18600000000001</v>
      </c>
      <c r="G20" s="82" t="n">
        <v>96.035</v>
      </c>
      <c r="H20" s="82" t="n">
        <v>103.985</v>
      </c>
      <c r="I20" s="82" t="n">
        <v>85.69799999999999</v>
      </c>
      <c r="J20" s="82" t="n">
        <v>96.044</v>
      </c>
      <c r="K20" s="83" t="n">
        <v>92.441</v>
      </c>
      <c r="L20" s="84" t="n">
        <v>85.84399999999999</v>
      </c>
      <c r="M20" s="82" t="n">
        <v>139.264</v>
      </c>
      <c r="N20" s="82" t="n">
        <v>44.80700000000002</v>
      </c>
      <c r="O20" s="82" t="n">
        <v/>
      </c>
      <c r="P20" s="82" t="n">
        <v>96.45999999999999</v>
      </c>
      <c r="Q20" s="82" t="n">
        <v>121.606</v>
      </c>
      <c r="R20" s="82" t="n">
        <v>125.48</v>
      </c>
      <c r="S20" s="82" t="n">
        <v/>
      </c>
      <c r="T20" s="82" t="n">
        <v>122.022</v>
      </c>
      <c r="U20" s="83" t="n">
        <v>132.089</v>
      </c>
      <c r="V20" s="84" t="n">
        <v>120.552</v>
      </c>
      <c r="W20" s="82" t="n">
        <v/>
      </c>
      <c r="X20" s="82" t="n">
        <v>45.191</v>
      </c>
      <c r="Y20" s="82" t="n">
        <v>254.137</v>
      </c>
      <c r="Z20" s="82" t="n">
        <v>164.009</v>
      </c>
      <c r="AA20" s="82" t="n">
        <v/>
      </c>
      <c r="AB20" s="82" t="n">
        <v>191.482</v>
      </c>
      <c r="AC20" s="82" t="n">
        <v>197.294</v>
      </c>
      <c r="AD20" s="82" t="n">
        <v>230.454</v>
      </c>
      <c r="AE20" s="83" t="n">
        <v>284.883</v>
      </c>
      <c r="AF20" s="84" t="n"/>
      <c r="AG20" s="82" t="n"/>
      <c r="AH20" s="82" t="n"/>
      <c r="AI20" s="82" t="n"/>
      <c r="AJ20" s="82" t="n"/>
      <c r="AK20" s="82" t="n"/>
      <c r="AL20" s="82" t="n"/>
      <c r="AM20" s="82" t="n"/>
      <c r="AN20" s="82" t="n"/>
      <c r="AO20" s="83" t="n"/>
      <c r="AP20" s="84" t="n"/>
    </row>
    <row r="21" ht="35" customHeight="1" s="173" thickBot="1">
      <c r="A21" s="81" t="inlineStr">
        <is>
          <t>Penerimaan kembali aset yang telah dihapusbukukan</t>
        </is>
      </c>
      <c r="B21" s="81" t="n"/>
      <c r="C21" s="82" t="n">
        <v>22.274</v>
      </c>
      <c r="D21" s="82" t="n">
        <v>11.96</v>
      </c>
      <c r="E21" s="82" t="n">
        <v>24.185</v>
      </c>
      <c r="F21" s="82" t="n">
        <v>18.353</v>
      </c>
      <c r="G21" s="82" t="n">
        <v>16.218</v>
      </c>
      <c r="H21" s="82" t="n">
        <v>22.479</v>
      </c>
      <c r="I21" s="82" t="n">
        <v>21.332</v>
      </c>
      <c r="J21" s="82" t="n">
        <v>8.366</v>
      </c>
      <c r="K21" s="83" t="n">
        <v>11.769</v>
      </c>
      <c r="L21" s="84" t="n">
        <v>12.341</v>
      </c>
      <c r="M21" s="82" t="n">
        <v>13.661</v>
      </c>
      <c r="N21" s="82" t="n">
        <v>10.785</v>
      </c>
      <c r="O21" s="82" t="n">
        <v/>
      </c>
      <c r="P21" s="82" t="n">
        <v>15.701</v>
      </c>
      <c r="Q21" s="82" t="n">
        <v>19.935</v>
      </c>
      <c r="R21" s="82" t="n">
        <v>3.582999999999998</v>
      </c>
      <c r="S21" s="82" t="n">
        <v/>
      </c>
      <c r="T21" s="82" t="n">
        <v>31.846</v>
      </c>
      <c r="U21" s="83" t="n">
        <v>23.023</v>
      </c>
      <c r="V21" s="84" t="n">
        <v>37.14100000000001</v>
      </c>
      <c r="W21" s="82" t="n">
        <v/>
      </c>
      <c r="X21" s="82" t="n">
        <v>34.572</v>
      </c>
      <c r="Y21" s="82" t="n">
        <v>39.062</v>
      </c>
      <c r="Z21" s="82" t="n">
        <v>46.735</v>
      </c>
      <c r="AA21" s="82" t="n">
        <v/>
      </c>
      <c r="AB21" s="82" t="n">
        <v>36.643</v>
      </c>
      <c r="AC21" s="82" t="n">
        <v>30.911</v>
      </c>
      <c r="AD21" s="82" t="n">
        <v>63.339</v>
      </c>
      <c r="AE21" s="83" t="n">
        <v>72.339</v>
      </c>
      <c r="AF21" s="84" t="n"/>
      <c r="AG21" s="82" t="n"/>
      <c r="AH21" s="82" t="n"/>
      <c r="AI21" s="82" t="n"/>
      <c r="AJ21" s="82" t="n"/>
      <c r="AK21" s="82" t="n"/>
      <c r="AL21" s="82" t="n"/>
      <c r="AM21" s="82" t="n"/>
      <c r="AN21" s="82" t="n"/>
      <c r="AO21" s="83" t="n"/>
      <c r="AP21" s="84" t="n"/>
    </row>
    <row r="22" hidden="1" ht="35" customHeight="1" s="173" thickBot="1">
      <c r="A22" s="81" t="inlineStr">
        <is>
          <t>Pembayaran biaya akuisisi ditangguhkan</t>
        </is>
      </c>
      <c r="B22" s="81" t="n"/>
      <c r="C22" s="85" t="inlineStr"/>
      <c r="D22" s="85" t="inlineStr"/>
      <c r="E22" s="85" t="inlineStr"/>
      <c r="F22" s="85" t="inlineStr"/>
      <c r="G22" s="85" t="inlineStr"/>
      <c r="H22" s="85" t="inlineStr"/>
      <c r="I22" s="85" t="inlineStr"/>
      <c r="J22" s="85" t="inlineStr"/>
      <c r="K22" s="86" t="inlineStr"/>
      <c r="L22" s="87" t="inlineStr"/>
      <c r="M22" s="85" t="inlineStr"/>
      <c r="N22" s="85" t="inlineStr"/>
      <c r="O22" s="85" t="n">
        <v/>
      </c>
      <c r="P22" s="85" t="inlineStr"/>
      <c r="Q22" s="85" t="inlineStr"/>
      <c r="R22" s="85" t="inlineStr"/>
      <c r="S22" s="85" t="n">
        <v/>
      </c>
      <c r="T22" s="85" t="inlineStr"/>
      <c r="U22" s="86" t="inlineStr"/>
      <c r="V22" s="87" t="inlineStr"/>
      <c r="W22" s="85" t="n">
        <v/>
      </c>
      <c r="X22" s="85" t="inlineStr"/>
      <c r="Y22" s="85" t="inlineStr"/>
      <c r="Z22" s="85" t="inlineStr"/>
      <c r="AA22" s="85" t="n">
        <v/>
      </c>
      <c r="AB22" s="85" t="inlineStr"/>
      <c r="AC22" s="85" t="inlineStr"/>
      <c r="AD22" s="85" t="inlineStr"/>
      <c r="AE22" s="86" t="inlineStr"/>
      <c r="AF22" s="87" t="n"/>
      <c r="AG22" s="85" t="n"/>
      <c r="AH22" s="85" t="n"/>
      <c r="AI22" s="85" t="n"/>
      <c r="AJ22" s="85" t="n"/>
      <c r="AK22" s="85" t="n"/>
      <c r="AL22" s="85" t="n"/>
      <c r="AM22" s="85" t="n"/>
      <c r="AN22" s="85" t="n"/>
      <c r="AO22" s="86" t="n"/>
      <c r="AP22" s="87" t="n"/>
    </row>
    <row r="23" ht="52" customHeight="1" s="173" thickBot="1">
      <c r="A23" s="81" t="inlineStr">
        <is>
          <t>Pembayaran atas beban keuangan dan beban administrasi bank</t>
        </is>
      </c>
      <c r="B23" s="81" t="n"/>
      <c r="C23" s="85" t="n">
        <v>210.275</v>
      </c>
      <c r="D23" s="85" t="n">
        <v>160.706</v>
      </c>
      <c r="E23" s="85" t="n">
        <v>191.681</v>
      </c>
      <c r="F23" s="85" t="n">
        <v>165.217</v>
      </c>
      <c r="G23" s="85" t="n">
        <v>194.175</v>
      </c>
      <c r="H23" s="85" t="n">
        <v>229.66</v>
      </c>
      <c r="I23" s="85" t="n">
        <v>228.836</v>
      </c>
      <c r="J23" s="85" t="n">
        <v>136.128</v>
      </c>
      <c r="K23" s="86" t="n">
        <v>215.578</v>
      </c>
      <c r="L23" s="87" t="n">
        <v>179.487</v>
      </c>
      <c r="M23" s="85" t="n">
        <v>234.158</v>
      </c>
      <c r="N23" s="85" t="n">
        <v>243.4640000000001</v>
      </c>
      <c r="O23" s="85" t="n">
        <v/>
      </c>
      <c r="P23" s="85" t="n">
        <v>285.746</v>
      </c>
      <c r="Q23" s="85" t="n">
        <v>323.864</v>
      </c>
      <c r="R23" s="85" t="n">
        <v>669.955</v>
      </c>
      <c r="S23" s="85" t="n">
        <v/>
      </c>
      <c r="T23" s="85" t="n">
        <v>501.43</v>
      </c>
      <c r="U23" s="86" t="n">
        <v>436.0239999999999</v>
      </c>
      <c r="V23" s="87" t="n">
        <v>477.8630000000001</v>
      </c>
      <c r="W23" s="85" t="n">
        <v/>
      </c>
      <c r="X23" s="85" t="n">
        <v>20.049</v>
      </c>
      <c r="Y23" s="85" t="n">
        <v>605.08</v>
      </c>
      <c r="Z23" s="85" t="n">
        <v>448.5110000000001</v>
      </c>
      <c r="AA23" s="85" t="n">
        <v/>
      </c>
      <c r="AB23" s="85" t="n">
        <v>397.074</v>
      </c>
      <c r="AC23" s="85" t="n">
        <v>337.155</v>
      </c>
      <c r="AD23" s="85" t="n">
        <v>585.145</v>
      </c>
      <c r="AE23" s="86" t="n">
        <v>644.744</v>
      </c>
      <c r="AF23" s="87" t="n"/>
      <c r="AG23" s="85" t="n"/>
      <c r="AH23" s="85" t="n"/>
      <c r="AI23" s="85" t="n"/>
      <c r="AJ23" s="85" t="n"/>
      <c r="AK23" s="85" t="n"/>
      <c r="AL23" s="85" t="n"/>
      <c r="AM23" s="85" t="n"/>
      <c r="AN23" s="85" t="n"/>
      <c r="AO23" s="86" t="n"/>
      <c r="AP23" s="87" t="n"/>
    </row>
    <row r="24" ht="18" customHeight="1" s="173" thickBot="1">
      <c r="A24" s="81" t="inlineStr">
        <is>
          <t>Pembayaran gaji dan tunjangan</t>
        </is>
      </c>
      <c r="B24" s="81" t="n"/>
      <c r="C24" s="85" t="n">
        <v>239.214</v>
      </c>
      <c r="D24" s="85" t="n">
        <v>329.331</v>
      </c>
      <c r="E24" s="85" t="n">
        <v>380.7</v>
      </c>
      <c r="F24" s="85" t="n">
        <v>265.506</v>
      </c>
      <c r="G24" s="85" t="n">
        <v>266.193</v>
      </c>
      <c r="H24" s="85" t="n">
        <v>359.5650000000001</v>
      </c>
      <c r="I24" s="85" t="n">
        <v>283.379</v>
      </c>
      <c r="J24" s="85" t="n">
        <v>600.6419999999999</v>
      </c>
      <c r="K24" s="86" t="n">
        <v>273.8040000000001</v>
      </c>
      <c r="L24" s="87" t="n">
        <v>281.799</v>
      </c>
      <c r="M24" s="85" t="n">
        <v>415.8100000000001</v>
      </c>
      <c r="N24" s="85" t="n">
        <v>363.12</v>
      </c>
      <c r="O24" s="85" t="n">
        <v/>
      </c>
      <c r="P24" s="85" t="n">
        <v>347.975</v>
      </c>
      <c r="Q24" s="85" t="n">
        <v>436.8149999999999</v>
      </c>
      <c r="R24" s="85" t="n">
        <v>453.9380000000001</v>
      </c>
      <c r="S24" s="85" t="n">
        <v/>
      </c>
      <c r="T24" s="85" t="n">
        <v>434.993</v>
      </c>
      <c r="U24" s="86" t="n">
        <v>400.089</v>
      </c>
      <c r="V24" s="87" t="n">
        <v>457.9509999999999</v>
      </c>
      <c r="W24" s="85" t="n">
        <v/>
      </c>
      <c r="X24" s="85" t="n">
        <v>631.688</v>
      </c>
      <c r="Y24" s="85" t="n">
        <v>568.2379999999999</v>
      </c>
      <c r="Z24" s="85" t="n">
        <v>345.5540000000001</v>
      </c>
      <c r="AA24" s="85" t="n">
        <v/>
      </c>
      <c r="AB24" s="85" t="n">
        <v>532.527</v>
      </c>
      <c r="AC24" s="85" t="n">
        <v>790.4490000000001</v>
      </c>
      <c r="AD24" s="85" t="n">
        <v>458.175</v>
      </c>
      <c r="AE24" s="86" t="n">
        <v>903.39</v>
      </c>
      <c r="AF24" s="87" t="n"/>
      <c r="AG24" s="85" t="n"/>
      <c r="AH24" s="85" t="n"/>
      <c r="AI24" s="85" t="n"/>
      <c r="AJ24" s="85" t="n"/>
      <c r="AK24" s="85" t="n"/>
      <c r="AL24" s="85" t="n"/>
      <c r="AM24" s="85" t="n"/>
      <c r="AN24" s="85" t="n"/>
      <c r="AO24" s="86" t="n"/>
      <c r="AP24" s="87" t="n"/>
    </row>
    <row r="25" hidden="1" ht="35" customHeight="1" s="173" thickBot="1">
      <c r="A25" s="81" t="inlineStr">
        <is>
          <t>Pembayaran pajak penghasilan badan</t>
        </is>
      </c>
      <c r="B25" s="81" t="n"/>
      <c r="C25" s="85" t="n">
        <v/>
      </c>
      <c r="D25" s="85" t="n">
        <v/>
      </c>
      <c r="E25" s="85" t="n">
        <v/>
      </c>
      <c r="F25" s="85" t="n">
        <v/>
      </c>
      <c r="G25" s="85" t="n">
        <v/>
      </c>
      <c r="H25" s="85" t="n">
        <v/>
      </c>
      <c r="I25" s="85" t="n">
        <v/>
      </c>
      <c r="J25" s="85" t="n">
        <v/>
      </c>
      <c r="K25" s="86" t="n">
        <v/>
      </c>
      <c r="L25" s="87" t="n">
        <v/>
      </c>
      <c r="M25" s="85" t="n">
        <v/>
      </c>
      <c r="N25" s="85" t="n">
        <v/>
      </c>
      <c r="O25" s="85" t="n">
        <v/>
      </c>
      <c r="P25" s="85" t="inlineStr"/>
      <c r="Q25" s="85" t="inlineStr"/>
      <c r="R25" s="85" t="inlineStr"/>
      <c r="S25" s="85" t="n">
        <v/>
      </c>
      <c r="T25" s="85" t="inlineStr"/>
      <c r="U25" s="86" t="inlineStr"/>
      <c r="V25" s="87" t="inlineStr"/>
      <c r="W25" s="85" t="n">
        <v/>
      </c>
      <c r="X25" s="85" t="inlineStr"/>
      <c r="Y25" s="85" t="inlineStr"/>
      <c r="Z25" s="85" t="inlineStr"/>
      <c r="AA25" s="85" t="n">
        <v/>
      </c>
      <c r="AB25" s="85" t="inlineStr"/>
      <c r="AC25" s="85" t="inlineStr"/>
      <c r="AD25" s="85" t="inlineStr"/>
      <c r="AE25" s="86" t="inlineStr"/>
      <c r="AF25" s="87" t="n"/>
      <c r="AG25" s="85" t="n"/>
      <c r="AH25" s="85" t="n"/>
      <c r="AI25" s="85" t="n"/>
      <c r="AJ25" s="85" t="n"/>
      <c r="AK25" s="85" t="n"/>
      <c r="AL25" s="85" t="n"/>
      <c r="AM25" s="85" t="n"/>
      <c r="AN25" s="85" t="n"/>
      <c r="AO25" s="86" t="n"/>
      <c r="AP25" s="87" t="n"/>
    </row>
    <row r="26" hidden="1" ht="35" customHeight="1" s="173" thickBot="1">
      <c r="A26" s="81" t="inlineStr">
        <is>
          <t>Pembayaran beban umum dan administrasi</t>
        </is>
      </c>
      <c r="B26" s="81" t="n"/>
      <c r="C26" s="85" t="n">
        <v/>
      </c>
      <c r="D26" s="85" t="n">
        <v/>
      </c>
      <c r="E26" s="85" t="n">
        <v/>
      </c>
      <c r="F26" s="85" t="n">
        <v/>
      </c>
      <c r="G26" s="85" t="n">
        <v/>
      </c>
      <c r="H26" s="85" t="n">
        <v/>
      </c>
      <c r="I26" s="85" t="n">
        <v/>
      </c>
      <c r="J26" s="85" t="n">
        <v/>
      </c>
      <c r="K26" s="86" t="n">
        <v/>
      </c>
      <c r="L26" s="87" t="n">
        <v/>
      </c>
      <c r="M26" s="85" t="n">
        <v/>
      </c>
      <c r="N26" s="85" t="n">
        <v/>
      </c>
      <c r="O26" s="85" t="n">
        <v/>
      </c>
      <c r="P26" s="85" t="inlineStr"/>
      <c r="Q26" s="85" t="inlineStr"/>
      <c r="R26" s="85" t="inlineStr"/>
      <c r="S26" s="85" t="n">
        <v/>
      </c>
      <c r="T26" s="85" t="inlineStr"/>
      <c r="U26" s="86" t="inlineStr"/>
      <c r="V26" s="87" t="inlineStr"/>
      <c r="W26" s="85" t="n">
        <v/>
      </c>
      <c r="X26" s="85" t="inlineStr"/>
      <c r="Y26" s="85" t="inlineStr"/>
      <c r="Z26" s="85" t="inlineStr"/>
      <c r="AA26" s="85" t="n">
        <v/>
      </c>
      <c r="AB26" s="85" t="inlineStr"/>
      <c r="AC26" s="85" t="inlineStr"/>
      <c r="AD26" s="85" t="inlineStr"/>
      <c r="AE26" s="86" t="inlineStr"/>
      <c r="AF26" s="87" t="n"/>
      <c r="AG26" s="85" t="n"/>
      <c r="AH26" s="85" t="n"/>
      <c r="AI26" s="85" t="n"/>
      <c r="AJ26" s="85" t="n"/>
      <c r="AK26" s="85" t="n"/>
      <c r="AL26" s="85" t="n"/>
      <c r="AM26" s="85" t="n"/>
      <c r="AN26" s="85" t="n"/>
      <c r="AO26" s="86" t="n"/>
      <c r="AP26" s="87" t="n"/>
    </row>
    <row r="27" hidden="1" ht="18" customHeight="1" s="173" thickBot="1">
      <c r="A27" s="81" t="inlineStr">
        <is>
          <t>Laba (rugi) selisih kurs</t>
        </is>
      </c>
      <c r="B27" s="81" t="n"/>
      <c r="C27" s="82" t="inlineStr"/>
      <c r="D27" s="82" t="inlineStr"/>
      <c r="E27" s="82" t="inlineStr"/>
      <c r="F27" s="82" t="inlineStr"/>
      <c r="G27" s="82" t="inlineStr"/>
      <c r="H27" s="82" t="inlineStr"/>
      <c r="I27" s="82" t="inlineStr"/>
      <c r="J27" s="82" t="inlineStr"/>
      <c r="K27" s="83" t="inlineStr"/>
      <c r="L27" s="84" t="inlineStr"/>
      <c r="M27" s="82" t="inlineStr"/>
      <c r="N27" s="82" t="inlineStr"/>
      <c r="O27" s="82" t="n">
        <v/>
      </c>
      <c r="P27" s="82" t="inlineStr"/>
      <c r="Q27" s="82" t="inlineStr"/>
      <c r="R27" s="82" t="inlineStr"/>
      <c r="S27" s="82" t="n">
        <v/>
      </c>
      <c r="T27" s="82" t="inlineStr"/>
      <c r="U27" s="83" t="inlineStr"/>
      <c r="V27" s="84" t="inlineStr"/>
      <c r="W27" s="82" t="n">
        <v/>
      </c>
      <c r="X27" s="82" t="inlineStr"/>
      <c r="Y27" s="82" t="inlineStr"/>
      <c r="Z27" s="82" t="inlineStr"/>
      <c r="AA27" s="82" t="n">
        <v/>
      </c>
      <c r="AB27" s="82" t="inlineStr"/>
      <c r="AC27" s="82" t="inlineStr"/>
      <c r="AD27" s="82" t="inlineStr"/>
      <c r="AE27" s="83" t="inlineStr"/>
      <c r="AF27" s="84" t="n"/>
      <c r="AG27" s="82" t="n"/>
      <c r="AH27" s="82" t="n"/>
      <c r="AI27" s="82" t="n"/>
      <c r="AJ27" s="82" t="n"/>
      <c r="AK27" s="82" t="n"/>
      <c r="AL27" s="82" t="n"/>
      <c r="AM27" s="82" t="n"/>
      <c r="AN27" s="82" t="n"/>
      <c r="AO27" s="83" t="n"/>
      <c r="AP27" s="84" t="n"/>
    </row>
    <row r="28" ht="52" customHeight="1" s="173" thickBot="1">
      <c r="A28" s="81" t="inlineStr">
        <is>
          <t>Penerimaan pengembalian (pembayaran) pajak penghasilan</t>
        </is>
      </c>
      <c r="B28" s="81" t="n"/>
      <c r="C28" s="82" t="n">
        <v>-142.477</v>
      </c>
      <c r="D28" s="82" t="n">
        <v>-129.516</v>
      </c>
      <c r="E28" s="82" t="n">
        <v>-130.974</v>
      </c>
      <c r="F28" s="82" t="n">
        <v>-147.837</v>
      </c>
      <c r="G28" s="82" t="n">
        <v>-154.456</v>
      </c>
      <c r="H28" s="82" t="n">
        <v>-130.311</v>
      </c>
      <c r="I28" s="82" t="n">
        <v>-74.741</v>
      </c>
      <c r="J28" s="82" t="n">
        <v>-110.829</v>
      </c>
      <c r="K28" s="83" t="n">
        <v>-62.62900000000002</v>
      </c>
      <c r="L28" s="84" t="n">
        <v>-126.388</v>
      </c>
      <c r="M28" s="82" t="n">
        <v>-105.351</v>
      </c>
      <c r="N28" s="82" t="n">
        <v>-114.933</v>
      </c>
      <c r="O28" s="82" t="n">
        <v/>
      </c>
      <c r="P28" s="82" t="n">
        <v>-139.286</v>
      </c>
      <c r="Q28" s="82" t="n">
        <v>-121.566</v>
      </c>
      <c r="R28" s="82" t="n">
        <v>-110.931</v>
      </c>
      <c r="S28" s="82" t="n">
        <v/>
      </c>
      <c r="T28" s="82" t="n">
        <v>-93.77800000000001</v>
      </c>
      <c r="U28" s="83" t="n">
        <v>-123.162</v>
      </c>
      <c r="V28" s="84" t="n">
        <v>-100.903</v>
      </c>
      <c r="W28" s="82" t="n">
        <v/>
      </c>
      <c r="X28" s="82" t="n">
        <v>-127.106</v>
      </c>
      <c r="Y28" s="82" t="n">
        <v>-124.701</v>
      </c>
      <c r="Z28" s="82" t="n">
        <v>46.21899999999999</v>
      </c>
      <c r="AA28" s="82" t="n">
        <v/>
      </c>
      <c r="AB28" s="82" t="n">
        <v>-101.174</v>
      </c>
      <c r="AC28" s="82" t="n">
        <v>-161.005</v>
      </c>
      <c r="AD28" s="82" t="n">
        <v>-46.50600000000003</v>
      </c>
      <c r="AE28" s="83" t="n">
        <v>-122.229</v>
      </c>
      <c r="AF28" s="84" t="n"/>
      <c r="AG28" s="82" t="n"/>
      <c r="AH28" s="82" t="n"/>
      <c r="AI28" s="82" t="n"/>
      <c r="AJ28" s="82" t="n"/>
      <c r="AK28" s="82" t="n"/>
      <c r="AL28" s="82" t="n"/>
      <c r="AM28" s="82" t="n"/>
      <c r="AN28" s="82" t="n"/>
      <c r="AO28" s="83" t="n"/>
      <c r="AP28" s="84" t="n"/>
    </row>
    <row r="29" hidden="1" ht="35" customHeight="1" s="173" thickBot="1">
      <c r="A29" s="81" t="inlineStr">
        <is>
          <t>Pembayaran beban operasional lainnya</t>
        </is>
      </c>
      <c r="B29" s="81" t="n"/>
      <c r="C29" s="85" t="inlineStr"/>
      <c r="D29" s="85" t="inlineStr"/>
      <c r="E29" s="85" t="inlineStr"/>
      <c r="F29" s="85" t="inlineStr"/>
      <c r="G29" s="85" t="inlineStr"/>
      <c r="H29" s="85" t="inlineStr"/>
      <c r="I29" s="85" t="inlineStr"/>
      <c r="J29" s="85" t="inlineStr"/>
      <c r="K29" s="86" t="inlineStr"/>
      <c r="L29" s="87" t="inlineStr"/>
      <c r="M29" s="85" t="inlineStr"/>
      <c r="N29" s="85" t="inlineStr"/>
      <c r="O29" s="85" t="n">
        <v/>
      </c>
      <c r="P29" s="85" t="inlineStr"/>
      <c r="Q29" s="85" t="inlineStr"/>
      <c r="R29" s="85" t="inlineStr"/>
      <c r="S29" s="85" t="n">
        <v/>
      </c>
      <c r="T29" s="85" t="inlineStr"/>
      <c r="U29" s="86" t="inlineStr"/>
      <c r="V29" s="87" t="inlineStr"/>
      <c r="W29" s="85" t="n">
        <v/>
      </c>
      <c r="X29" s="85" t="inlineStr"/>
      <c r="Y29" s="85" t="inlineStr"/>
      <c r="Z29" s="85" t="inlineStr"/>
      <c r="AA29" s="85" t="n">
        <v/>
      </c>
      <c r="AB29" s="85" t="inlineStr"/>
      <c r="AC29" s="85" t="inlineStr"/>
      <c r="AD29" s="85" t="inlineStr"/>
      <c r="AE29" s="86" t="inlineStr"/>
      <c r="AF29" s="87" t="n"/>
      <c r="AG29" s="85" t="n"/>
      <c r="AH29" s="85" t="n"/>
      <c r="AI29" s="85" t="n"/>
      <c r="AJ29" s="85" t="n"/>
      <c r="AK29" s="85" t="n"/>
      <c r="AL29" s="85" t="n"/>
      <c r="AM29" s="85" t="n"/>
      <c r="AN29" s="85" t="n"/>
      <c r="AO29" s="86" t="n"/>
      <c r="AP29" s="87" t="n"/>
    </row>
    <row r="30" ht="35" customHeight="1" s="173" thickBot="1">
      <c r="A30" s="81" t="inlineStr">
        <is>
          <t>Penerimaan pendapatan non-operasional</t>
        </is>
      </c>
      <c r="B30" s="81" t="n"/>
      <c r="C30" s="82" t="n">
        <v>5.044</v>
      </c>
      <c r="D30" s="82" t="n">
        <v>1.989000000000001</v>
      </c>
      <c r="E30" s="82" t="n">
        <v>28.014</v>
      </c>
      <c r="F30" s="82" t="n">
        <v>10.375</v>
      </c>
      <c r="G30" s="82" t="n">
        <v>7.960000000000001</v>
      </c>
      <c r="H30" s="82" t="n">
        <v>7.660999999999998</v>
      </c>
      <c r="I30" s="82" t="n">
        <v>16.39</v>
      </c>
      <c r="J30" s="82" t="n">
        <v>-1.244</v>
      </c>
      <c r="K30" s="83" t="n">
        <v>4.387999999999998</v>
      </c>
      <c r="L30" s="84" t="n">
        <v>13.143</v>
      </c>
      <c r="M30" s="82" t="n">
        <v>4.055</v>
      </c>
      <c r="N30" s="82" t="n">
        <v>8.616</v>
      </c>
      <c r="O30" s="82" t="n">
        <v/>
      </c>
      <c r="P30" s="82" t="n">
        <v>13.193</v>
      </c>
      <c r="Q30" s="82" t="n">
        <v>16.409</v>
      </c>
      <c r="R30" s="82" t="n">
        <v>9.946000000000002</v>
      </c>
      <c r="S30" s="82" t="n">
        <v/>
      </c>
      <c r="T30" s="82" t="n">
        <v>21.982</v>
      </c>
      <c r="U30" s="83" t="n">
        <v>8.179000000000002</v>
      </c>
      <c r="V30" s="84" t="n">
        <v>8.243000000000002</v>
      </c>
      <c r="W30" s="82" t="n">
        <v/>
      </c>
      <c r="X30" s="82" t="n">
        <v>-864.725</v>
      </c>
      <c r="Y30" s="82" t="n">
        <v>908.547</v>
      </c>
      <c r="Z30" s="82" t="n">
        <v>2.498999999999995</v>
      </c>
      <c r="AA30" s="82" t="n">
        <v/>
      </c>
      <c r="AB30" s="82" t="n">
        <v>21.452</v>
      </c>
      <c r="AC30" s="82" t="n">
        <v>29.834</v>
      </c>
      <c r="AD30" s="82" t="n">
        <v>29.45399999999999</v>
      </c>
      <c r="AE30" s="83" t="n">
        <v>161.825</v>
      </c>
      <c r="AF30" s="84" t="n"/>
      <c r="AG30" s="82" t="n"/>
      <c r="AH30" s="82" t="n"/>
      <c r="AI30" s="82" t="n"/>
      <c r="AJ30" s="82" t="n"/>
      <c r="AK30" s="82" t="n"/>
      <c r="AL30" s="82" t="n"/>
      <c r="AM30" s="82" t="n"/>
      <c r="AN30" s="82" t="n"/>
      <c r="AO30" s="83" t="n"/>
      <c r="AP30" s="84" t="n"/>
    </row>
    <row r="31" hidden="1" ht="35" customHeight="1" s="173" thickBot="1">
      <c r="A31" s="81" t="inlineStr">
        <is>
          <t>Pengembalian (penempatan) uang jaminan</t>
        </is>
      </c>
      <c r="B31" s="81" t="n"/>
      <c r="C31" s="82" t="inlineStr"/>
      <c r="D31" s="82" t="inlineStr"/>
      <c r="E31" s="82" t="inlineStr"/>
      <c r="F31" s="82" t="inlineStr"/>
      <c r="G31" s="82" t="inlineStr"/>
      <c r="H31" s="82" t="inlineStr"/>
      <c r="I31" s="82" t="inlineStr"/>
      <c r="J31" s="82" t="inlineStr"/>
      <c r="K31" s="83" t="inlineStr"/>
      <c r="L31" s="84" t="inlineStr"/>
      <c r="M31" s="82" t="inlineStr"/>
      <c r="N31" s="82" t="inlineStr"/>
      <c r="O31" s="82" t="n">
        <v/>
      </c>
      <c r="P31" s="82" t="inlineStr"/>
      <c r="Q31" s="82" t="inlineStr"/>
      <c r="R31" s="82" t="inlineStr"/>
      <c r="S31" s="82" t="n">
        <v/>
      </c>
      <c r="T31" s="82" t="inlineStr"/>
      <c r="U31" s="83" t="inlineStr"/>
      <c r="V31" s="84" t="inlineStr"/>
      <c r="W31" s="82" t="n">
        <v/>
      </c>
      <c r="X31" s="82" t="inlineStr"/>
      <c r="Y31" s="82" t="inlineStr"/>
      <c r="Z31" s="82" t="inlineStr"/>
      <c r="AA31" s="82" t="n">
        <v/>
      </c>
      <c r="AB31" s="82" t="inlineStr"/>
      <c r="AC31" s="82" t="inlineStr"/>
      <c r="AD31" s="82" t="inlineStr"/>
      <c r="AE31" s="83" t="inlineStr"/>
      <c r="AF31" s="84" t="n"/>
      <c r="AG31" s="82" t="n"/>
      <c r="AH31" s="82" t="n"/>
      <c r="AI31" s="82" t="n"/>
      <c r="AJ31" s="82" t="n"/>
      <c r="AK31" s="82" t="n"/>
      <c r="AL31" s="82" t="n"/>
      <c r="AM31" s="82" t="n"/>
      <c r="AN31" s="82" t="n"/>
      <c r="AO31" s="83" t="n"/>
      <c r="AP31" s="84" t="n"/>
    </row>
    <row r="32" ht="35" customHeight="1" s="173" thickBot="1">
      <c r="A32" s="81" t="inlineStr">
        <is>
          <t>Penerimaan (pengeluaran) kas lainnya dari aktivitas operasi</t>
        </is>
      </c>
      <c r="B32" s="81" t="n"/>
      <c r="C32" s="82" t="n">
        <v>-3.118</v>
      </c>
      <c r="D32" s="82" t="n">
        <v>-2.079</v>
      </c>
      <c r="E32" s="82" t="n">
        <v>-0.9729999999999999</v>
      </c>
      <c r="F32" s="82" t="n">
        <v>-4.99</v>
      </c>
      <c r="G32" s="82" t="n">
        <v>-0.9580000000000002</v>
      </c>
      <c r="H32" s="82" t="n">
        <v>-0.1869999999999994</v>
      </c>
      <c r="I32" s="82" t="n">
        <v>-10.952</v>
      </c>
      <c r="J32" s="82" t="n">
        <v>-6.069000000000001</v>
      </c>
      <c r="K32" s="83" t="n">
        <v>-0.7029999999999994</v>
      </c>
      <c r="L32" s="84" t="n">
        <v>-17.993</v>
      </c>
      <c r="M32" s="82" t="n">
        <v>-16.311</v>
      </c>
      <c r="N32" s="82" t="n">
        <v>-15.07</v>
      </c>
      <c r="O32" s="82" t="n">
        <v/>
      </c>
      <c r="P32" s="82" t="n">
        <v>-18.815</v>
      </c>
      <c r="Q32" s="82" t="n">
        <v>-21.782</v>
      </c>
      <c r="R32" s="82" t="n">
        <v>-22.368</v>
      </c>
      <c r="S32" s="82" t="n">
        <v/>
      </c>
      <c r="T32" s="82" t="n">
        <v>-28.177</v>
      </c>
      <c r="U32" s="83" t="n">
        <v>-16.864</v>
      </c>
      <c r="V32" s="84" t="n">
        <v>2.542999999999999</v>
      </c>
      <c r="W32" s="82" t="n">
        <v/>
      </c>
      <c r="X32" s="82" t="n">
        <v>-341.866</v>
      </c>
      <c r="Y32" s="82" t="n">
        <v>284.577</v>
      </c>
      <c r="Z32" s="82" t="n">
        <v>-30.295</v>
      </c>
      <c r="AA32" s="82" t="n">
        <v/>
      </c>
      <c r="AB32" s="82" t="n">
        <v>-20.488</v>
      </c>
      <c r="AC32" s="82" t="n">
        <v>-53.11</v>
      </c>
      <c r="AD32" s="82" t="n">
        <v>-37.125</v>
      </c>
      <c r="AE32" s="83" t="n">
        <v>-24.517</v>
      </c>
      <c r="AF32" s="84" t="n"/>
      <c r="AG32" s="82" t="n"/>
      <c r="AH32" s="82" t="n"/>
      <c r="AI32" s="82" t="n"/>
      <c r="AJ32" s="82" t="n"/>
      <c r="AK32" s="82" t="n"/>
      <c r="AL32" s="82" t="n"/>
      <c r="AM32" s="82" t="n"/>
      <c r="AN32" s="82" t="n"/>
      <c r="AO32" s="83" t="n"/>
      <c r="AP32" s="84" t="n"/>
    </row>
    <row r="33" ht="35" customHeight="1" s="173" thickBot="1">
      <c r="A33" s="80" t="inlineStr">
        <is>
          <t>Penurunan (kenaikan) aset operasi</t>
        </is>
      </c>
      <c r="B33" s="80" t="n"/>
      <c r="C33" s="76" t="n"/>
      <c r="D33" s="76" t="n"/>
      <c r="E33" s="76" t="n"/>
      <c r="F33" s="76" t="n"/>
      <c r="G33" s="76" t="n"/>
      <c r="H33" s="76" t="n"/>
      <c r="I33" s="76" t="n"/>
      <c r="J33" s="76" t="n"/>
      <c r="K33" s="77" t="n"/>
      <c r="L33" s="78" t="n"/>
      <c r="M33" s="76" t="n"/>
      <c r="N33" s="76" t="n"/>
      <c r="O33" s="76" t="n"/>
      <c r="P33" s="76" t="n"/>
      <c r="Q33" s="76" t="n"/>
      <c r="R33" s="76" t="n"/>
      <c r="S33" s="76" t="n"/>
      <c r="T33" s="76" t="n"/>
      <c r="U33" s="77" t="n"/>
      <c r="V33" s="78" t="n"/>
      <c r="W33" s="76" t="n"/>
      <c r="X33" s="76" t="n"/>
      <c r="Y33" s="76" t="n"/>
      <c r="Z33" s="76" t="n"/>
      <c r="AA33" s="76" t="n"/>
      <c r="AB33" s="76" t="n"/>
      <c r="AC33" s="76" t="n"/>
      <c r="AD33" s="76" t="n"/>
      <c r="AE33" s="77" t="n"/>
      <c r="AF33" s="78" t="n"/>
      <c r="AG33" s="76" t="n"/>
      <c r="AH33" s="76" t="n"/>
      <c r="AI33" s="76" t="n"/>
      <c r="AJ33" s="76" t="n"/>
      <c r="AK33" s="76" t="n"/>
      <c r="AL33" s="76" t="n"/>
      <c r="AM33" s="76" t="n"/>
      <c r="AN33" s="76" t="n"/>
      <c r="AO33" s="77" t="n"/>
      <c r="AP33" s="78" t="n"/>
    </row>
    <row r="34" ht="52" customHeight="1" s="173" thickBot="1">
      <c r="A34" s="81" t="inlineStr">
        <is>
          <t>Penurunan (kenaikan) penempatan pada bank lain dan Bank Indonesia</t>
        </is>
      </c>
      <c r="B34" s="81" t="n"/>
      <c r="C34" s="82" t="inlineStr"/>
      <c r="D34" s="82" t="inlineStr"/>
      <c r="E34" s="82" t="inlineStr"/>
      <c r="F34" s="82" t="inlineStr"/>
      <c r="G34" s="82" t="inlineStr"/>
      <c r="H34" s="82" t="inlineStr"/>
      <c r="I34" s="82" t="n">
        <v>112</v>
      </c>
      <c r="J34" s="82" t="n">
        <v>0</v>
      </c>
      <c r="K34" s="83" t="n">
        <v>0</v>
      </c>
      <c r="L34" s="84" t="inlineStr"/>
      <c r="M34" s="82" t="inlineStr"/>
      <c r="N34" s="82" t="inlineStr"/>
      <c r="O34" s="82" t="n">
        <v/>
      </c>
      <c r="P34" s="82" t="inlineStr"/>
      <c r="Q34" s="82" t="inlineStr"/>
      <c r="R34" s="82" t="inlineStr"/>
      <c r="S34" s="82" t="n">
        <v/>
      </c>
      <c r="T34" s="82" t="inlineStr"/>
      <c r="U34" s="83" t="inlineStr"/>
      <c r="V34" s="84" t="inlineStr"/>
      <c r="W34" s="82" t="n">
        <v/>
      </c>
      <c r="X34" s="82" t="inlineStr"/>
      <c r="Y34" s="82" t="n">
        <v/>
      </c>
      <c r="Z34" s="82" t="n">
        <v>-0.03600000000000003</v>
      </c>
      <c r="AA34" s="82" t="n">
        <v/>
      </c>
      <c r="AB34" s="82" t="inlineStr"/>
      <c r="AC34" s="82" t="inlineStr"/>
      <c r="AD34" s="82" t="inlineStr"/>
      <c r="AE34" s="83" t="n">
        <v>0.01</v>
      </c>
      <c r="AF34" s="84" t="n"/>
      <c r="AG34" s="82" t="n"/>
      <c r="AH34" s="82" t="n"/>
      <c r="AI34" s="82" t="n"/>
      <c r="AJ34" s="82" t="n"/>
      <c r="AK34" s="82" t="n"/>
      <c r="AL34" s="82" t="n"/>
      <c r="AM34" s="82" t="n"/>
      <c r="AN34" s="82" t="n"/>
      <c r="AO34" s="83" t="n"/>
      <c r="AP34" s="84" t="n"/>
    </row>
    <row r="35" hidden="1" ht="35" customHeight="1" s="173" thickBot="1">
      <c r="A35" s="81" t="inlineStr">
        <is>
          <t>Penurunan (kenaikan) efek yang diperdagangkan</t>
        </is>
      </c>
      <c r="B35" s="81" t="n"/>
      <c r="C35" s="82" t="inlineStr"/>
      <c r="D35" s="82" t="inlineStr"/>
      <c r="E35" s="82" t="inlineStr"/>
      <c r="F35" s="82" t="inlineStr"/>
      <c r="G35" s="82" t="inlineStr"/>
      <c r="H35" s="82" t="inlineStr"/>
      <c r="I35" s="82" t="inlineStr"/>
      <c r="J35" s="82" t="inlineStr"/>
      <c r="K35" s="83" t="inlineStr"/>
      <c r="L35" s="84" t="inlineStr"/>
      <c r="M35" s="82" t="inlineStr"/>
      <c r="N35" s="82" t="inlineStr"/>
      <c r="O35" s="82" t="n">
        <v/>
      </c>
      <c r="P35" s="82" t="inlineStr"/>
      <c r="Q35" s="82" t="inlineStr"/>
      <c r="R35" s="82" t="inlineStr"/>
      <c r="S35" s="82" t="n">
        <v/>
      </c>
      <c r="T35" s="82" t="inlineStr"/>
      <c r="U35" s="83" t="inlineStr"/>
      <c r="V35" s="84" t="inlineStr"/>
      <c r="W35" s="82" t="n">
        <v/>
      </c>
      <c r="X35" s="82" t="inlineStr"/>
      <c r="Y35" s="82" t="inlineStr"/>
      <c r="Z35" s="82" t="inlineStr"/>
      <c r="AA35" s="82" t="n">
        <v/>
      </c>
      <c r="AB35" s="82" t="inlineStr"/>
      <c r="AC35" s="82" t="inlineStr"/>
      <c r="AD35" s="82" t="inlineStr"/>
      <c r="AE35" s="83" t="inlineStr"/>
      <c r="AF35" s="84" t="n"/>
      <c r="AG35" s="82" t="n"/>
      <c r="AH35" s="82" t="n"/>
      <c r="AI35" s="82" t="n"/>
      <c r="AJ35" s="82" t="n"/>
      <c r="AK35" s="82" t="n"/>
      <c r="AL35" s="82" t="n"/>
      <c r="AM35" s="82" t="n"/>
      <c r="AN35" s="82" t="n"/>
      <c r="AO35" s="83" t="n"/>
      <c r="AP35" s="84" t="n"/>
    </row>
    <row r="36" ht="52" customHeight="1" s="173" thickBot="1">
      <c r="A36" s="81" t="inlineStr">
        <is>
          <t>Penurunan (kenaikan) efek yang dibeli dengan janji dijual kembali</t>
        </is>
      </c>
      <c r="B36" s="81" t="n"/>
      <c r="C36" s="82" t="inlineStr"/>
      <c r="D36" s="82" t="inlineStr"/>
      <c r="E36" s="82" t="inlineStr"/>
      <c r="F36" s="82" t="inlineStr"/>
      <c r="G36" s="82" t="inlineStr"/>
      <c r="H36" s="82" t="inlineStr"/>
      <c r="I36" s="82" t="n">
        <v>1038.432</v>
      </c>
      <c r="J36" s="82" t="n">
        <v>-7027.709</v>
      </c>
      <c r="K36" s="83" t="n">
        <v>-1899.261</v>
      </c>
      <c r="L36" s="84" t="n">
        <v>-6789.568</v>
      </c>
      <c r="M36" s="82" t="n">
        <v>14492.023</v>
      </c>
      <c r="N36" s="82" t="n">
        <v>-799.415</v>
      </c>
      <c r="O36" s="82" t="n">
        <v/>
      </c>
      <c r="P36" s="82" t="n">
        <v>-12942.055</v>
      </c>
      <c r="Q36" s="82" t="n">
        <v>353.5740000000005</v>
      </c>
      <c r="R36" s="82" t="n">
        <v>9793.055</v>
      </c>
      <c r="S36" s="82" t="n">
        <v/>
      </c>
      <c r="T36" s="82" t="n">
        <v>4055.009</v>
      </c>
      <c r="U36" s="83" t="n">
        <v>-5752.38</v>
      </c>
      <c r="V36" s="84" t="n">
        <v>-6096.485</v>
      </c>
      <c r="W36" s="82" t="n">
        <v/>
      </c>
      <c r="X36" s="82" t="n">
        <v>4428.004</v>
      </c>
      <c r="Y36" s="82" t="n">
        <v>120.1599999999999</v>
      </c>
      <c r="Z36" s="82" t="n">
        <v>2354.811000000001</v>
      </c>
      <c r="AA36" s="82" t="n">
        <v/>
      </c>
      <c r="AB36" s="82" t="n">
        <v>-2592.353</v>
      </c>
      <c r="AC36" s="82" t="n">
        <v>8439.839</v>
      </c>
      <c r="AD36" s="82" t="n">
        <v>-2976.254</v>
      </c>
      <c r="AE36" s="83" t="n">
        <v>235.385</v>
      </c>
      <c r="AF36" s="84" t="n"/>
      <c r="AG36" s="82" t="n"/>
      <c r="AH36" s="82" t="n"/>
      <c r="AI36" s="82" t="n"/>
      <c r="AJ36" s="82" t="n"/>
      <c r="AK36" s="82" t="n"/>
      <c r="AL36" s="82" t="n"/>
      <c r="AM36" s="82" t="n"/>
      <c r="AN36" s="82" t="n"/>
      <c r="AO36" s="83" t="n"/>
      <c r="AP36" s="84" t="n"/>
    </row>
    <row r="37" hidden="1" ht="52" customHeight="1" s="173" thickBot="1">
      <c r="A37" s="81" t="inlineStr">
        <is>
          <t>Penurunan (kenaikan) investasi pemegang polis pada kontrak unit-linked</t>
        </is>
      </c>
      <c r="B37" s="81" t="n"/>
      <c r="C37" s="82" t="inlineStr"/>
      <c r="D37" s="82" t="inlineStr"/>
      <c r="E37" s="82" t="inlineStr"/>
      <c r="F37" s="82" t="inlineStr"/>
      <c r="G37" s="82" t="inlineStr"/>
      <c r="H37" s="82" t="inlineStr"/>
      <c r="I37" s="82" t="inlineStr"/>
      <c r="J37" s="82" t="inlineStr"/>
      <c r="K37" s="83" t="inlineStr"/>
      <c r="L37" s="84" t="inlineStr"/>
      <c r="M37" s="82" t="inlineStr"/>
      <c r="N37" s="82" t="inlineStr"/>
      <c r="O37" s="82" t="n">
        <v/>
      </c>
      <c r="P37" s="82" t="inlineStr"/>
      <c r="Q37" s="82" t="inlineStr"/>
      <c r="R37" s="82" t="inlineStr"/>
      <c r="S37" s="82" t="n">
        <v/>
      </c>
      <c r="T37" s="82" t="inlineStr"/>
      <c r="U37" s="83" t="inlineStr"/>
      <c r="V37" s="84" t="inlineStr"/>
      <c r="W37" s="82" t="n">
        <v/>
      </c>
      <c r="X37" s="82" t="inlineStr"/>
      <c r="Y37" s="82" t="inlineStr"/>
      <c r="Z37" s="82" t="inlineStr"/>
      <c r="AA37" s="82" t="n">
        <v/>
      </c>
      <c r="AB37" s="82" t="inlineStr"/>
      <c r="AC37" s="82" t="inlineStr"/>
      <c r="AD37" s="82" t="inlineStr"/>
      <c r="AE37" s="83" t="inlineStr"/>
      <c r="AF37" s="84" t="n"/>
      <c r="AG37" s="82" t="n"/>
      <c r="AH37" s="82" t="n"/>
      <c r="AI37" s="82" t="n"/>
      <c r="AJ37" s="82" t="n"/>
      <c r="AK37" s="82" t="n"/>
      <c r="AL37" s="82" t="n"/>
      <c r="AM37" s="82" t="n"/>
      <c r="AN37" s="82" t="n"/>
      <c r="AO37" s="83" t="n"/>
      <c r="AP37" s="84" t="n"/>
    </row>
    <row r="38" hidden="1" ht="35" customHeight="1" s="173" thickBot="1">
      <c r="A38" s="81" t="inlineStr">
        <is>
          <t>Penurunan (kenaikan) wesel ekspor dan tagihan lainnya</t>
        </is>
      </c>
      <c r="B38" s="81" t="n"/>
      <c r="C38" s="82" t="inlineStr"/>
      <c r="D38" s="82" t="inlineStr"/>
      <c r="E38" s="82" t="inlineStr"/>
      <c r="F38" s="82" t="inlineStr"/>
      <c r="G38" s="82" t="inlineStr"/>
      <c r="H38" s="82" t="inlineStr"/>
      <c r="I38" s="82" t="inlineStr"/>
      <c r="J38" s="82" t="inlineStr"/>
      <c r="K38" s="83" t="inlineStr"/>
      <c r="L38" s="84" t="inlineStr"/>
      <c r="M38" s="82" t="inlineStr"/>
      <c r="N38" s="82" t="inlineStr"/>
      <c r="O38" s="82" t="n">
        <v/>
      </c>
      <c r="P38" s="82" t="inlineStr"/>
      <c r="Q38" s="82" t="inlineStr"/>
      <c r="R38" s="82" t="inlineStr"/>
      <c r="S38" s="82" t="n">
        <v/>
      </c>
      <c r="T38" s="82" t="inlineStr"/>
      <c r="U38" s="83" t="inlineStr"/>
      <c r="V38" s="84" t="inlineStr"/>
      <c r="W38" s="82" t="n">
        <v/>
      </c>
      <c r="X38" s="82" t="inlineStr"/>
      <c r="Y38" s="82" t="inlineStr"/>
      <c r="Z38" s="82" t="inlineStr"/>
      <c r="AA38" s="82" t="n">
        <v/>
      </c>
      <c r="AB38" s="82" t="inlineStr"/>
      <c r="AC38" s="82" t="inlineStr"/>
      <c r="AD38" s="82" t="inlineStr"/>
      <c r="AE38" s="83" t="inlineStr"/>
      <c r="AF38" s="84" t="n"/>
      <c r="AG38" s="82" t="n"/>
      <c r="AH38" s="82" t="n"/>
      <c r="AI38" s="82" t="n"/>
      <c r="AJ38" s="82" t="n"/>
      <c r="AK38" s="82" t="n"/>
      <c r="AL38" s="82" t="n"/>
      <c r="AM38" s="82" t="n"/>
      <c r="AN38" s="82" t="n"/>
      <c r="AO38" s="83" t="n"/>
      <c r="AP38" s="84" t="n"/>
    </row>
    <row r="39" hidden="1" ht="35" customHeight="1" s="173" thickBot="1">
      <c r="A39" s="81" t="inlineStr">
        <is>
          <t>Penurunan (kenaikan) tagihan akseptasi</t>
        </is>
      </c>
      <c r="B39" s="81" t="n"/>
      <c r="C39" s="82" t="inlineStr"/>
      <c r="D39" s="82" t="inlineStr"/>
      <c r="E39" s="82" t="inlineStr"/>
      <c r="F39" s="82" t="inlineStr"/>
      <c r="G39" s="82" t="inlineStr"/>
      <c r="H39" s="82" t="inlineStr"/>
      <c r="I39" s="82" t="inlineStr"/>
      <c r="J39" s="82" t="inlineStr"/>
      <c r="K39" s="83" t="inlineStr"/>
      <c r="L39" s="84" t="inlineStr"/>
      <c r="M39" s="82" t="inlineStr"/>
      <c r="N39" s="82" t="inlineStr"/>
      <c r="O39" s="82" t="n">
        <v/>
      </c>
      <c r="P39" s="82" t="inlineStr"/>
      <c r="Q39" s="82" t="inlineStr"/>
      <c r="R39" s="82" t="inlineStr"/>
      <c r="S39" s="82" t="n">
        <v/>
      </c>
      <c r="T39" s="82" t="inlineStr"/>
      <c r="U39" s="83" t="inlineStr"/>
      <c r="V39" s="84" t="inlineStr"/>
      <c r="W39" s="82" t="n">
        <v/>
      </c>
      <c r="X39" s="82" t="inlineStr"/>
      <c r="Y39" s="82" t="n">
        <v/>
      </c>
      <c r="Z39" s="82" t="inlineStr"/>
      <c r="AA39" s="82" t="n">
        <v/>
      </c>
      <c r="AB39" s="82" t="inlineStr"/>
      <c r="AC39" s="82" t="inlineStr"/>
      <c r="AD39" s="82" t="inlineStr"/>
      <c r="AE39" s="83" t="inlineStr"/>
      <c r="AF39" s="84" t="n"/>
      <c r="AG39" s="82" t="n"/>
      <c r="AH39" s="82" t="n"/>
      <c r="AI39" s="82" t="n"/>
      <c r="AJ39" s="82" t="n"/>
      <c r="AK39" s="82" t="n"/>
      <c r="AL39" s="82" t="n"/>
      <c r="AM39" s="82" t="n"/>
      <c r="AN39" s="82" t="n"/>
      <c r="AO39" s="83" t="n"/>
      <c r="AP39" s="84" t="n"/>
    </row>
    <row r="40" ht="35" customHeight="1" s="173" thickBot="1">
      <c r="A40" s="81" t="inlineStr">
        <is>
          <t>Penurunan (kenaikan) pinjaman yang diberikan</t>
        </is>
      </c>
      <c r="B40" s="81" t="n"/>
      <c r="C40" s="82" t="n">
        <v>-499.362</v>
      </c>
      <c r="D40" s="82" t="n">
        <v>-864.6089999999999</v>
      </c>
      <c r="E40" s="82" t="n">
        <v>-1039.964</v>
      </c>
      <c r="F40" s="82" t="n">
        <v>-1009.335</v>
      </c>
      <c r="G40" s="82" t="n">
        <v>-1127.954</v>
      </c>
      <c r="H40" s="82" t="n">
        <v>-3075.139</v>
      </c>
      <c r="I40" s="82" t="n">
        <v>-1508.305</v>
      </c>
      <c r="J40" s="82" t="n">
        <v>-868.9939999999999</v>
      </c>
      <c r="K40" s="83" t="n">
        <v>-1213.701</v>
      </c>
      <c r="L40" s="84" t="n">
        <v>-1818.435</v>
      </c>
      <c r="M40" s="82" t="n">
        <v>-952.9389999999999</v>
      </c>
      <c r="N40" s="82" t="n">
        <v>-437.181</v>
      </c>
      <c r="O40" s="82" t="n">
        <v/>
      </c>
      <c r="P40" s="82" t="n">
        <v>-1315.961</v>
      </c>
      <c r="Q40" s="82" t="n">
        <v>-1359.376</v>
      </c>
      <c r="R40" s="82" t="n">
        <v>-2510.702</v>
      </c>
      <c r="S40" s="82" t="n">
        <v/>
      </c>
      <c r="T40" s="82" t="n">
        <v>-3843.283</v>
      </c>
      <c r="U40" s="83" t="n">
        <v>-1228.395</v>
      </c>
      <c r="V40" s="84" t="n">
        <v>-2601.556</v>
      </c>
      <c r="W40" s="82" t="n">
        <v/>
      </c>
      <c r="X40" s="82" t="n">
        <v>-4546.313</v>
      </c>
      <c r="Y40" s="82" t="n">
        <v>-1387.791</v>
      </c>
      <c r="Z40" s="82" t="n">
        <v>-4351.976</v>
      </c>
      <c r="AA40" s="82" t="n">
        <v/>
      </c>
      <c r="AB40" s="82" t="n">
        <v>-16219.705</v>
      </c>
      <c r="AC40" s="82" t="n">
        <v>-1272.928999999998</v>
      </c>
      <c r="AD40" s="82" t="n">
        <v>-2852.829000000002</v>
      </c>
      <c r="AE40" s="83" t="n">
        <v>-14050.169</v>
      </c>
      <c r="AF40" s="84" t="n"/>
      <c r="AG40" s="82" t="n"/>
      <c r="AH40" s="82" t="n"/>
      <c r="AI40" s="82" t="n"/>
      <c r="AJ40" s="82" t="n"/>
      <c r="AK40" s="82" t="n"/>
      <c r="AL40" s="82" t="n"/>
      <c r="AM40" s="82" t="n"/>
      <c r="AN40" s="82" t="n"/>
      <c r="AO40" s="83" t="n"/>
      <c r="AP40" s="84" t="n"/>
    </row>
    <row r="41" hidden="1" ht="35" customHeight="1" s="173" thickBot="1">
      <c r="A41" s="81" t="inlineStr">
        <is>
          <t>Penurunan (kenaikan) piutang pembiayaan konsumen</t>
        </is>
      </c>
      <c r="B41" s="81" t="n"/>
      <c r="C41" s="82" t="inlineStr"/>
      <c r="D41" s="82" t="inlineStr"/>
      <c r="E41" s="82" t="inlineStr"/>
      <c r="F41" s="82" t="inlineStr"/>
      <c r="G41" s="82" t="inlineStr"/>
      <c r="H41" s="82" t="inlineStr"/>
      <c r="I41" s="82" t="inlineStr"/>
      <c r="J41" s="82" t="inlineStr"/>
      <c r="K41" s="83" t="inlineStr"/>
      <c r="L41" s="84" t="inlineStr"/>
      <c r="M41" s="82" t="inlineStr"/>
      <c r="N41" s="82" t="inlineStr"/>
      <c r="O41" s="82" t="n">
        <v/>
      </c>
      <c r="P41" s="82" t="inlineStr"/>
      <c r="Q41" s="82" t="inlineStr"/>
      <c r="R41" s="82" t="inlineStr"/>
      <c r="S41" s="82" t="n">
        <v/>
      </c>
      <c r="T41" s="82" t="inlineStr"/>
      <c r="U41" s="83" t="inlineStr"/>
      <c r="V41" s="84" t="inlineStr"/>
      <c r="W41" s="82" t="n">
        <v/>
      </c>
      <c r="X41" s="82" t="inlineStr"/>
      <c r="Y41" s="82" t="inlineStr"/>
      <c r="Z41" s="82" t="inlineStr"/>
      <c r="AA41" s="82" t="n">
        <v/>
      </c>
      <c r="AB41" s="82" t="inlineStr"/>
      <c r="AC41" s="82" t="inlineStr"/>
      <c r="AD41" s="82" t="inlineStr"/>
      <c r="AE41" s="83" t="inlineStr"/>
      <c r="AF41" s="84" t="n"/>
      <c r="AG41" s="82" t="n"/>
      <c r="AH41" s="82" t="n"/>
      <c r="AI41" s="82" t="n"/>
      <c r="AJ41" s="82" t="n"/>
      <c r="AK41" s="82" t="n"/>
      <c r="AL41" s="82" t="n"/>
      <c r="AM41" s="82" t="n"/>
      <c r="AN41" s="82" t="n"/>
      <c r="AO41" s="83" t="n"/>
      <c r="AP41" s="84" t="n"/>
    </row>
    <row r="42" hidden="1" ht="35" customHeight="1" s="173" thickBot="1">
      <c r="A42" s="81" t="inlineStr">
        <is>
          <t>Penurunan (kenaikan) investasi sewa</t>
        </is>
      </c>
      <c r="B42" s="81" t="n"/>
      <c r="C42" s="82" t="inlineStr"/>
      <c r="D42" s="82" t="inlineStr"/>
      <c r="E42" s="82" t="inlineStr"/>
      <c r="F42" s="82" t="inlineStr"/>
      <c r="G42" s="82" t="inlineStr"/>
      <c r="H42" s="82" t="inlineStr"/>
      <c r="I42" s="82" t="inlineStr"/>
      <c r="J42" s="82" t="inlineStr"/>
      <c r="K42" s="83" t="inlineStr"/>
      <c r="L42" s="84" t="inlineStr"/>
      <c r="M42" s="82" t="inlineStr"/>
      <c r="N42" s="82" t="inlineStr"/>
      <c r="O42" s="82" t="n">
        <v/>
      </c>
      <c r="P42" s="82" t="inlineStr"/>
      <c r="Q42" s="82" t="inlineStr"/>
      <c r="R42" s="82" t="inlineStr"/>
      <c r="S42" s="82" t="n">
        <v/>
      </c>
      <c r="T42" s="82" t="inlineStr"/>
      <c r="U42" s="83" t="inlineStr"/>
      <c r="V42" s="84" t="inlineStr"/>
      <c r="W42" s="82" t="n">
        <v/>
      </c>
      <c r="X42" s="82" t="inlineStr"/>
      <c r="Y42" s="82" t="inlineStr"/>
      <c r="Z42" s="82" t="inlineStr"/>
      <c r="AA42" s="82" t="n">
        <v/>
      </c>
      <c r="AB42" s="82" t="inlineStr"/>
      <c r="AC42" s="82" t="inlineStr"/>
      <c r="AD42" s="82" t="inlineStr"/>
      <c r="AE42" s="83" t="inlineStr"/>
      <c r="AF42" s="84" t="n"/>
      <c r="AG42" s="82" t="n"/>
      <c r="AH42" s="82" t="n"/>
      <c r="AI42" s="82" t="n"/>
      <c r="AJ42" s="82" t="n"/>
      <c r="AK42" s="82" t="n"/>
      <c r="AL42" s="82" t="n"/>
      <c r="AM42" s="82" t="n"/>
      <c r="AN42" s="82" t="n"/>
      <c r="AO42" s="83" t="n"/>
      <c r="AP42" s="84" t="n"/>
    </row>
    <row r="43" hidden="1" ht="35" customHeight="1" s="173" thickBot="1">
      <c r="A43" s="81" t="inlineStr">
        <is>
          <t>Penurunan (kenaikan) tagihan anjak piutang</t>
        </is>
      </c>
      <c r="B43" s="81" t="n"/>
      <c r="C43" s="82" t="inlineStr"/>
      <c r="D43" s="82" t="inlineStr"/>
      <c r="E43" s="82" t="inlineStr"/>
      <c r="F43" s="82" t="inlineStr"/>
      <c r="G43" s="82" t="inlineStr"/>
      <c r="H43" s="82" t="inlineStr"/>
      <c r="I43" s="82" t="inlineStr"/>
      <c r="J43" s="82" t="inlineStr"/>
      <c r="K43" s="83" t="inlineStr"/>
      <c r="L43" s="84" t="inlineStr"/>
      <c r="M43" s="82" t="inlineStr"/>
      <c r="N43" s="82" t="inlineStr"/>
      <c r="O43" s="82" t="n">
        <v/>
      </c>
      <c r="P43" s="82" t="inlineStr"/>
      <c r="Q43" s="82" t="inlineStr"/>
      <c r="R43" s="82" t="inlineStr"/>
      <c r="S43" s="82" t="n">
        <v/>
      </c>
      <c r="T43" s="82" t="inlineStr"/>
      <c r="U43" s="83" t="inlineStr"/>
      <c r="V43" s="84" t="inlineStr"/>
      <c r="W43" s="82" t="n">
        <v/>
      </c>
      <c r="X43" s="82" t="inlineStr"/>
      <c r="Y43" s="82" t="inlineStr"/>
      <c r="Z43" s="82" t="inlineStr"/>
      <c r="AA43" s="82" t="n">
        <v/>
      </c>
      <c r="AB43" s="82" t="inlineStr"/>
      <c r="AC43" s="82" t="inlineStr"/>
      <c r="AD43" s="82" t="inlineStr"/>
      <c r="AE43" s="83" t="inlineStr"/>
      <c r="AF43" s="84" t="n"/>
      <c r="AG43" s="82" t="n"/>
      <c r="AH43" s="82" t="n"/>
      <c r="AI43" s="82" t="n"/>
      <c r="AJ43" s="82" t="n"/>
      <c r="AK43" s="82" t="n"/>
      <c r="AL43" s="82" t="n"/>
      <c r="AM43" s="82" t="n"/>
      <c r="AN43" s="82" t="n"/>
      <c r="AO43" s="83" t="n"/>
      <c r="AP43" s="84" t="n"/>
    </row>
    <row r="44" ht="35" customHeight="1" s="173" thickBot="1">
      <c r="A44" s="88" t="inlineStr">
        <is>
          <t>Penurunan (kenaikan) piutang dan pembiayaan syariah</t>
        </is>
      </c>
      <c r="B44" s="88" t="n"/>
      <c r="C44" s="76" t="n"/>
      <c r="D44" s="76" t="n"/>
      <c r="E44" s="76" t="n"/>
      <c r="F44" s="76" t="n"/>
      <c r="G44" s="76" t="n"/>
      <c r="H44" s="76" t="n"/>
      <c r="I44" s="76" t="n"/>
      <c r="J44" s="76" t="n"/>
      <c r="K44" s="77" t="n"/>
      <c r="L44" s="78" t="n"/>
      <c r="M44" s="76" t="n"/>
      <c r="N44" s="76" t="n"/>
      <c r="O44" s="76" t="n"/>
      <c r="P44" s="76" t="n"/>
      <c r="Q44" s="76" t="n"/>
      <c r="R44" s="76" t="n"/>
      <c r="S44" s="76" t="n"/>
      <c r="T44" s="76" t="n"/>
      <c r="U44" s="77" t="n"/>
      <c r="V44" s="78" t="n"/>
      <c r="W44" s="76" t="n"/>
      <c r="X44" s="76" t="n"/>
      <c r="Y44" s="76" t="n"/>
      <c r="Z44" s="76" t="n"/>
      <c r="AA44" s="76" t="n"/>
      <c r="AB44" s="76" t="n"/>
      <c r="AC44" s="76" t="n"/>
      <c r="AD44" s="76" t="n"/>
      <c r="AE44" s="77" t="n"/>
      <c r="AF44" s="78" t="n"/>
      <c r="AG44" s="76" t="n"/>
      <c r="AH44" s="76" t="n"/>
      <c r="AI44" s="76" t="n"/>
      <c r="AJ44" s="76" t="n"/>
      <c r="AK44" s="76" t="n"/>
      <c r="AL44" s="76" t="n"/>
      <c r="AM44" s="76" t="n"/>
      <c r="AN44" s="76" t="n"/>
      <c r="AO44" s="77" t="n"/>
      <c r="AP44" s="78" t="n"/>
    </row>
    <row r="45" ht="35" customHeight="1" s="173" thickBot="1">
      <c r="A45" s="89" t="inlineStr">
        <is>
          <t>Penurunan (kenaikan) piutang murabahah</t>
        </is>
      </c>
      <c r="B45" s="89" t="n"/>
      <c r="C45" s="82" t="n">
        <v>552.421</v>
      </c>
      <c r="D45" s="82" t="n">
        <v>5.333999999999946</v>
      </c>
      <c r="E45" s="82" t="n">
        <v>-5.937000000000012</v>
      </c>
      <c r="F45" s="82" t="n">
        <v>597.4450000000001</v>
      </c>
      <c r="G45" s="82" t="n">
        <v>-1.297000000000025</v>
      </c>
      <c r="H45" s="82" t="n">
        <v>40.98399999999992</v>
      </c>
      <c r="I45" s="82" t="n">
        <v>710.851</v>
      </c>
      <c r="J45" s="82" t="n">
        <v>27.29499999999996</v>
      </c>
      <c r="K45" s="83" t="n">
        <v>0</v>
      </c>
      <c r="L45" s="84" t="n">
        <v>803.164</v>
      </c>
      <c r="M45" s="82" t="n">
        <v>35.16499999999996</v>
      </c>
      <c r="N45" s="82" t="n">
        <v>6.925000000000068</v>
      </c>
      <c r="O45" s="82" t="n">
        <v/>
      </c>
      <c r="P45" s="82" t="n">
        <v>861.558</v>
      </c>
      <c r="Q45" s="82" t="n">
        <v>3.690000000000055</v>
      </c>
      <c r="R45" s="82" t="n">
        <v>5.990000000000009</v>
      </c>
      <c r="S45" s="82" t="n">
        <v/>
      </c>
      <c r="T45" s="82" t="n">
        <v>879.4400000000001</v>
      </c>
      <c r="U45" s="83" t="n">
        <v>-12.4670000000001</v>
      </c>
      <c r="V45" s="84" t="n">
        <v>-6.048999999999978</v>
      </c>
      <c r="W45" s="82" t="n">
        <v/>
      </c>
      <c r="X45" s="82" t="n">
        <v>954.057</v>
      </c>
      <c r="Y45" s="82" t="n">
        <v>38.96699999999998</v>
      </c>
      <c r="Z45" s="82" t="n">
        <v>32.00799999999992</v>
      </c>
      <c r="AA45" s="82" t="n">
        <v/>
      </c>
      <c r="AB45" s="82" t="n">
        <v>2938.444</v>
      </c>
      <c r="AC45" s="82" t="n">
        <v>-33.71099999999979</v>
      </c>
      <c r="AD45" s="82" t="n">
        <v>188.7569999999996</v>
      </c>
      <c r="AE45" s="83" t="n">
        <v>3019.687</v>
      </c>
      <c r="AF45" s="84" t="n"/>
      <c r="AG45" s="82" t="n"/>
      <c r="AH45" s="82" t="n"/>
      <c r="AI45" s="82" t="n"/>
      <c r="AJ45" s="82" t="n"/>
      <c r="AK45" s="82" t="n"/>
      <c r="AL45" s="82" t="n"/>
      <c r="AM45" s="82" t="n"/>
      <c r="AN45" s="82" t="n"/>
      <c r="AO45" s="83" t="n"/>
      <c r="AP45" s="84" t="n"/>
    </row>
    <row r="46" hidden="1" ht="35" customHeight="1" s="173" thickBot="1">
      <c r="A46" s="89" t="inlineStr">
        <is>
          <t>Penurunan (kenaikan) piutang istishna</t>
        </is>
      </c>
      <c r="B46" s="89" t="n"/>
      <c r="C46" s="82" t="inlineStr"/>
      <c r="D46" s="82" t="inlineStr"/>
      <c r="E46" s="82" t="inlineStr"/>
      <c r="F46" s="82" t="inlineStr"/>
      <c r="G46" s="82" t="inlineStr"/>
      <c r="H46" s="82" t="inlineStr"/>
      <c r="I46" s="82" t="inlineStr"/>
      <c r="J46" s="82" t="inlineStr"/>
      <c r="K46" s="83" t="inlineStr"/>
      <c r="L46" s="84" t="inlineStr"/>
      <c r="M46" s="82" t="inlineStr"/>
      <c r="N46" s="82" t="inlineStr"/>
      <c r="O46" s="82" t="n">
        <v/>
      </c>
      <c r="P46" s="82" t="inlineStr"/>
      <c r="Q46" s="82" t="inlineStr"/>
      <c r="R46" s="82" t="inlineStr"/>
      <c r="S46" s="82" t="n">
        <v/>
      </c>
      <c r="T46" s="82" t="inlineStr"/>
      <c r="U46" s="83" t="inlineStr"/>
      <c r="V46" s="84" t="inlineStr"/>
      <c r="W46" s="82" t="n">
        <v/>
      </c>
      <c r="X46" s="82" t="inlineStr"/>
      <c r="Y46" s="82" t="inlineStr"/>
      <c r="Z46" s="82" t="inlineStr"/>
      <c r="AA46" s="82" t="n">
        <v/>
      </c>
      <c r="AB46" s="82" t="inlineStr"/>
      <c r="AC46" s="82" t="inlineStr"/>
      <c r="AD46" s="82" t="inlineStr"/>
      <c r="AE46" s="83" t="inlineStr"/>
      <c r="AF46" s="84" t="n"/>
      <c r="AG46" s="82" t="n"/>
      <c r="AH46" s="82" t="n"/>
      <c r="AI46" s="82" t="n"/>
      <c r="AJ46" s="82" t="n"/>
      <c r="AK46" s="82" t="n"/>
      <c r="AL46" s="82" t="n"/>
      <c r="AM46" s="82" t="n"/>
      <c r="AN46" s="82" t="n"/>
      <c r="AO46" s="83" t="n"/>
      <c r="AP46" s="84" t="n"/>
    </row>
    <row r="47" hidden="1" ht="35" customHeight="1" s="173" thickBot="1">
      <c r="A47" s="89" t="inlineStr">
        <is>
          <t>Penurunan (kenaikan) piutang ijarah</t>
        </is>
      </c>
      <c r="B47" s="89" t="n"/>
      <c r="C47" s="82" t="inlineStr"/>
      <c r="D47" s="82" t="inlineStr"/>
      <c r="E47" s="82" t="inlineStr"/>
      <c r="F47" s="82" t="inlineStr"/>
      <c r="G47" s="82" t="inlineStr"/>
      <c r="H47" s="82" t="inlineStr"/>
      <c r="I47" s="82" t="inlineStr"/>
      <c r="J47" s="82" t="inlineStr"/>
      <c r="K47" s="83" t="inlineStr"/>
      <c r="L47" s="84" t="inlineStr"/>
      <c r="M47" s="82" t="inlineStr"/>
      <c r="N47" s="82" t="inlineStr"/>
      <c r="O47" s="82" t="n">
        <v/>
      </c>
      <c r="P47" s="82" t="inlineStr"/>
      <c r="Q47" s="82" t="inlineStr"/>
      <c r="R47" s="82" t="inlineStr"/>
      <c r="S47" s="82" t="n">
        <v/>
      </c>
      <c r="T47" s="82" t="inlineStr"/>
      <c r="U47" s="83" t="inlineStr"/>
      <c r="V47" s="84" t="inlineStr"/>
      <c r="W47" s="82" t="n">
        <v/>
      </c>
      <c r="X47" s="82" t="inlineStr"/>
      <c r="Y47" s="82" t="inlineStr"/>
      <c r="Z47" s="82" t="inlineStr"/>
      <c r="AA47" s="82" t="n">
        <v/>
      </c>
      <c r="AB47" s="82" t="inlineStr"/>
      <c r="AC47" s="82" t="inlineStr"/>
      <c r="AD47" s="82" t="inlineStr"/>
      <c r="AE47" s="83" t="inlineStr"/>
      <c r="AF47" s="84" t="n"/>
      <c r="AG47" s="82" t="n"/>
      <c r="AH47" s="82" t="n"/>
      <c r="AI47" s="82" t="n"/>
      <c r="AJ47" s="82" t="n"/>
      <c r="AK47" s="82" t="n"/>
      <c r="AL47" s="82" t="n"/>
      <c r="AM47" s="82" t="n"/>
      <c r="AN47" s="82" t="n"/>
      <c r="AO47" s="83" t="n"/>
      <c r="AP47" s="84" t="n"/>
    </row>
    <row r="48" ht="35" customHeight="1" s="173" thickBot="1">
      <c r="A48" s="89" t="inlineStr">
        <is>
          <t>Penurunan (kenaikan) pinjaman qardh</t>
        </is>
      </c>
      <c r="B48" s="89" t="n"/>
      <c r="C48" s="82" t="n">
        <v>27.163</v>
      </c>
      <c r="D48" s="82" t="n">
        <v>1.361000000000001</v>
      </c>
      <c r="E48" s="82" t="n">
        <v>1.446999999999999</v>
      </c>
      <c r="F48" s="82" t="n">
        <v>26.949</v>
      </c>
      <c r="G48" s="82" t="n">
        <v>-2.669</v>
      </c>
      <c r="H48" s="82" t="n">
        <v>0.9510000000000005</v>
      </c>
      <c r="I48" s="82" t="n">
        <v>27.341</v>
      </c>
      <c r="J48" s="82" t="n">
        <v>-0.282</v>
      </c>
      <c r="K48" s="83" t="n">
        <v>0</v>
      </c>
      <c r="L48" s="84" t="n">
        <v>27.059</v>
      </c>
      <c r="M48" s="82" t="n">
        <v>-1.969000000000001</v>
      </c>
      <c r="N48" s="82" t="n">
        <v>-0.5070000000000014</v>
      </c>
      <c r="O48" s="82" t="n">
        <v/>
      </c>
      <c r="P48" s="82" t="n">
        <v>25.722</v>
      </c>
      <c r="Q48" s="82" t="n">
        <v>8.213000000000001</v>
      </c>
      <c r="R48" s="82" t="n">
        <v>-1.942000000000004</v>
      </c>
      <c r="S48" s="82" t="n">
        <v/>
      </c>
      <c r="T48" s="82" t="n">
        <v>38.23</v>
      </c>
      <c r="U48" s="83" t="n">
        <v>-7.492999999999999</v>
      </c>
      <c r="V48" s="84" t="n">
        <v>3.370000000000001</v>
      </c>
      <c r="W48" s="82" t="n">
        <v/>
      </c>
      <c r="X48" s="82" t="n">
        <v>62.342</v>
      </c>
      <c r="Y48" s="82" t="n">
        <v>18.842</v>
      </c>
      <c r="Z48" s="82" t="n">
        <v>5.926000000000002</v>
      </c>
      <c r="AA48" s="82" t="n">
        <v/>
      </c>
      <c r="AB48" s="82" t="n">
        <v>65.15900000000001</v>
      </c>
      <c r="AC48" s="82" t="n">
        <v>10.09999999999999</v>
      </c>
      <c r="AD48" s="82" t="n">
        <v>2.459000000000003</v>
      </c>
      <c r="AE48" s="83" t="n">
        <v>108.394</v>
      </c>
      <c r="AF48" s="84" t="n"/>
      <c r="AG48" s="82" t="n"/>
      <c r="AH48" s="82" t="n"/>
      <c r="AI48" s="82" t="n"/>
      <c r="AJ48" s="82" t="n"/>
      <c r="AK48" s="82" t="n"/>
      <c r="AL48" s="82" t="n"/>
      <c r="AM48" s="82" t="n"/>
      <c r="AN48" s="82" t="n"/>
      <c r="AO48" s="83" t="n"/>
      <c r="AP48" s="84" t="n"/>
    </row>
    <row r="49" ht="35" customHeight="1" s="173" thickBot="1">
      <c r="A49" s="89" t="inlineStr">
        <is>
          <t>Penurunan (kenaikan) pembiayaan mudharabah</t>
        </is>
      </c>
      <c r="B49" s="89" t="n"/>
      <c r="C49" s="82" t="n">
        <v>234.374</v>
      </c>
      <c r="D49" s="82" t="n">
        <v>-23.37</v>
      </c>
      <c r="E49" s="82" t="n">
        <v>-16.81199999999998</v>
      </c>
      <c r="F49" s="82" t="n">
        <v>147.649</v>
      </c>
      <c r="G49" s="82" t="n">
        <v>15.691</v>
      </c>
      <c r="H49" s="82" t="n">
        <v>9.528999999999996</v>
      </c>
      <c r="I49" s="82" t="n">
        <v>139.702</v>
      </c>
      <c r="J49" s="82" t="n">
        <v>14.643</v>
      </c>
      <c r="K49" s="83" t="n">
        <v>0</v>
      </c>
      <c r="L49" s="84" t="n">
        <v>154.345</v>
      </c>
      <c r="M49" s="82" t="n">
        <v>-31.84</v>
      </c>
      <c r="N49" s="82" t="n">
        <v>-69.532</v>
      </c>
      <c r="O49" s="82" t="n">
        <v/>
      </c>
      <c r="P49" s="82" t="n">
        <v>182.157</v>
      </c>
      <c r="Q49" s="82" t="n">
        <v>49.03</v>
      </c>
      <c r="R49" s="82" t="n">
        <v>10.78699999999998</v>
      </c>
      <c r="S49" s="82" t="n">
        <v/>
      </c>
      <c r="T49" s="82" t="n">
        <v>199.139</v>
      </c>
      <c r="U49" s="83" t="n">
        <v>-26.233</v>
      </c>
      <c r="V49" s="84" t="n">
        <v>-87.17</v>
      </c>
      <c r="W49" s="82" t="n">
        <v/>
      </c>
      <c r="X49" s="82" t="n">
        <v>99.89100000000001</v>
      </c>
      <c r="Y49" s="82" t="n">
        <v>-15.68100000000001</v>
      </c>
      <c r="Z49" s="82" t="n">
        <v>-10.586</v>
      </c>
      <c r="AA49" s="82" t="n">
        <v/>
      </c>
      <c r="AB49" s="82" t="n">
        <v>52.047</v>
      </c>
      <c r="AC49" s="82" t="n">
        <v>-9.994</v>
      </c>
      <c r="AD49" s="82" t="n">
        <v>-11.524</v>
      </c>
      <c r="AE49" s="83" t="n">
        <v>38.609</v>
      </c>
      <c r="AF49" s="84" t="n"/>
      <c r="AG49" s="82" t="n"/>
      <c r="AH49" s="82" t="n"/>
      <c r="AI49" s="82" t="n"/>
      <c r="AJ49" s="82" t="n"/>
      <c r="AK49" s="82" t="n"/>
      <c r="AL49" s="82" t="n"/>
      <c r="AM49" s="82" t="n"/>
      <c r="AN49" s="82" t="n"/>
      <c r="AO49" s="83" t="n"/>
      <c r="AP49" s="84" t="n"/>
    </row>
    <row r="50" ht="35" customHeight="1" s="173" thickBot="1">
      <c r="A50" s="89" t="inlineStr">
        <is>
          <t>Penurunan (kenaikan) pembiayaan musyarakah</t>
        </is>
      </c>
      <c r="B50" s="89" t="n"/>
      <c r="C50" s="82" t="n">
        <v>88.02</v>
      </c>
      <c r="D50" s="82" t="n">
        <v>126.364</v>
      </c>
      <c r="E50" s="82" t="n">
        <v>94.31899999999999</v>
      </c>
      <c r="F50" s="82" t="n">
        <v>438.15</v>
      </c>
      <c r="G50" s="82" t="n">
        <v>39.41800000000001</v>
      </c>
      <c r="H50" s="82" t="n">
        <v>65.01999999999998</v>
      </c>
      <c r="I50" s="82" t="n">
        <v>535.827</v>
      </c>
      <c r="J50" s="82" t="n">
        <v>47.60699999999997</v>
      </c>
      <c r="K50" s="83" t="n">
        <v>0</v>
      </c>
      <c r="L50" s="84" t="n">
        <v>583.434</v>
      </c>
      <c r="M50" s="82" t="n">
        <v>85.73900000000003</v>
      </c>
      <c r="N50" s="82" t="n">
        <v>61.72500000000002</v>
      </c>
      <c r="O50" s="82" t="n">
        <v/>
      </c>
      <c r="P50" s="82" t="n">
        <v>689.3200000000001</v>
      </c>
      <c r="Q50" s="82" t="n">
        <v>64.81699999999989</v>
      </c>
      <c r="R50" s="82" t="n">
        <v>60.3420000000001</v>
      </c>
      <c r="S50" s="82" t="n">
        <v/>
      </c>
      <c r="T50" s="82" t="n">
        <v>931.022</v>
      </c>
      <c r="U50" s="83" t="n">
        <v>55.41499999999996</v>
      </c>
      <c r="V50" s="84" t="n">
        <v>129.063</v>
      </c>
      <c r="W50" s="82" t="n">
        <v/>
      </c>
      <c r="X50" s="82" t="n">
        <v>1165.936</v>
      </c>
      <c r="Y50" s="82" t="n">
        <v>56.35599999999999</v>
      </c>
      <c r="Z50" s="82" t="n">
        <v>10.94400000000019</v>
      </c>
      <c r="AA50" s="82" t="n">
        <v/>
      </c>
      <c r="AB50" s="82" t="n">
        <v>10790.325</v>
      </c>
      <c r="AC50" s="82" t="n">
        <v>131.6369999999988</v>
      </c>
      <c r="AD50" s="82" t="n">
        <v>667.9050000000007</v>
      </c>
      <c r="AE50" s="83" t="n">
        <v>11859.647</v>
      </c>
      <c r="AF50" s="84" t="n"/>
      <c r="AG50" s="82" t="n"/>
      <c r="AH50" s="82" t="n"/>
      <c r="AI50" s="82" t="n"/>
      <c r="AJ50" s="82" t="n"/>
      <c r="AK50" s="82" t="n"/>
      <c r="AL50" s="82" t="n"/>
      <c r="AM50" s="82" t="n"/>
      <c r="AN50" s="82" t="n"/>
      <c r="AO50" s="83" t="n"/>
      <c r="AP50" s="84" t="n"/>
    </row>
    <row r="51" ht="35" customHeight="1" s="173" thickBot="1">
      <c r="A51" s="89" t="inlineStr">
        <is>
          <t>Penurunan (kenaikan) aset ijarah</t>
        </is>
      </c>
      <c r="B51" s="89" t="n"/>
      <c r="C51" s="82" t="n">
        <v>0.414</v>
      </c>
      <c r="D51" s="82" t="n">
        <v>0.05400000000000005</v>
      </c>
      <c r="E51" s="82" t="n">
        <v>-0.103</v>
      </c>
      <c r="F51" s="82" t="n">
        <v>0.313</v>
      </c>
      <c r="G51" s="82" t="n">
        <v>-0.04999999999999999</v>
      </c>
      <c r="H51" s="82" t="n">
        <v>-0.05700000000000002</v>
      </c>
      <c r="I51" s="82" t="n">
        <v>0.144</v>
      </c>
      <c r="J51" s="82" t="n">
        <v>-0.02999999999999999</v>
      </c>
      <c r="K51" s="83" t="n">
        <v>0</v>
      </c>
      <c r="L51" s="84" t="n">
        <v>0.114</v>
      </c>
      <c r="M51" s="82" t="n">
        <v>-0.08</v>
      </c>
      <c r="N51" s="82" t="n">
        <v>-0.008000000000000004</v>
      </c>
      <c r="O51" s="82" t="n">
        <v/>
      </c>
      <c r="P51" s="82" t="n">
        <v>0.015</v>
      </c>
      <c r="Q51" s="82" t="n">
        <v>-0.004</v>
      </c>
      <c r="R51" s="82" t="n">
        <v>0.294</v>
      </c>
      <c r="S51" s="82" t="n">
        <v/>
      </c>
      <c r="T51" s="82" t="n">
        <v>0.251</v>
      </c>
      <c r="U51" s="83" t="n">
        <v>-0.02499999999999999</v>
      </c>
      <c r="V51" s="84" t="n">
        <v>-0.02499999999999999</v>
      </c>
      <c r="W51" s="82" t="n">
        <v/>
      </c>
      <c r="X51" s="82" t="n">
        <v>0.317</v>
      </c>
      <c r="Y51" s="82" t="n">
        <v>-0.04299999999999998</v>
      </c>
      <c r="Z51" s="82" t="n">
        <v>-0.04400000000000001</v>
      </c>
      <c r="AA51" s="82" t="n">
        <v/>
      </c>
      <c r="AB51" s="82" t="n">
        <v>1.024</v>
      </c>
      <c r="AC51" s="82" t="n">
        <v>0.1699999999999999</v>
      </c>
      <c r="AD51" s="82" t="n">
        <v>0.08200000000000007</v>
      </c>
      <c r="AE51" s="83" t="n">
        <v>1.297</v>
      </c>
      <c r="AF51" s="84" t="n"/>
      <c r="AG51" s="82" t="n"/>
      <c r="AH51" s="82" t="n"/>
      <c r="AI51" s="82" t="n"/>
      <c r="AJ51" s="82" t="n"/>
      <c r="AK51" s="82" t="n"/>
      <c r="AL51" s="82" t="n"/>
      <c r="AM51" s="82" t="n"/>
      <c r="AN51" s="82" t="n"/>
      <c r="AO51" s="83" t="n"/>
      <c r="AP51" s="84" t="n"/>
    </row>
    <row r="52" hidden="1" ht="35" customHeight="1" s="173" thickBot="1">
      <c r="A52" s="81" t="inlineStr">
        <is>
          <t>Penurunan (kenaikan) piutang lainnya</t>
        </is>
      </c>
      <c r="B52" s="81" t="n"/>
      <c r="C52" s="82" t="inlineStr"/>
      <c r="D52" s="82" t="inlineStr"/>
      <c r="E52" s="82" t="inlineStr"/>
      <c r="F52" s="82" t="inlineStr"/>
      <c r="G52" s="82" t="inlineStr"/>
      <c r="H52" s="82" t="inlineStr"/>
      <c r="I52" s="82" t="inlineStr"/>
      <c r="J52" s="82" t="inlineStr"/>
      <c r="K52" s="83" t="inlineStr"/>
      <c r="L52" s="84" t="inlineStr"/>
      <c r="M52" s="82" t="inlineStr"/>
      <c r="N52" s="82" t="inlineStr"/>
      <c r="O52" s="82" t="n">
        <v/>
      </c>
      <c r="P52" s="82" t="inlineStr"/>
      <c r="Q52" s="82" t="inlineStr"/>
      <c r="R52" s="82" t="inlineStr"/>
      <c r="S52" s="82" t="n">
        <v/>
      </c>
      <c r="T52" s="82" t="inlineStr"/>
      <c r="U52" s="83" t="inlineStr"/>
      <c r="V52" s="84" t="inlineStr"/>
      <c r="W52" s="82" t="n">
        <v/>
      </c>
      <c r="X52" s="82" t="inlineStr"/>
      <c r="Y52" s="82" t="inlineStr"/>
      <c r="Z52" s="82" t="inlineStr"/>
      <c r="AA52" s="82" t="n">
        <v/>
      </c>
      <c r="AB52" s="82" t="inlineStr"/>
      <c r="AC52" s="82" t="inlineStr"/>
      <c r="AD52" s="82" t="inlineStr"/>
      <c r="AE52" s="83" t="inlineStr"/>
      <c r="AF52" s="84" t="n"/>
      <c r="AG52" s="82" t="n"/>
      <c r="AH52" s="82" t="n"/>
      <c r="AI52" s="82" t="n"/>
      <c r="AJ52" s="82" t="n"/>
      <c r="AK52" s="82" t="n"/>
      <c r="AL52" s="82" t="n"/>
      <c r="AM52" s="82" t="n"/>
      <c r="AN52" s="82" t="n"/>
      <c r="AO52" s="83" t="n"/>
      <c r="AP52" s="84" t="n"/>
    </row>
    <row r="53" hidden="1" ht="35" customHeight="1" s="173" thickBot="1">
      <c r="A53" s="81" t="inlineStr">
        <is>
          <t>Penurunan (kenaikan) agunan yang diambil alih</t>
        </is>
      </c>
      <c r="B53" s="81" t="n"/>
      <c r="C53" s="82" t="inlineStr"/>
      <c r="D53" s="82" t="inlineStr"/>
      <c r="E53" s="82" t="inlineStr"/>
      <c r="F53" s="82" t="inlineStr"/>
      <c r="G53" s="82" t="inlineStr"/>
      <c r="H53" s="82" t="inlineStr"/>
      <c r="I53" s="82" t="inlineStr"/>
      <c r="J53" s="82" t="inlineStr"/>
      <c r="K53" s="83" t="inlineStr"/>
      <c r="L53" s="84" t="inlineStr"/>
      <c r="M53" s="82" t="inlineStr"/>
      <c r="N53" s="82" t="inlineStr"/>
      <c r="O53" s="82" t="n">
        <v/>
      </c>
      <c r="P53" s="82" t="inlineStr"/>
      <c r="Q53" s="82" t="inlineStr"/>
      <c r="R53" s="82" t="inlineStr"/>
      <c r="S53" s="82" t="n">
        <v/>
      </c>
      <c r="T53" s="82" t="inlineStr"/>
      <c r="U53" s="83" t="inlineStr"/>
      <c r="V53" s="84" t="inlineStr"/>
      <c r="W53" s="82" t="n">
        <v/>
      </c>
      <c r="X53" s="82" t="inlineStr"/>
      <c r="Y53" s="82" t="inlineStr"/>
      <c r="Z53" s="82" t="inlineStr"/>
      <c r="AA53" s="82" t="n">
        <v/>
      </c>
      <c r="AB53" s="82" t="inlineStr"/>
      <c r="AC53" s="82" t="inlineStr"/>
      <c r="AD53" s="82" t="inlineStr"/>
      <c r="AE53" s="83" t="inlineStr"/>
      <c r="AF53" s="84" t="n"/>
      <c r="AG53" s="82" t="n"/>
      <c r="AH53" s="82" t="n"/>
      <c r="AI53" s="82" t="n"/>
      <c r="AJ53" s="82" t="n"/>
      <c r="AK53" s="82" t="n"/>
      <c r="AL53" s="82" t="n"/>
      <c r="AM53" s="82" t="n"/>
      <c r="AN53" s="82" t="n"/>
      <c r="AO53" s="83" t="n"/>
      <c r="AP53" s="84" t="n"/>
    </row>
    <row r="54" ht="35" customHeight="1" s="173" thickBot="1">
      <c r="A54" s="81" t="inlineStr">
        <is>
          <t>Penurunan (kenaikan) tagihan derivatif</t>
        </is>
      </c>
      <c r="B54" s="81" t="n"/>
      <c r="C54" s="82" t="inlineStr"/>
      <c r="D54" s="82" t="inlineStr"/>
      <c r="E54" s="82" t="inlineStr"/>
      <c r="F54" s="82" t="inlineStr"/>
      <c r="G54" s="82" t="inlineStr"/>
      <c r="H54" s="82" t="inlineStr"/>
      <c r="I54" s="82" t="inlineStr"/>
      <c r="J54" s="82" t="inlineStr"/>
      <c r="K54" s="83" t="inlineStr"/>
      <c r="L54" s="84" t="inlineStr"/>
      <c r="M54" s="82" t="inlineStr"/>
      <c r="N54" s="82" t="inlineStr"/>
      <c r="O54" s="82" t="n">
        <v/>
      </c>
      <c r="P54" s="82" t="inlineStr"/>
      <c r="Q54" s="82" t="inlineStr"/>
      <c r="R54" s="82" t="inlineStr"/>
      <c r="S54" s="82" t="n">
        <v/>
      </c>
      <c r="T54" s="82" t="inlineStr"/>
      <c r="U54" s="83" t="inlineStr"/>
      <c r="V54" s="84" t="n">
        <v/>
      </c>
      <c r="W54" s="82" t="n">
        <v/>
      </c>
      <c r="X54" s="82" t="inlineStr"/>
      <c r="Y54" s="82" t="n">
        <v/>
      </c>
      <c r="Z54" s="82" t="n">
        <v>0.847</v>
      </c>
      <c r="AA54" s="82" t="n">
        <v/>
      </c>
      <c r="AB54" s="82" t="n">
        <v>-0.803</v>
      </c>
      <c r="AC54" s="82" t="n">
        <v>1.943</v>
      </c>
      <c r="AD54" s="82" t="n">
        <v>-0.5139999999999999</v>
      </c>
      <c r="AE54" s="83" t="n">
        <v>2.114</v>
      </c>
      <c r="AF54" s="84" t="n"/>
      <c r="AG54" s="82" t="n"/>
      <c r="AH54" s="82" t="n"/>
      <c r="AI54" s="82" t="n"/>
      <c r="AJ54" s="82" t="n"/>
      <c r="AK54" s="82" t="n"/>
      <c r="AL54" s="82" t="n"/>
      <c r="AM54" s="82" t="n"/>
      <c r="AN54" s="82" t="n"/>
      <c r="AO54" s="83" t="n"/>
      <c r="AP54" s="84" t="n"/>
    </row>
    <row r="55" hidden="1" ht="35" customHeight="1" s="173" thickBot="1">
      <c r="A55" s="81" t="inlineStr">
        <is>
          <t>Penurunan (kenaikan) aset reasuransi</t>
        </is>
      </c>
      <c r="B55" s="81" t="n"/>
      <c r="C55" s="82" t="inlineStr"/>
      <c r="D55" s="82" t="inlineStr"/>
      <c r="E55" s="82" t="inlineStr"/>
      <c r="F55" s="82" t="inlineStr"/>
      <c r="G55" s="82" t="inlineStr"/>
      <c r="H55" s="82" t="inlineStr"/>
      <c r="I55" s="82" t="inlineStr"/>
      <c r="J55" s="82" t="inlineStr"/>
      <c r="K55" s="83" t="inlineStr"/>
      <c r="L55" s="84" t="inlineStr"/>
      <c r="M55" s="82" t="inlineStr"/>
      <c r="N55" s="82" t="inlineStr"/>
      <c r="O55" s="82" t="n">
        <v/>
      </c>
      <c r="P55" s="82" t="inlineStr"/>
      <c r="Q55" s="82" t="inlineStr"/>
      <c r="R55" s="82" t="inlineStr"/>
      <c r="S55" s="82" t="n">
        <v/>
      </c>
      <c r="T55" s="82" t="inlineStr"/>
      <c r="U55" s="83" t="inlineStr"/>
      <c r="V55" s="84" t="inlineStr"/>
      <c r="W55" s="82" t="n">
        <v/>
      </c>
      <c r="X55" s="82" t="inlineStr"/>
      <c r="Y55" s="82" t="inlineStr"/>
      <c r="Z55" s="82" t="inlineStr"/>
      <c r="AA55" s="82" t="n">
        <v/>
      </c>
      <c r="AB55" s="82" t="inlineStr"/>
      <c r="AC55" s="82" t="inlineStr"/>
      <c r="AD55" s="82" t="inlineStr"/>
      <c r="AE55" s="83" t="inlineStr"/>
      <c r="AF55" s="84" t="n"/>
      <c r="AG55" s="82" t="n"/>
      <c r="AH55" s="82" t="n"/>
      <c r="AI55" s="82" t="n"/>
      <c r="AJ55" s="82" t="n"/>
      <c r="AK55" s="82" t="n"/>
      <c r="AL55" s="82" t="n"/>
      <c r="AM55" s="82" t="n"/>
      <c r="AN55" s="82" t="n"/>
      <c r="AO55" s="83" t="n"/>
      <c r="AP55" s="84" t="n"/>
    </row>
    <row r="56" ht="35" customHeight="1" s="173" thickBot="1">
      <c r="A56" s="81" t="inlineStr">
        <is>
          <t>Penurunan (kenaikan) aset lainnya</t>
        </is>
      </c>
      <c r="B56" s="81" t="n"/>
      <c r="C56" s="82" t="n">
        <v>-63.664</v>
      </c>
      <c r="D56" s="82" t="n">
        <v>1.722999999999999</v>
      </c>
      <c r="E56" s="82" t="n">
        <v>-0.06400000000000006</v>
      </c>
      <c r="F56" s="82" t="n">
        <v>-44.634</v>
      </c>
      <c r="G56" s="82" t="n">
        <v>-107.84</v>
      </c>
      <c r="H56" s="82" t="n">
        <v>75.06699999999999</v>
      </c>
      <c r="I56" s="82" t="n">
        <v>-24.512</v>
      </c>
      <c r="J56" s="82" t="n">
        <v>-0.3269999999999982</v>
      </c>
      <c r="K56" s="83" t="n">
        <v>-2.227</v>
      </c>
      <c r="L56" s="84" t="n">
        <v>231.094</v>
      </c>
      <c r="M56" s="82" t="n">
        <v>-122.679</v>
      </c>
      <c r="N56" s="82" t="n">
        <v>-59.22500000000001</v>
      </c>
      <c r="O56" s="82" t="n">
        <v/>
      </c>
      <c r="P56" s="82" t="n">
        <v>-73.973</v>
      </c>
      <c r="Q56" s="82" t="n">
        <v>-263.221</v>
      </c>
      <c r="R56" s="82" t="n">
        <v>-134.501</v>
      </c>
      <c r="S56" s="82" t="n">
        <v/>
      </c>
      <c r="T56" s="82" t="n">
        <v>-231.478</v>
      </c>
      <c r="U56" s="83" t="n">
        <v>-148.719</v>
      </c>
      <c r="V56" s="84" t="n">
        <v>-71.92599999999999</v>
      </c>
      <c r="W56" s="82" t="n">
        <v/>
      </c>
      <c r="X56" s="82" t="n">
        <v>-88.5</v>
      </c>
      <c r="Y56" s="82" t="n">
        <v>-269.103</v>
      </c>
      <c r="Z56" s="82" t="n">
        <v>16.63299999999998</v>
      </c>
      <c r="AA56" s="82" t="n">
        <v/>
      </c>
      <c r="AB56" s="82" t="n">
        <v>-401.106</v>
      </c>
      <c r="AC56" s="82" t="n">
        <v>307.807</v>
      </c>
      <c r="AD56" s="82" t="n">
        <v>55.14400000000001</v>
      </c>
      <c r="AE56" s="83" t="n">
        <v>4379.076</v>
      </c>
      <c r="AF56" s="84" t="n"/>
      <c r="AG56" s="82" t="n"/>
      <c r="AH56" s="82" t="n"/>
      <c r="AI56" s="82" t="n"/>
      <c r="AJ56" s="82" t="n"/>
      <c r="AK56" s="82" t="n"/>
      <c r="AL56" s="82" t="n"/>
      <c r="AM56" s="82" t="n"/>
      <c r="AN56" s="82" t="n"/>
      <c r="AO56" s="83" t="n"/>
      <c r="AP56" s="84" t="n"/>
    </row>
    <row r="57" ht="35" customHeight="1" s="173" thickBot="1">
      <c r="A57" s="80" t="inlineStr">
        <is>
          <t>Kenaikan (penurunan) liabilitas operasi</t>
        </is>
      </c>
      <c r="B57" s="80" t="n"/>
      <c r="C57" s="76" t="n"/>
      <c r="D57" s="76" t="n"/>
      <c r="E57" s="76" t="n"/>
      <c r="F57" s="76" t="n"/>
      <c r="G57" s="76" t="n"/>
      <c r="H57" s="76" t="n"/>
      <c r="I57" s="76" t="n"/>
      <c r="J57" s="76" t="n"/>
      <c r="K57" s="77" t="n"/>
      <c r="L57" s="78" t="n"/>
      <c r="M57" s="76" t="n"/>
      <c r="N57" s="76" t="n"/>
      <c r="O57" s="76" t="n"/>
      <c r="P57" s="76" t="n"/>
      <c r="Q57" s="76" t="n"/>
      <c r="R57" s="76" t="n"/>
      <c r="S57" s="76" t="n"/>
      <c r="T57" s="76" t="n"/>
      <c r="U57" s="77" t="n"/>
      <c r="V57" s="78" t="n"/>
      <c r="W57" s="76" t="n"/>
      <c r="X57" s="76" t="n"/>
      <c r="Y57" s="76" t="n"/>
      <c r="Z57" s="76" t="n"/>
      <c r="AA57" s="76" t="n"/>
      <c r="AB57" s="76" t="n"/>
      <c r="AC57" s="76" t="n"/>
      <c r="AD57" s="76" t="n"/>
      <c r="AE57" s="77" t="n"/>
      <c r="AF57" s="78" t="n"/>
      <c r="AG57" s="76" t="n"/>
      <c r="AH57" s="76" t="n"/>
      <c r="AI57" s="76" t="n"/>
      <c r="AJ57" s="76" t="n"/>
      <c r="AK57" s="76" t="n"/>
      <c r="AL57" s="76" t="n"/>
      <c r="AM57" s="76" t="n"/>
      <c r="AN57" s="76" t="n"/>
      <c r="AO57" s="77" t="n"/>
      <c r="AP57" s="78" t="n"/>
    </row>
    <row r="58" ht="35" customHeight="1" s="173" thickBot="1">
      <c r="A58" s="81" t="inlineStr">
        <is>
          <t>Kenaikan (penurunan) liabilitas segera</t>
        </is>
      </c>
      <c r="B58" s="81" t="n"/>
      <c r="C58" s="82" t="n">
        <v>-37.912</v>
      </c>
      <c r="D58" s="82" t="n">
        <v>62.186</v>
      </c>
      <c r="E58" s="82" t="n">
        <v>75.471</v>
      </c>
      <c r="F58" s="82" t="n">
        <v>-77.16800000000001</v>
      </c>
      <c r="G58" s="82" t="n">
        <v>323.904</v>
      </c>
      <c r="H58" s="82" t="n">
        <v>-340.655</v>
      </c>
      <c r="I58" s="82" t="n">
        <v>-9.294</v>
      </c>
      <c r="J58" s="82" t="n">
        <v>60.744</v>
      </c>
      <c r="K58" s="83" t="n">
        <v>15.892</v>
      </c>
      <c r="L58" s="84" t="n">
        <v>-64.499</v>
      </c>
      <c r="M58" s="82" t="n">
        <v>0</v>
      </c>
      <c r="N58" s="82" t="n">
        <v>284.952</v>
      </c>
      <c r="O58" s="82" t="n">
        <v/>
      </c>
      <c r="P58" s="82" t="n">
        <v>-12.74</v>
      </c>
      <c r="Q58" s="82" t="n">
        <v>244.298</v>
      </c>
      <c r="R58" s="82" t="n">
        <v>-187.4</v>
      </c>
      <c r="S58" s="82" t="n">
        <v/>
      </c>
      <c r="T58" s="82" t="n">
        <v>-134.136</v>
      </c>
      <c r="U58" s="83" t="n">
        <v>165.76</v>
      </c>
      <c r="V58" s="84" t="n">
        <v>-77.51900000000001</v>
      </c>
      <c r="W58" s="82" t="n">
        <v/>
      </c>
      <c r="X58" s="82" t="n">
        <v>59.679</v>
      </c>
      <c r="Y58" s="82" t="n">
        <v>-168.23</v>
      </c>
      <c r="Z58" s="82" t="n">
        <v>30.65300000000001</v>
      </c>
      <c r="AA58" s="82" t="n">
        <v/>
      </c>
      <c r="AB58" s="82" t="n">
        <v>374.113</v>
      </c>
      <c r="AC58" s="82" t="n">
        <v>-231.416</v>
      </c>
      <c r="AD58" s="82" t="n">
        <v>13.29599999999999</v>
      </c>
      <c r="AE58" s="83" t="n">
        <v>-81.614</v>
      </c>
      <c r="AF58" s="84" t="n"/>
      <c r="AG58" s="82" t="n"/>
      <c r="AH58" s="82" t="n"/>
      <c r="AI58" s="82" t="n"/>
      <c r="AJ58" s="82" t="n"/>
      <c r="AK58" s="82" t="n"/>
      <c r="AL58" s="82" t="n"/>
      <c r="AM58" s="82" t="n"/>
      <c r="AN58" s="82" t="n"/>
      <c r="AO58" s="83" t="n"/>
      <c r="AP58" s="84" t="n"/>
    </row>
    <row r="59" ht="35" customHeight="1" s="173" thickBot="1">
      <c r="A59" s="81" t="inlineStr">
        <is>
          <t>Kenaikan (penurunan) giro dan tabungan simpanan nasabah</t>
        </is>
      </c>
      <c r="B59" s="81" t="n"/>
      <c r="C59" s="82" t="n">
        <v>3467.531</v>
      </c>
      <c r="D59" s="82" t="n">
        <v>4554.15</v>
      </c>
      <c r="E59" s="82" t="n">
        <v>3799.779</v>
      </c>
      <c r="F59" s="82" t="n">
        <v>-464.354</v>
      </c>
      <c r="G59" s="82" t="n">
        <v>6373.087</v>
      </c>
      <c r="H59" s="82" t="n">
        <v>3281.213</v>
      </c>
      <c r="I59" s="82" t="n">
        <v>-3867.598</v>
      </c>
      <c r="J59" s="82" t="n">
        <v>6108.898999999999</v>
      </c>
      <c r="K59" s="83" t="n">
        <v>5759.887000000001</v>
      </c>
      <c r="L59" s="84" t="n">
        <v>6363.731</v>
      </c>
      <c r="M59" s="82" t="n">
        <v>5087.657000000001</v>
      </c>
      <c r="N59" s="82" t="n">
        <v>5068.152</v>
      </c>
      <c r="O59" s="82" t="n">
        <v/>
      </c>
      <c r="P59" s="82" t="n">
        <v>6463.766</v>
      </c>
      <c r="Q59" s="82" t="n">
        <v>3618.311</v>
      </c>
      <c r="R59" s="82" t="n">
        <v>-11512.062</v>
      </c>
      <c r="S59" s="82" t="n">
        <v/>
      </c>
      <c r="T59" s="82" t="n">
        <v>-3736.679</v>
      </c>
      <c r="U59" s="83" t="n">
        <v>2855.215</v>
      </c>
      <c r="V59" s="84" t="n">
        <v>833.0170000000001</v>
      </c>
      <c r="W59" s="82" t="n">
        <v/>
      </c>
      <c r="X59" s="82" t="n">
        <v>435.076</v>
      </c>
      <c r="Y59" s="82" t="n">
        <v>377.1079999999999</v>
      </c>
      <c r="Z59" s="82" t="n">
        <v>6472.267</v>
      </c>
      <c r="AA59" s="82" t="n">
        <v/>
      </c>
      <c r="AB59" s="82" t="n">
        <v>-15876.453</v>
      </c>
      <c r="AC59" s="82" t="n">
        <v>14902.981</v>
      </c>
      <c r="AD59" s="82" t="n">
        <v>-7984.259</v>
      </c>
      <c r="AE59" s="83" t="n">
        <v>-21637.863</v>
      </c>
      <c r="AF59" s="84" t="n"/>
      <c r="AG59" s="82" t="n"/>
      <c r="AH59" s="82" t="n"/>
      <c r="AI59" s="82" t="n"/>
      <c r="AJ59" s="82" t="n"/>
      <c r="AK59" s="82" t="n"/>
      <c r="AL59" s="82" t="n"/>
      <c r="AM59" s="82" t="n"/>
      <c r="AN59" s="82" t="n"/>
      <c r="AO59" s="83" t="n"/>
      <c r="AP59" s="84" t="n"/>
    </row>
    <row r="60" ht="35" customHeight="1" s="173" thickBot="1">
      <c r="A60" s="81" t="inlineStr">
        <is>
          <t>Kenaikan (penurunan) deposito berjangka nasabah</t>
        </is>
      </c>
      <c r="B60" s="81" t="n"/>
      <c r="C60" s="82" t="inlineStr"/>
      <c r="D60" s="82" t="inlineStr"/>
      <c r="E60" s="82" t="inlineStr"/>
      <c r="F60" s="82" t="inlineStr"/>
      <c r="G60" s="82" t="inlineStr"/>
      <c r="H60" s="82" t="inlineStr"/>
      <c r="I60" s="82" t="inlineStr"/>
      <c r="J60" s="82" t="inlineStr"/>
      <c r="K60" s="83" t="inlineStr"/>
      <c r="L60" s="84" t="inlineStr"/>
      <c r="M60" s="82" t="inlineStr"/>
      <c r="N60" s="82" t="inlineStr"/>
      <c r="O60" s="82" t="n">
        <v/>
      </c>
      <c r="P60" s="82" t="inlineStr"/>
      <c r="Q60" s="82" t="inlineStr"/>
      <c r="R60" s="82" t="inlineStr"/>
      <c r="S60" s="82" t="n">
        <v/>
      </c>
      <c r="T60" s="82" t="inlineStr"/>
      <c r="U60" s="83" t="inlineStr"/>
      <c r="V60" s="84" t="inlineStr"/>
      <c r="W60" s="82" t="n">
        <v/>
      </c>
      <c r="X60" s="82" t="inlineStr"/>
      <c r="Y60" s="82" t="inlineStr"/>
      <c r="Z60" s="82" t="inlineStr"/>
      <c r="AA60" s="82" t="n">
        <v/>
      </c>
      <c r="AB60" s="82" t="inlineStr"/>
      <c r="AC60" s="82" t="inlineStr"/>
      <c r="AD60" s="82" t="inlineStr"/>
      <c r="AE60" s="83" t="n">
        <v>0</v>
      </c>
      <c r="AF60" s="84" t="n"/>
      <c r="AG60" s="82" t="n"/>
      <c r="AH60" s="82" t="n"/>
      <c r="AI60" s="82" t="n"/>
      <c r="AJ60" s="82" t="n"/>
      <c r="AK60" s="82" t="n"/>
      <c r="AL60" s="82" t="n"/>
      <c r="AM60" s="82" t="n"/>
      <c r="AN60" s="82" t="n"/>
      <c r="AO60" s="83" t="n"/>
      <c r="AP60" s="84" t="n"/>
    </row>
    <row r="61" ht="35" customHeight="1" s="173" thickBot="1">
      <c r="A61" s="81" t="inlineStr">
        <is>
          <t>Kenaikan (penurunan) giro wadiah simpanan nasabah</t>
        </is>
      </c>
      <c r="B61" s="81" t="n"/>
      <c r="C61" s="82" t="n">
        <v>66.581</v>
      </c>
      <c r="D61" s="82" t="n">
        <v>-17.816</v>
      </c>
      <c r="E61" s="82" t="n">
        <v>19.583</v>
      </c>
      <c r="F61" s="82" t="n">
        <v>62.925</v>
      </c>
      <c r="G61" s="82" t="n">
        <v>-4.398999999999994</v>
      </c>
      <c r="H61" s="82" t="n">
        <v>27.53299999999999</v>
      </c>
      <c r="I61" s="82" t="n">
        <v>66.89</v>
      </c>
      <c r="J61" s="82" t="n">
        <v>-7.480000000000004</v>
      </c>
      <c r="K61" s="83" t="n">
        <v>0</v>
      </c>
      <c r="L61" s="84" t="n">
        <v>80.05200000000001</v>
      </c>
      <c r="M61" s="82" t="n">
        <v>-2.340000000000003</v>
      </c>
      <c r="N61" s="82" t="n">
        <v>8.591999999999999</v>
      </c>
      <c r="O61" s="82" t="n">
        <v/>
      </c>
      <c r="P61" s="82" t="n">
        <v>88.262</v>
      </c>
      <c r="Q61" s="82" t="n">
        <v>11.134</v>
      </c>
      <c r="R61" s="82" t="n">
        <v>18.206</v>
      </c>
      <c r="S61" s="82" t="n">
        <v/>
      </c>
      <c r="T61" s="82" t="n">
        <v>104.725</v>
      </c>
      <c r="U61" s="83" t="n">
        <v>23.14700000000001</v>
      </c>
      <c r="V61" s="84" t="n">
        <v>1.672000000000011</v>
      </c>
      <c r="W61" s="82" t="n">
        <v/>
      </c>
      <c r="X61" s="82" t="n">
        <v>13.009</v>
      </c>
      <c r="Y61" s="82" t="n">
        <v>146.663</v>
      </c>
      <c r="Z61" s="82" t="n">
        <v>2.548000000000002</v>
      </c>
      <c r="AA61" s="82" t="n">
        <v/>
      </c>
      <c r="AB61" s="82" t="n">
        <v>187.859</v>
      </c>
      <c r="AC61" s="82" t="n">
        <v>-57.191</v>
      </c>
      <c r="AD61" s="82" t="n">
        <v>6.224999999999994</v>
      </c>
      <c r="AE61" s="83" t="n">
        <v>156.888</v>
      </c>
      <c r="AF61" s="84" t="n"/>
      <c r="AG61" s="82" t="n"/>
      <c r="AH61" s="82" t="n"/>
      <c r="AI61" s="82" t="n"/>
      <c r="AJ61" s="82" t="n"/>
      <c r="AK61" s="82" t="n"/>
      <c r="AL61" s="82" t="n"/>
      <c r="AM61" s="82" t="n"/>
      <c r="AN61" s="82" t="n"/>
      <c r="AO61" s="83" t="n"/>
      <c r="AP61" s="84" t="n"/>
    </row>
    <row r="62" ht="52" customHeight="1" s="173" thickBot="1">
      <c r="A62" s="81" t="inlineStr">
        <is>
          <t>Kenaikan (penurunan) tabungan wadiah simpanan nasabah</t>
        </is>
      </c>
      <c r="B62" s="81" t="n"/>
      <c r="C62" s="82" t="n">
        <v>30.762</v>
      </c>
      <c r="D62" s="82" t="n">
        <v>0.6449999999999996</v>
      </c>
      <c r="E62" s="82" t="n">
        <v>1.805000000000003</v>
      </c>
      <c r="F62" s="82" t="n">
        <v>36.796</v>
      </c>
      <c r="G62" s="82" t="n">
        <v>3.814999999999998</v>
      </c>
      <c r="H62" s="82" t="n">
        <v>1.446000000000005</v>
      </c>
      <c r="I62" s="82" t="n">
        <v>45.405</v>
      </c>
      <c r="J62" s="82" t="n">
        <v>1.333999999999996</v>
      </c>
      <c r="K62" s="83" t="n">
        <v>0</v>
      </c>
      <c r="L62" s="84" t="n">
        <v>51.587</v>
      </c>
      <c r="M62" s="82" t="n">
        <v>1.927999999999997</v>
      </c>
      <c r="N62" s="82" t="n">
        <v>2.167000000000002</v>
      </c>
      <c r="O62" s="82" t="n">
        <v/>
      </c>
      <c r="P62" s="82" t="n">
        <v>58.603</v>
      </c>
      <c r="Q62" s="82" t="n">
        <v>-0.7180000000000035</v>
      </c>
      <c r="R62" s="82" t="n">
        <v>3.533999999999999</v>
      </c>
      <c r="S62" s="82" t="n">
        <v/>
      </c>
      <c r="T62" s="82" t="n">
        <v>63.586</v>
      </c>
      <c r="U62" s="83" t="n">
        <v>2.768000000000001</v>
      </c>
      <c r="V62" s="84" t="n">
        <v>-0.5330000000000013</v>
      </c>
      <c r="W62" s="82" t="n">
        <v/>
      </c>
      <c r="X62" s="82" t="n">
        <v>76.64400000000001</v>
      </c>
      <c r="Y62" s="82" t="n">
        <v>1.533999999999992</v>
      </c>
      <c r="Z62" s="82" t="n">
        <v>0.382000000000005</v>
      </c>
      <c r="AA62" s="82" t="n">
        <v/>
      </c>
      <c r="AB62" s="82" t="n">
        <v>222.217</v>
      </c>
      <c r="AC62" s="82" t="n">
        <v>2.516999999999996</v>
      </c>
      <c r="AD62" s="82" t="n">
        <v>26.72199999999998</v>
      </c>
      <c r="AE62" s="83" t="n">
        <v>275.355</v>
      </c>
      <c r="AF62" s="84" t="n"/>
      <c r="AG62" s="82" t="n"/>
      <c r="AH62" s="82" t="n"/>
      <c r="AI62" s="82" t="n"/>
      <c r="AJ62" s="82" t="n"/>
      <c r="AK62" s="82" t="n"/>
      <c r="AL62" s="82" t="n"/>
      <c r="AM62" s="82" t="n"/>
      <c r="AN62" s="82" t="n"/>
      <c r="AO62" s="83" t="n"/>
      <c r="AP62" s="84" t="n"/>
    </row>
    <row r="63" ht="35" customHeight="1" s="173" thickBot="1">
      <c r="A63" s="81" t="inlineStr">
        <is>
          <t>Kenaikan (penurunan) deposito wakalah simpanan nasabah</t>
        </is>
      </c>
      <c r="B63" s="81" t="n"/>
      <c r="C63" s="82" t="inlineStr"/>
      <c r="D63" s="82" t="inlineStr"/>
      <c r="E63" s="82" t="inlineStr"/>
      <c r="F63" s="82" t="inlineStr"/>
      <c r="G63" s="82" t="inlineStr"/>
      <c r="H63" s="82" t="inlineStr"/>
      <c r="I63" s="82" t="inlineStr"/>
      <c r="J63" s="82" t="inlineStr"/>
      <c r="K63" s="83" t="inlineStr"/>
      <c r="L63" s="84" t="inlineStr"/>
      <c r="M63" s="82" t="inlineStr"/>
      <c r="N63" s="82" t="inlineStr"/>
      <c r="O63" s="82" t="n">
        <v/>
      </c>
      <c r="P63" s="82" t="inlineStr"/>
      <c r="Q63" s="82" t="inlineStr"/>
      <c r="R63" s="82" t="inlineStr"/>
      <c r="S63" s="82" t="n">
        <v/>
      </c>
      <c r="T63" s="82" t="inlineStr"/>
      <c r="U63" s="83" t="inlineStr"/>
      <c r="V63" s="84" t="inlineStr"/>
      <c r="W63" s="82" t="n">
        <v/>
      </c>
      <c r="X63" s="82" t="inlineStr"/>
      <c r="Y63" s="82" t="inlineStr"/>
      <c r="Z63" s="82" t="inlineStr"/>
      <c r="AA63" s="82" t="n">
        <v/>
      </c>
      <c r="AB63" s="82" t="inlineStr"/>
      <c r="AC63" s="82" t="inlineStr"/>
      <c r="AD63" s="82" t="inlineStr"/>
      <c r="AE63" s="83" t="n">
        <v>0</v>
      </c>
      <c r="AF63" s="84" t="n"/>
      <c r="AG63" s="82" t="n"/>
      <c r="AH63" s="82" t="n"/>
      <c r="AI63" s="82" t="n"/>
      <c r="AJ63" s="82" t="n"/>
      <c r="AK63" s="82" t="n"/>
      <c r="AL63" s="82" t="n"/>
      <c r="AM63" s="82" t="n"/>
      <c r="AN63" s="82" t="n"/>
      <c r="AO63" s="83" t="n"/>
      <c r="AP63" s="84" t="n"/>
    </row>
    <row r="64" ht="35" customHeight="1" s="173" thickBot="1">
      <c r="A64" s="81" t="inlineStr">
        <is>
          <t>Kenaikan (penurunan) simpanan dari bank lain</t>
        </is>
      </c>
      <c r="B64" s="81" t="n"/>
      <c r="C64" s="82" t="n">
        <v>-984.558</v>
      </c>
      <c r="D64" s="82" t="n">
        <v>-133.865</v>
      </c>
      <c r="E64" s="82" t="n">
        <v>-17.52600000000007</v>
      </c>
      <c r="F64" s="82" t="n">
        <v>-616.432</v>
      </c>
      <c r="G64" s="82" t="n">
        <v>-11.17200000000003</v>
      </c>
      <c r="H64" s="82" t="n">
        <v>-9.19399999999996</v>
      </c>
      <c r="I64" s="82" t="n">
        <v>-2792.04</v>
      </c>
      <c r="J64" s="82" t="n">
        <v>-11.08699999999999</v>
      </c>
      <c r="K64" s="83" t="n">
        <v>218.4110000000001</v>
      </c>
      <c r="L64" s="84" t="n">
        <v>-2310.18</v>
      </c>
      <c r="M64" s="82" t="n">
        <v>681.9769999999999</v>
      </c>
      <c r="N64" s="82" t="n">
        <v>139.0439999999999</v>
      </c>
      <c r="O64" s="82" t="n">
        <v/>
      </c>
      <c r="P64" s="82" t="n">
        <v>-3726.532</v>
      </c>
      <c r="Q64" s="82" t="n">
        <v>-68.67399999999998</v>
      </c>
      <c r="R64" s="82" t="n">
        <v>-84.60999999999967</v>
      </c>
      <c r="S64" s="82" t="n">
        <v/>
      </c>
      <c r="T64" s="82" t="n">
        <v>-3127.623</v>
      </c>
      <c r="U64" s="83" t="n">
        <v>1442.772</v>
      </c>
      <c r="V64" s="84" t="n">
        <v>-546.105</v>
      </c>
      <c r="W64" s="82" t="n">
        <v/>
      </c>
      <c r="X64" s="82" t="n">
        <v>-1697.101</v>
      </c>
      <c r="Y64" s="82" t="n">
        <v>525.5130000000001</v>
      </c>
      <c r="Z64" s="82" t="n">
        <v>-926.4800000000002</v>
      </c>
      <c r="AA64" s="82" t="n">
        <v/>
      </c>
      <c r="AB64" s="82" t="n">
        <v>-6140.868</v>
      </c>
      <c r="AC64" s="82" t="n">
        <v>2535.298</v>
      </c>
      <c r="AD64" s="82" t="n">
        <v>-3363.400999999999</v>
      </c>
      <c r="AE64" s="83" t="n">
        <v>-6763.174</v>
      </c>
      <c r="AF64" s="84" t="n"/>
      <c r="AG64" s="82" t="n"/>
      <c r="AH64" s="82" t="n"/>
      <c r="AI64" s="82" t="n"/>
      <c r="AJ64" s="82" t="n"/>
      <c r="AK64" s="82" t="n"/>
      <c r="AL64" s="82" t="n"/>
      <c r="AM64" s="82" t="n"/>
      <c r="AN64" s="82" t="n"/>
      <c r="AO64" s="83" t="n"/>
      <c r="AP64" s="84" t="n"/>
    </row>
    <row r="65" ht="35" customHeight="1" s="173" thickBot="1">
      <c r="A65" s="81" t="inlineStr">
        <is>
          <t>Kenaikan (penurunan) giro mudharabah</t>
        </is>
      </c>
      <c r="B65" s="81" t="n"/>
      <c r="C65" s="82" t="inlineStr"/>
      <c r="D65" s="82" t="inlineStr"/>
      <c r="E65" s="82" t="inlineStr"/>
      <c r="F65" s="82" t="inlineStr"/>
      <c r="G65" s="82" t="inlineStr"/>
      <c r="H65" s="82" t="inlineStr"/>
      <c r="I65" s="82" t="inlineStr"/>
      <c r="J65" s="82" t="inlineStr"/>
      <c r="K65" s="83" t="inlineStr"/>
      <c r="L65" s="84" t="inlineStr"/>
      <c r="M65" s="82" t="inlineStr"/>
      <c r="N65" s="82" t="inlineStr"/>
      <c r="O65" s="82" t="n">
        <v/>
      </c>
      <c r="P65" s="82" t="inlineStr"/>
      <c r="Q65" s="82" t="inlineStr"/>
      <c r="R65" s="82" t="inlineStr"/>
      <c r="S65" s="82" t="n">
        <v/>
      </c>
      <c r="T65" s="82" t="inlineStr"/>
      <c r="U65" s="83" t="n">
        <v/>
      </c>
      <c r="V65" s="84" t="n">
        <v>5.733000000000001</v>
      </c>
      <c r="W65" s="82" t="n">
        <v/>
      </c>
      <c r="X65" s="82" t="n">
        <v>9.221</v>
      </c>
      <c r="Y65" s="82" t="n">
        <v>12.478</v>
      </c>
      <c r="Z65" s="82" t="n">
        <v>-5.758000000000001</v>
      </c>
      <c r="AA65" s="82" t="n">
        <v/>
      </c>
      <c r="AB65" s="82" t="n">
        <v>2428.392</v>
      </c>
      <c r="AC65" s="82" t="n">
        <v>56.31100000000015</v>
      </c>
      <c r="AD65" s="82" t="n">
        <v>1431.666</v>
      </c>
      <c r="AE65" s="83" t="n">
        <v>3396.928</v>
      </c>
      <c r="AF65" s="84" t="n"/>
      <c r="AG65" s="82" t="n"/>
      <c r="AH65" s="82" t="n"/>
      <c r="AI65" s="82" t="n"/>
      <c r="AJ65" s="82" t="n"/>
      <c r="AK65" s="82" t="n"/>
      <c r="AL65" s="82" t="n"/>
      <c r="AM65" s="82" t="n"/>
      <c r="AN65" s="82" t="n"/>
      <c r="AO65" s="83" t="n"/>
      <c r="AP65" s="84" t="n"/>
    </row>
    <row r="66" ht="35" customHeight="1" s="173" thickBot="1">
      <c r="A66" s="81" t="inlineStr">
        <is>
          <t>Kenaikan (penurunan) tabungan mudharabah</t>
        </is>
      </c>
      <c r="B66" s="81" t="n"/>
      <c r="C66" s="82" t="n">
        <v>215.992</v>
      </c>
      <c r="D66" s="82" t="n">
        <v>11.471</v>
      </c>
      <c r="E66" s="82" t="n">
        <v>29.23400000000001</v>
      </c>
      <c r="F66" s="82" t="n">
        <v>443.668</v>
      </c>
      <c r="G66" s="82" t="n">
        <v>-3.312999999999988</v>
      </c>
      <c r="H66" s="82" t="n">
        <v>31.99699999999996</v>
      </c>
      <c r="I66" s="82" t="n">
        <v>492.394</v>
      </c>
      <c r="J66" s="82" t="n">
        <v>-10.65300000000002</v>
      </c>
      <c r="K66" s="83" t="n">
        <v>0</v>
      </c>
      <c r="L66" s="84" t="n">
        <v>510.457</v>
      </c>
      <c r="M66" s="82" t="n">
        <v>32.56000000000006</v>
      </c>
      <c r="N66" s="82" t="n">
        <v>12.9799999999999</v>
      </c>
      <c r="O66" s="82" t="n">
        <v/>
      </c>
      <c r="P66" s="82" t="n">
        <v>563.073</v>
      </c>
      <c r="Q66" s="82" t="n">
        <v>13.54200000000003</v>
      </c>
      <c r="R66" s="82" t="n">
        <v>2.225000000000023</v>
      </c>
      <c r="S66" s="82" t="n">
        <v/>
      </c>
      <c r="T66" s="82" t="n">
        <v>582.963</v>
      </c>
      <c r="U66" s="83" t="n">
        <v>24.74000000000001</v>
      </c>
      <c r="V66" s="84" t="n">
        <v>61.14300000000003</v>
      </c>
      <c r="W66" s="82" t="n">
        <v/>
      </c>
      <c r="X66" s="82" t="n">
        <v>648.741</v>
      </c>
      <c r="Y66" s="82" t="n">
        <v>56.06799999999998</v>
      </c>
      <c r="Z66" s="82" t="n">
        <v>65.87</v>
      </c>
      <c r="AA66" s="82" t="n">
        <v/>
      </c>
      <c r="AB66" s="82" t="n">
        <v>4297.253</v>
      </c>
      <c r="AC66" s="82" t="n">
        <v>-602.5959999999995</v>
      </c>
      <c r="AD66" s="82" t="n">
        <v>324.9919999999997</v>
      </c>
      <c r="AE66" s="83" t="n">
        <v>4049.591</v>
      </c>
      <c r="AF66" s="84" t="n"/>
      <c r="AG66" s="82" t="n"/>
      <c r="AH66" s="82" t="n"/>
      <c r="AI66" s="82" t="n"/>
      <c r="AJ66" s="82" t="n"/>
      <c r="AK66" s="82" t="n"/>
      <c r="AL66" s="82" t="n"/>
      <c r="AM66" s="82" t="n"/>
      <c r="AN66" s="82" t="n"/>
      <c r="AO66" s="83" t="n"/>
      <c r="AP66" s="84" t="n"/>
    </row>
    <row r="67" ht="52" customHeight="1" s="173" thickBot="1">
      <c r="A67" s="81" t="inlineStr">
        <is>
          <t>Kenaikan (penurunan) efek yang dijual dengan janji dibeli kembali</t>
        </is>
      </c>
      <c r="B67" s="81" t="n"/>
      <c r="C67" s="82" t="inlineStr"/>
      <c r="D67" s="82" t="inlineStr"/>
      <c r="E67" s="82" t="inlineStr"/>
      <c r="F67" s="82" t="n">
        <v>-3453.184</v>
      </c>
      <c r="G67" s="82" t="n">
        <v>-5456.783</v>
      </c>
      <c r="H67" s="82" t="n">
        <v>1410.577</v>
      </c>
      <c r="I67" s="82" t="n">
        <v>-2367.045</v>
      </c>
      <c r="J67" s="82" t="n">
        <v>1329.951</v>
      </c>
      <c r="K67" s="83" t="n">
        <v>0</v>
      </c>
      <c r="L67" s="84" t="inlineStr"/>
      <c r="M67" s="82" t="inlineStr"/>
      <c r="N67" s="82" t="inlineStr"/>
      <c r="O67" s="82" t="n">
        <v/>
      </c>
      <c r="P67" s="82" t="inlineStr"/>
      <c r="Q67" s="82" t="inlineStr"/>
      <c r="R67" s="82" t="n">
        <v/>
      </c>
      <c r="S67" s="82" t="n">
        <v/>
      </c>
      <c r="T67" s="82" t="n">
        <v>-1291.892</v>
      </c>
      <c r="U67" s="83" t="n">
        <v>1273.283</v>
      </c>
      <c r="V67" s="84" t="n">
        <v>2846.075</v>
      </c>
      <c r="W67" s="82" t="n">
        <v/>
      </c>
      <c r="X67" s="82" t="n">
        <v>-3811.327</v>
      </c>
      <c r="Y67" s="82" t="n">
        <v>-289.7979999999998</v>
      </c>
      <c r="Z67" s="82" t="n">
        <v>-973.0730000000003</v>
      </c>
      <c r="AA67" s="82" t="n">
        <v/>
      </c>
      <c r="AB67" s="82" t="n">
        <v>-729.806</v>
      </c>
      <c r="AC67" s="82" t="n">
        <v>-6617.701999999999</v>
      </c>
      <c r="AD67" s="82" t="n">
        <v>274.1539999999995</v>
      </c>
      <c r="AE67" s="83" t="n">
        <v>-244.28</v>
      </c>
      <c r="AF67" s="84" t="n"/>
      <c r="AG67" s="82" t="n"/>
      <c r="AH67" s="82" t="n"/>
      <c r="AI67" s="82" t="n"/>
      <c r="AJ67" s="82" t="n"/>
      <c r="AK67" s="82" t="n"/>
      <c r="AL67" s="82" t="n"/>
      <c r="AM67" s="82" t="n"/>
      <c r="AN67" s="82" t="n"/>
      <c r="AO67" s="83" t="n"/>
      <c r="AP67" s="84" t="n"/>
    </row>
    <row r="68" hidden="1" ht="35" customHeight="1" s="173" thickBot="1">
      <c r="A68" s="81" t="inlineStr">
        <is>
          <t>Kenaikan (penurunan) liabilitas akseptasi</t>
        </is>
      </c>
      <c r="B68" s="81" t="n"/>
      <c r="C68" s="82" t="inlineStr"/>
      <c r="D68" s="82" t="inlineStr"/>
      <c r="E68" s="82" t="inlineStr"/>
      <c r="F68" s="82" t="inlineStr"/>
      <c r="G68" s="82" t="inlineStr"/>
      <c r="H68" s="82" t="inlineStr"/>
      <c r="I68" s="82" t="inlineStr"/>
      <c r="J68" s="82" t="inlineStr"/>
      <c r="K68" s="83" t="inlineStr"/>
      <c r="L68" s="84" t="inlineStr"/>
      <c r="M68" s="82" t="inlineStr"/>
      <c r="N68" s="82" t="inlineStr"/>
      <c r="O68" s="82" t="n">
        <v/>
      </c>
      <c r="P68" s="82" t="inlineStr"/>
      <c r="Q68" s="82" t="inlineStr"/>
      <c r="R68" s="82" t="inlineStr"/>
      <c r="S68" s="82" t="n">
        <v/>
      </c>
      <c r="T68" s="82" t="inlineStr"/>
      <c r="U68" s="83" t="inlineStr"/>
      <c r="V68" s="84" t="inlineStr"/>
      <c r="W68" s="82" t="n">
        <v/>
      </c>
      <c r="X68" s="82" t="inlineStr"/>
      <c r="Y68" s="82" t="n">
        <v/>
      </c>
      <c r="Z68" s="82" t="inlineStr"/>
      <c r="AA68" s="82" t="n">
        <v/>
      </c>
      <c r="AB68" s="82" t="inlineStr"/>
      <c r="AC68" s="82" t="inlineStr"/>
      <c r="AD68" s="82" t="inlineStr"/>
      <c r="AE68" s="83" t="inlineStr"/>
      <c r="AF68" s="84" t="n"/>
      <c r="AG68" s="82" t="n"/>
      <c r="AH68" s="82" t="n"/>
      <c r="AI68" s="82" t="n"/>
      <c r="AJ68" s="82" t="n"/>
      <c r="AK68" s="82" t="n"/>
      <c r="AL68" s="82" t="n"/>
      <c r="AM68" s="82" t="n"/>
      <c r="AN68" s="82" t="n"/>
      <c r="AO68" s="83" t="n"/>
      <c r="AP68" s="84" t="n"/>
    </row>
    <row r="69" hidden="1" ht="52" customHeight="1" s="173" thickBot="1">
      <c r="A69" s="81" t="inlineStr">
        <is>
          <t>Kenaikan (penurunan) liabilitas pemegang polis pada kontrak unit-linked</t>
        </is>
      </c>
      <c r="B69" s="81" t="n"/>
      <c r="C69" s="82" t="inlineStr"/>
      <c r="D69" s="82" t="inlineStr"/>
      <c r="E69" s="82" t="inlineStr"/>
      <c r="F69" s="82" t="inlineStr"/>
      <c r="G69" s="82" t="inlineStr"/>
      <c r="H69" s="82" t="inlineStr"/>
      <c r="I69" s="82" t="inlineStr"/>
      <c r="J69" s="82" t="inlineStr"/>
      <c r="K69" s="83" t="inlineStr"/>
      <c r="L69" s="84" t="inlineStr"/>
      <c r="M69" s="82" t="inlineStr"/>
      <c r="N69" s="82" t="inlineStr"/>
      <c r="O69" s="82" t="n">
        <v/>
      </c>
      <c r="P69" s="82" t="inlineStr"/>
      <c r="Q69" s="82" t="inlineStr"/>
      <c r="R69" s="82" t="inlineStr"/>
      <c r="S69" s="82" t="n">
        <v/>
      </c>
      <c r="T69" s="82" t="inlineStr"/>
      <c r="U69" s="83" t="inlineStr"/>
      <c r="V69" s="84" t="inlineStr"/>
      <c r="W69" s="82" t="n">
        <v/>
      </c>
      <c r="X69" s="82" t="inlineStr"/>
      <c r="Y69" s="82" t="inlineStr"/>
      <c r="Z69" s="82" t="inlineStr"/>
      <c r="AA69" s="82" t="n">
        <v/>
      </c>
      <c r="AB69" s="82" t="inlineStr"/>
      <c r="AC69" s="82" t="inlineStr"/>
      <c r="AD69" s="82" t="inlineStr"/>
      <c r="AE69" s="83" t="inlineStr"/>
      <c r="AF69" s="84" t="n"/>
      <c r="AG69" s="82" t="n"/>
      <c r="AH69" s="82" t="n"/>
      <c r="AI69" s="82" t="n"/>
      <c r="AJ69" s="82" t="n"/>
      <c r="AK69" s="82" t="n"/>
      <c r="AL69" s="82" t="n"/>
      <c r="AM69" s="82" t="n"/>
      <c r="AN69" s="82" t="n"/>
      <c r="AO69" s="83" t="n"/>
      <c r="AP69" s="84" t="n"/>
    </row>
    <row r="70" ht="35" customHeight="1" s="173" thickBot="1">
      <c r="A70" s="81" t="inlineStr">
        <is>
          <t>Kenaikan (penurunan) liabilitas derivatif</t>
        </is>
      </c>
      <c r="B70" s="81" t="n"/>
      <c r="C70" s="82" t="inlineStr"/>
      <c r="D70" s="82" t="inlineStr"/>
      <c r="E70" s="82" t="inlineStr"/>
      <c r="F70" s="82" t="inlineStr"/>
      <c r="G70" s="82" t="inlineStr"/>
      <c r="H70" s="82" t="inlineStr"/>
      <c r="I70" s="82" t="inlineStr"/>
      <c r="J70" s="82" t="inlineStr"/>
      <c r="K70" s="83" t="inlineStr"/>
      <c r="L70" s="84" t="inlineStr"/>
      <c r="M70" s="82" t="inlineStr"/>
      <c r="N70" s="82" t="inlineStr"/>
      <c r="O70" s="82" t="n">
        <v/>
      </c>
      <c r="P70" s="82" t="inlineStr"/>
      <c r="Q70" s="82" t="n">
        <v/>
      </c>
      <c r="R70" s="82" t="n">
        <v>1.644</v>
      </c>
      <c r="S70" s="82" t="n">
        <v/>
      </c>
      <c r="T70" s="82" t="n">
        <v>-0.134</v>
      </c>
      <c r="U70" s="83" t="n">
        <v>0.495</v>
      </c>
      <c r="V70" s="84" t="inlineStr"/>
      <c r="W70" s="82" t="n">
        <v/>
      </c>
      <c r="X70" s="82" t="inlineStr"/>
      <c r="Y70" s="82" t="n">
        <v/>
      </c>
      <c r="Z70" s="82" t="n">
        <v>1.736</v>
      </c>
      <c r="AA70" s="82" t="n">
        <v/>
      </c>
      <c r="AB70" s="82" t="n">
        <v>1.291</v>
      </c>
      <c r="AC70" s="82" t="n">
        <v>-1.246</v>
      </c>
      <c r="AD70" s="82" t="inlineStr"/>
      <c r="AE70" s="83" t="n">
        <v>3.739</v>
      </c>
      <c r="AF70" s="84" t="n"/>
      <c r="AG70" s="82" t="n"/>
      <c r="AH70" s="82" t="n"/>
      <c r="AI70" s="82" t="n"/>
      <c r="AJ70" s="82" t="n"/>
      <c r="AK70" s="82" t="n"/>
      <c r="AL70" s="82" t="n"/>
      <c r="AM70" s="82" t="n"/>
      <c r="AN70" s="82" t="n"/>
      <c r="AO70" s="83" t="n"/>
      <c r="AP70" s="84" t="n"/>
    </row>
    <row r="71" ht="35" customHeight="1" s="173" thickBot="1">
      <c r="A71" s="81" t="inlineStr">
        <is>
          <t>Kenaikan (penurunan) dana syirkah temporer</t>
        </is>
      </c>
      <c r="B71" s="81" t="n"/>
      <c r="C71" s="82" t="n">
        <v>1587.859</v>
      </c>
      <c r="D71" s="82" t="n">
        <v>-17.49099999999999</v>
      </c>
      <c r="E71" s="82" t="n">
        <v>-495.751</v>
      </c>
      <c r="F71" s="82" t="n">
        <v>1266.045</v>
      </c>
      <c r="G71" s="82" t="n">
        <v>-256.676</v>
      </c>
      <c r="H71" s="82" t="n">
        <v>-35.87300000000005</v>
      </c>
      <c r="I71" s="82" t="n">
        <v>973.496</v>
      </c>
      <c r="J71" s="82" t="n">
        <v>141.5069999999999</v>
      </c>
      <c r="K71" s="83" t="n">
        <v>0</v>
      </c>
      <c r="L71" s="84" t="n">
        <v>1124.502</v>
      </c>
      <c r="M71" s="82" t="n">
        <v>348.2250000000001</v>
      </c>
      <c r="N71" s="82" t="n">
        <v>-476.1580000000001</v>
      </c>
      <c r="O71" s="82" t="n">
        <v/>
      </c>
      <c r="P71" s="82" t="n">
        <v>1543.252</v>
      </c>
      <c r="Q71" s="82" t="n">
        <v>-82.35500000000002</v>
      </c>
      <c r="R71" s="82" t="n">
        <v>-430.085</v>
      </c>
      <c r="S71" s="82" t="n">
        <v/>
      </c>
      <c r="T71" s="82" t="n">
        <v>814.244</v>
      </c>
      <c r="U71" s="83" t="n">
        <v>754.6519999999999</v>
      </c>
      <c r="V71" s="84" t="n">
        <v>708.2450000000001</v>
      </c>
      <c r="W71" s="82" t="n">
        <v/>
      </c>
      <c r="X71" s="82" t="n">
        <v>2140.449</v>
      </c>
      <c r="Y71" s="82" t="n">
        <v>-352.077</v>
      </c>
      <c r="Z71" s="82" t="n">
        <v>-10.30500000000006</v>
      </c>
      <c r="AA71" s="82" t="n">
        <v/>
      </c>
      <c r="AB71" s="82" t="n">
        <v>14708.47</v>
      </c>
      <c r="AC71" s="82" t="n">
        <v>-12506.157</v>
      </c>
      <c r="AD71" s="82" t="n">
        <v>15675.683</v>
      </c>
      <c r="AE71" s="83" t="n">
        <v>16763.336</v>
      </c>
      <c r="AF71" s="84" t="n"/>
      <c r="AG71" s="82" t="n"/>
      <c r="AH71" s="82" t="n"/>
      <c r="AI71" s="82" t="n"/>
      <c r="AJ71" s="82" t="n"/>
      <c r="AK71" s="82" t="n"/>
      <c r="AL71" s="82" t="n"/>
      <c r="AM71" s="82" t="n"/>
      <c r="AN71" s="82" t="n"/>
      <c r="AO71" s="83" t="n"/>
      <c r="AP71" s="84" t="n"/>
    </row>
    <row r="72" ht="35" customHeight="1" s="173" thickBot="1">
      <c r="A72" s="81" t="inlineStr">
        <is>
          <t>Kenaikan (penurunan) liabilitas lainnya</t>
        </is>
      </c>
      <c r="B72" s="81" t="n"/>
      <c r="C72" s="82" t="n">
        <v>-238.06</v>
      </c>
      <c r="D72" s="82" t="n">
        <v>-69.53699999999998</v>
      </c>
      <c r="E72" s="82" t="n">
        <v>5.299999999999955</v>
      </c>
      <c r="F72" s="82" t="n">
        <v>-383.91</v>
      </c>
      <c r="G72" s="82" t="n">
        <v>-351.0819999999999</v>
      </c>
      <c r="H72" s="82" t="n">
        <v>31.58600000000001</v>
      </c>
      <c r="I72" s="82" t="n">
        <v>-135.526</v>
      </c>
      <c r="J72" s="82" t="n">
        <v>-0.9269999999999925</v>
      </c>
      <c r="K72" s="83" t="n">
        <v>146.708</v>
      </c>
      <c r="L72" s="84" t="n">
        <v>-415.346</v>
      </c>
      <c r="M72" s="82" t="n">
        <v>-25.55399999999997</v>
      </c>
      <c r="N72" s="82" t="n">
        <v>-65.30800000000005</v>
      </c>
      <c r="O72" s="82" t="n">
        <v/>
      </c>
      <c r="P72" s="82" t="n">
        <v>191.924</v>
      </c>
      <c r="Q72" s="82" t="n">
        <v>-938.63</v>
      </c>
      <c r="R72" s="82" t="n">
        <v>245.491</v>
      </c>
      <c r="S72" s="82" t="n">
        <v/>
      </c>
      <c r="T72" s="82" t="n">
        <v>896.651</v>
      </c>
      <c r="U72" s="83" t="n">
        <v>-657.664</v>
      </c>
      <c r="V72" s="84" t="n">
        <v>-40.93000000000001</v>
      </c>
      <c r="W72" s="82" t="n">
        <v/>
      </c>
      <c r="X72" s="82" t="n">
        <v>-140.385</v>
      </c>
      <c r="Y72" s="82" t="n">
        <v>-98.499</v>
      </c>
      <c r="Z72" s="82" t="n">
        <v>-6.503000000000014</v>
      </c>
      <c r="AA72" s="82" t="n">
        <v/>
      </c>
      <c r="AB72" s="82" t="n">
        <v>-59.676</v>
      </c>
      <c r="AC72" s="82" t="n">
        <v>-51.92699999999999</v>
      </c>
      <c r="AD72" s="82" t="n">
        <v>113.216</v>
      </c>
      <c r="AE72" s="83" t="n">
        <v>-182.541</v>
      </c>
      <c r="AF72" s="84" t="n"/>
      <c r="AG72" s="82" t="n"/>
      <c r="AH72" s="82" t="n"/>
      <c r="AI72" s="82" t="n"/>
      <c r="AJ72" s="82" t="n"/>
      <c r="AK72" s="82" t="n"/>
      <c r="AL72" s="82" t="n"/>
      <c r="AM72" s="82" t="n"/>
      <c r="AN72" s="82" t="n"/>
      <c r="AO72" s="83" t="n"/>
      <c r="AP72" s="84" t="n"/>
    </row>
    <row r="73" ht="52" customHeight="1" s="173" thickBot="1">
      <c r="A73" s="80" t="inlineStr">
        <is>
          <t>Jumlah arus kas bersih yang diperoleh dari (digunakan untuk) aktivitas operasi</t>
        </is>
      </c>
      <c r="B73" s="80" t="n"/>
      <c r="C73" s="90" t="n">
        <v>4823.676</v>
      </c>
      <c r="D73" s="90" t="n">
        <v>4016.978</v>
      </c>
      <c r="E73" s="90" t="n">
        <v>2827.937</v>
      </c>
      <c r="F73" s="90" t="n">
        <v>-2515.554</v>
      </c>
      <c r="G73" s="90" t="n">
        <v>-67.46199999999999</v>
      </c>
      <c r="H73" s="90" t="n">
        <v>1928.976</v>
      </c>
      <c r="I73" s="90" t="n">
        <v>-6018.075</v>
      </c>
      <c r="J73" s="90" t="n">
        <v>-31.44999999999982</v>
      </c>
      <c r="K73" s="91" t="n">
        <v>3584.324</v>
      </c>
      <c r="L73" s="92" t="n">
        <v>-892.1180000000001</v>
      </c>
      <c r="M73" s="90" t="n">
        <v>20116.891</v>
      </c>
      <c r="N73" s="90" t="n">
        <v>4153.221999999998</v>
      </c>
      <c r="O73" s="90" t="n">
        <v/>
      </c>
      <c r="P73" s="90" t="n">
        <v>-6834.194</v>
      </c>
      <c r="Q73" s="90" t="n">
        <v>2111.129000000001</v>
      </c>
      <c r="R73" s="90" t="n">
        <v>-3195.141000000001</v>
      </c>
      <c r="S73" s="90" t="n">
        <v/>
      </c>
      <c r="T73" s="90" t="n">
        <v>-3494.752</v>
      </c>
      <c r="U73" s="91" t="n">
        <v>-815.2090000000003</v>
      </c>
      <c r="V73" s="92" t="n">
        <v>-4565.355</v>
      </c>
      <c r="W73" s="90" t="n">
        <v/>
      </c>
      <c r="X73" s="90" t="n">
        <v>-126.298</v>
      </c>
      <c r="Y73" s="90" t="n">
        <v>-401.369</v>
      </c>
      <c r="Z73" s="90" t="n">
        <v>3384.22</v>
      </c>
      <c r="AA73" s="90" t="n">
        <v/>
      </c>
      <c r="AB73" s="90" t="n">
        <v>-5106.531</v>
      </c>
      <c r="AC73" s="90" t="n">
        <v>5664.7</v>
      </c>
      <c r="AD73" s="90" t="n">
        <v>2485.401</v>
      </c>
      <c r="AE73" s="91" t="n">
        <v>2478.824</v>
      </c>
      <c r="AF73" s="92" t="n"/>
      <c r="AG73" s="90" t="n"/>
      <c r="AH73" s="90" t="n"/>
      <c r="AI73" s="90" t="n"/>
      <c r="AJ73" s="90" t="n"/>
      <c r="AK73" s="90" t="n"/>
      <c r="AL73" s="90" t="n"/>
      <c r="AM73" s="90" t="n"/>
      <c r="AN73" s="90" t="n"/>
      <c r="AO73" s="91" t="n"/>
      <c r="AP73" s="92" t="n"/>
    </row>
    <row r="74" ht="18" customHeight="1" s="173" thickBot="1">
      <c r="A74" s="79" t="inlineStr">
        <is>
          <t>Arus kas dari aktivitas investasi</t>
        </is>
      </c>
      <c r="B74" s="79" t="n"/>
      <c r="C74" s="76" t="n"/>
      <c r="D74" s="76" t="n"/>
      <c r="E74" s="76" t="n"/>
      <c r="F74" s="76" t="n"/>
      <c r="G74" s="76" t="n"/>
      <c r="H74" s="76" t="n"/>
      <c r="I74" s="76" t="n"/>
      <c r="J74" s="76" t="n"/>
      <c r="K74" s="77" t="n"/>
      <c r="L74" s="78" t="n"/>
      <c r="M74" s="76" t="n"/>
      <c r="N74" s="76" t="n"/>
      <c r="O74" s="76" t="n"/>
      <c r="P74" s="76" t="n"/>
      <c r="Q74" s="76" t="n"/>
      <c r="R74" s="76" t="n"/>
      <c r="S74" s="76" t="n"/>
      <c r="T74" s="76" t="n"/>
      <c r="U74" s="77" t="n"/>
      <c r="V74" s="78" t="n"/>
      <c r="W74" s="76" t="n"/>
      <c r="X74" s="76" t="n"/>
      <c r="Y74" s="76" t="n"/>
      <c r="Z74" s="76" t="n"/>
      <c r="AA74" s="76" t="n"/>
      <c r="AB74" s="76" t="n"/>
      <c r="AC74" s="76" t="n"/>
      <c r="AD74" s="76" t="n"/>
      <c r="AE74" s="77" t="n"/>
      <c r="AF74" s="78" t="n"/>
      <c r="AG74" s="76" t="n"/>
      <c r="AH74" s="76" t="n"/>
      <c r="AI74" s="76" t="n"/>
      <c r="AJ74" s="76" t="n"/>
      <c r="AK74" s="76" t="n"/>
      <c r="AL74" s="76" t="n"/>
      <c r="AM74" s="76" t="n"/>
      <c r="AN74" s="76" t="n"/>
      <c r="AO74" s="77" t="n"/>
      <c r="AP74" s="78" t="n"/>
    </row>
    <row r="75" hidden="1" ht="86" customHeight="1" s="173" thickBot="1">
      <c r="A75" s="93" t="inlineStr">
        <is>
          <t>Penerimaan dari penyertaan saham dalam klasifikasi biaya perolehan diamortisasi dan nilai wajar melalui pendapatan komprehensif lainnya</t>
        </is>
      </c>
      <c r="B75" s="93" t="n"/>
      <c r="C75" s="82" t="n">
        <v/>
      </c>
      <c r="D75" s="82" t="n">
        <v/>
      </c>
      <c r="E75" s="82" t="n">
        <v/>
      </c>
      <c r="F75" s="82" t="n">
        <v/>
      </c>
      <c r="G75" s="82" t="n">
        <v/>
      </c>
      <c r="H75" s="82" t="n">
        <v/>
      </c>
      <c r="I75" s="82" t="n">
        <v/>
      </c>
      <c r="J75" s="82" t="n">
        <v/>
      </c>
      <c r="K75" s="83" t="n">
        <v/>
      </c>
      <c r="L75" s="84" t="n">
        <v/>
      </c>
      <c r="M75" s="82" t="n">
        <v/>
      </c>
      <c r="N75" s="82" t="n">
        <v/>
      </c>
      <c r="O75" s="82" t="n">
        <v/>
      </c>
      <c r="P75" s="82" t="inlineStr"/>
      <c r="Q75" s="82" t="inlineStr"/>
      <c r="R75" s="82" t="inlineStr"/>
      <c r="S75" s="82" t="n">
        <v/>
      </c>
      <c r="T75" s="82" t="inlineStr"/>
      <c r="U75" s="83" t="inlineStr"/>
      <c r="V75" s="84" t="inlineStr"/>
      <c r="W75" s="82" t="n">
        <v/>
      </c>
      <c r="X75" s="82" t="inlineStr"/>
      <c r="Y75" s="82" t="inlineStr"/>
      <c r="Z75" s="82" t="inlineStr"/>
      <c r="AA75" s="82" t="n">
        <v/>
      </c>
      <c r="AB75" s="82" t="inlineStr"/>
      <c r="AC75" s="82" t="inlineStr"/>
      <c r="AD75" s="82" t="inlineStr"/>
      <c r="AE75" s="83" t="inlineStr"/>
      <c r="AF75" s="84" t="n"/>
      <c r="AG75" s="82" t="n"/>
      <c r="AH75" s="82" t="n"/>
      <c r="AI75" s="82" t="n"/>
      <c r="AJ75" s="82" t="n"/>
      <c r="AK75" s="82" t="n"/>
      <c r="AL75" s="82" t="n"/>
      <c r="AM75" s="82" t="n"/>
      <c r="AN75" s="82" t="n"/>
      <c r="AO75" s="83" t="n"/>
      <c r="AP75" s="84" t="n"/>
    </row>
    <row r="76" hidden="1" ht="35" customHeight="1" s="173" thickBot="1">
      <c r="A76" s="93" t="inlineStr">
        <is>
          <t>Pencairan (penempatan) obligasi dan (atau) sukuk</t>
        </is>
      </c>
      <c r="B76" s="93" t="n"/>
      <c r="C76" s="82" t="inlineStr"/>
      <c r="D76" s="82" t="inlineStr"/>
      <c r="E76" s="82" t="inlineStr"/>
      <c r="F76" s="82" t="inlineStr"/>
      <c r="G76" s="82" t="inlineStr"/>
      <c r="H76" s="82" t="inlineStr"/>
      <c r="I76" s="82" t="inlineStr"/>
      <c r="J76" s="82" t="inlineStr"/>
      <c r="K76" s="83" t="inlineStr"/>
      <c r="L76" s="84" t="inlineStr"/>
      <c r="M76" s="82" t="inlineStr"/>
      <c r="N76" s="82" t="inlineStr"/>
      <c r="O76" s="82" t="n">
        <v/>
      </c>
      <c r="P76" s="82" t="inlineStr"/>
      <c r="Q76" s="82" t="inlineStr"/>
      <c r="R76" s="82" t="inlineStr"/>
      <c r="S76" s="82" t="n">
        <v/>
      </c>
      <c r="T76" s="82" t="inlineStr"/>
      <c r="U76" s="83" t="inlineStr"/>
      <c r="V76" s="84" t="inlineStr"/>
      <c r="W76" s="82" t="n">
        <v/>
      </c>
      <c r="X76" s="82" t="inlineStr"/>
      <c r="Y76" s="82" t="inlineStr"/>
      <c r="Z76" s="82" t="inlineStr"/>
      <c r="AA76" s="82" t="n">
        <v/>
      </c>
      <c r="AB76" s="82" t="inlineStr"/>
      <c r="AC76" s="82" t="inlineStr"/>
      <c r="AD76" s="82" t="inlineStr"/>
      <c r="AE76" s="83" t="inlineStr"/>
      <c r="AF76" s="84" t="n"/>
      <c r="AG76" s="82" t="n"/>
      <c r="AH76" s="82" t="n"/>
      <c r="AI76" s="82" t="n"/>
      <c r="AJ76" s="82" t="n"/>
      <c r="AK76" s="82" t="n"/>
      <c r="AL76" s="82" t="n"/>
      <c r="AM76" s="82" t="n"/>
      <c r="AN76" s="82" t="n"/>
      <c r="AO76" s="83" t="n"/>
      <c r="AP76" s="84" t="n"/>
    </row>
    <row r="77" hidden="1" ht="35" customHeight="1" s="173" thickBot="1">
      <c r="A77" s="93" t="inlineStr">
        <is>
          <t>Penerimaan dividen dari aktivitas investasi</t>
        </is>
      </c>
      <c r="B77" s="93" t="n"/>
      <c r="C77" s="82" t="inlineStr"/>
      <c r="D77" s="82" t="inlineStr"/>
      <c r="E77" s="82" t="inlineStr"/>
      <c r="F77" s="82" t="inlineStr"/>
      <c r="G77" s="82" t="inlineStr"/>
      <c r="H77" s="82" t="inlineStr"/>
      <c r="I77" s="82" t="inlineStr"/>
      <c r="J77" s="82" t="inlineStr"/>
      <c r="K77" s="83" t="inlineStr"/>
      <c r="L77" s="84" t="inlineStr"/>
      <c r="M77" s="82" t="inlineStr"/>
      <c r="N77" s="82" t="inlineStr"/>
      <c r="O77" s="82" t="n">
        <v/>
      </c>
      <c r="P77" s="82" t="inlineStr"/>
      <c r="Q77" s="82" t="inlineStr"/>
      <c r="R77" s="82" t="inlineStr"/>
      <c r="S77" s="82" t="n">
        <v/>
      </c>
      <c r="T77" s="82" t="inlineStr"/>
      <c r="U77" s="83" t="inlineStr"/>
      <c r="V77" s="84" t="inlineStr"/>
      <c r="W77" s="82" t="n">
        <v/>
      </c>
      <c r="X77" s="82" t="inlineStr"/>
      <c r="Y77" s="82" t="inlineStr"/>
      <c r="Z77" s="82" t="inlineStr"/>
      <c r="AA77" s="82" t="n">
        <v/>
      </c>
      <c r="AB77" s="82" t="inlineStr"/>
      <c r="AC77" s="82" t="inlineStr"/>
      <c r="AD77" s="82" t="inlineStr"/>
      <c r="AE77" s="83" t="inlineStr"/>
      <c r="AF77" s="84" t="n"/>
      <c r="AG77" s="82" t="n"/>
      <c r="AH77" s="82" t="n"/>
      <c r="AI77" s="82" t="n"/>
      <c r="AJ77" s="82" t="n"/>
      <c r="AK77" s="82" t="n"/>
      <c r="AL77" s="82" t="n"/>
      <c r="AM77" s="82" t="n"/>
      <c r="AN77" s="82" t="n"/>
      <c r="AO77" s="83" t="n"/>
      <c r="AP77" s="84" t="n"/>
    </row>
    <row r="78" hidden="1" ht="35" customHeight="1" s="173" thickBot="1">
      <c r="A78" s="93" t="inlineStr">
        <is>
          <t>Penerimaan dari penjualan (perolehan) properti investasi</t>
        </is>
      </c>
      <c r="B78" s="93" t="n"/>
      <c r="C78" s="82" t="inlineStr"/>
      <c r="D78" s="82" t="inlineStr"/>
      <c r="E78" s="82" t="inlineStr"/>
      <c r="F78" s="82" t="inlineStr"/>
      <c r="G78" s="82" t="inlineStr"/>
      <c r="H78" s="82" t="inlineStr"/>
      <c r="I78" s="82" t="inlineStr"/>
      <c r="J78" s="82" t="inlineStr"/>
      <c r="K78" s="83" t="inlineStr"/>
      <c r="L78" s="84" t="inlineStr"/>
      <c r="M78" s="82" t="inlineStr"/>
      <c r="N78" s="82" t="inlineStr"/>
      <c r="O78" s="82" t="n">
        <v/>
      </c>
      <c r="P78" s="82" t="inlineStr"/>
      <c r="Q78" s="82" t="inlineStr"/>
      <c r="R78" s="82" t="inlineStr"/>
      <c r="S78" s="82" t="n">
        <v/>
      </c>
      <c r="T78" s="82" t="inlineStr"/>
      <c r="U78" s="83" t="inlineStr"/>
      <c r="V78" s="84" t="inlineStr"/>
      <c r="W78" s="82" t="n">
        <v/>
      </c>
      <c r="X78" s="82" t="inlineStr"/>
      <c r="Y78" s="82" t="inlineStr"/>
      <c r="Z78" s="82" t="inlineStr"/>
      <c r="AA78" s="82" t="n">
        <v/>
      </c>
      <c r="AB78" s="82" t="inlineStr"/>
      <c r="AC78" s="82" t="inlineStr"/>
      <c r="AD78" s="82" t="inlineStr"/>
      <c r="AE78" s="83" t="inlineStr"/>
      <c r="AF78" s="84" t="n"/>
      <c r="AG78" s="82" t="n"/>
      <c r="AH78" s="82" t="n"/>
      <c r="AI78" s="82" t="n"/>
      <c r="AJ78" s="82" t="n"/>
      <c r="AK78" s="82" t="n"/>
      <c r="AL78" s="82" t="n"/>
      <c r="AM78" s="82" t="n"/>
      <c r="AN78" s="82" t="n"/>
      <c r="AO78" s="83" t="n"/>
      <c r="AP78" s="84" t="n"/>
    </row>
    <row r="79" ht="35" customHeight="1" s="173" thickBot="1">
      <c r="A79" s="93" t="inlineStr">
        <is>
          <t>Penerimaan dari penjualan (perolehan) aset tetap</t>
        </is>
      </c>
      <c r="B79" s="93" t="n"/>
      <c r="C79" s="82" t="n">
        <v>2.226</v>
      </c>
      <c r="D79" s="82" t="n">
        <v>3.909</v>
      </c>
      <c r="E79" s="82" t="n">
        <v>-29.093</v>
      </c>
      <c r="F79" s="82" t="n">
        <v>-3.461</v>
      </c>
      <c r="G79" s="82" t="n">
        <v>-4.921999999999999</v>
      </c>
      <c r="H79" s="82" t="n">
        <v>-5.723000000000001</v>
      </c>
      <c r="I79" s="82" t="n">
        <v>-6.626</v>
      </c>
      <c r="J79" s="82" t="n">
        <v>-3.194999999999999</v>
      </c>
      <c r="K79" s="83" t="n">
        <v>-10.556</v>
      </c>
      <c r="L79" s="84" t="n">
        <v>242.73</v>
      </c>
      <c r="M79" s="82" t="n">
        <v>-253.285</v>
      </c>
      <c r="N79" s="82" t="n">
        <v>11.583</v>
      </c>
      <c r="O79" s="82" t="n">
        <v/>
      </c>
      <c r="P79" s="82" t="n">
        <v>-59.808</v>
      </c>
      <c r="Q79" s="82" t="n">
        <v>-29.314</v>
      </c>
      <c r="R79" s="82" t="n">
        <v>-67.84699999999999</v>
      </c>
      <c r="S79" s="82" t="n">
        <v/>
      </c>
      <c r="T79" s="82" t="n">
        <v>-27.719</v>
      </c>
      <c r="U79" s="83" t="n">
        <v>-22.922</v>
      </c>
      <c r="V79" s="84" t="n">
        <v>-21.748</v>
      </c>
      <c r="W79" s="82" t="n">
        <v/>
      </c>
      <c r="X79" s="82" t="n">
        <v>-37.133</v>
      </c>
      <c r="Y79" s="82" t="n">
        <v>3.261000000000003</v>
      </c>
      <c r="Z79" s="82" t="n">
        <v>-11.446</v>
      </c>
      <c r="AA79" s="82" t="n">
        <v/>
      </c>
      <c r="AB79" s="82" t="n">
        <v>-26.324</v>
      </c>
      <c r="AC79" s="82" t="n">
        <v>-79.66800000000001</v>
      </c>
      <c r="AD79" s="82" t="n">
        <v>-38.39799999999998</v>
      </c>
      <c r="AE79" s="83" t="n">
        <v>-18.639</v>
      </c>
      <c r="AF79" s="84" t="n"/>
      <c r="AG79" s="82" t="n"/>
      <c r="AH79" s="82" t="n"/>
      <c r="AI79" s="82" t="n"/>
      <c r="AJ79" s="82" t="n"/>
      <c r="AK79" s="82" t="n"/>
      <c r="AL79" s="82" t="n"/>
      <c r="AM79" s="82" t="n"/>
      <c r="AN79" s="82" t="n"/>
      <c r="AO79" s="83" t="n"/>
      <c r="AP79" s="84" t="n"/>
    </row>
    <row r="80" ht="52" customHeight="1" s="173" thickBot="1">
      <c r="A80" s="93" t="inlineStr">
        <is>
          <t>Penerimaan dari penjualan (perolehan) aset takberwujud selain goodwill</t>
        </is>
      </c>
      <c r="B80" s="93" t="n"/>
      <c r="C80" s="82" t="inlineStr"/>
      <c r="D80" s="82" t="inlineStr"/>
      <c r="E80" s="82" t="inlineStr"/>
      <c r="F80" s="82" t="inlineStr"/>
      <c r="G80" s="82" t="inlineStr"/>
      <c r="H80" s="82" t="inlineStr"/>
      <c r="I80" s="82" t="inlineStr"/>
      <c r="J80" s="82" t="inlineStr"/>
      <c r="K80" s="83" t="inlineStr"/>
      <c r="L80" s="84" t="inlineStr"/>
      <c r="M80" s="82" t="inlineStr"/>
      <c r="N80" s="82" t="inlineStr"/>
      <c r="O80" s="82" t="n">
        <v/>
      </c>
      <c r="P80" s="82" t="inlineStr"/>
      <c r="Q80" s="82" t="inlineStr"/>
      <c r="R80" s="82" t="inlineStr"/>
      <c r="S80" s="82" t="n">
        <v/>
      </c>
      <c r="T80" s="82" t="inlineStr"/>
      <c r="U80" s="83" t="inlineStr"/>
      <c r="V80" s="84" t="inlineStr"/>
      <c r="W80" s="82" t="n">
        <v/>
      </c>
      <c r="X80" s="82" t="inlineStr"/>
      <c r="Y80" s="82" t="inlineStr"/>
      <c r="Z80" s="82" t="inlineStr"/>
      <c r="AA80" s="82" t="n">
        <v/>
      </c>
      <c r="AB80" s="82" t="n">
        <v>-0.19</v>
      </c>
      <c r="AC80" s="82" t="n">
        <v>-0.8089999999999999</v>
      </c>
      <c r="AD80" s="82" t="n">
        <v>-0.001000000000000001</v>
      </c>
      <c r="AE80" s="83" t="n">
        <v>-0.113</v>
      </c>
      <c r="AF80" s="84" t="n"/>
      <c r="AG80" s="82" t="n"/>
      <c r="AH80" s="82" t="n"/>
      <c r="AI80" s="82" t="n"/>
      <c r="AJ80" s="82" t="n"/>
      <c r="AK80" s="82" t="n"/>
      <c r="AL80" s="82" t="n"/>
      <c r="AM80" s="82" t="n"/>
      <c r="AN80" s="82" t="n"/>
      <c r="AO80" s="83" t="n"/>
      <c r="AP80" s="84" t="n"/>
    </row>
    <row r="81" hidden="1" ht="69" customHeight="1" s="173" thickBot="1">
      <c r="A81" s="93" t="inlineStr">
        <is>
          <t>Pencairan (penempatan) aset keuangan nilai wajar melalui pendapatan komprehensif lainnya</t>
        </is>
      </c>
      <c r="B81" s="93" t="n"/>
      <c r="C81" s="82" t="n">
        <v/>
      </c>
      <c r="D81" s="82" t="n">
        <v/>
      </c>
      <c r="E81" s="82" t="n">
        <v/>
      </c>
      <c r="F81" s="82" t="n">
        <v/>
      </c>
      <c r="G81" s="82" t="n">
        <v/>
      </c>
      <c r="H81" s="82" t="n">
        <v/>
      </c>
      <c r="I81" s="82" t="n">
        <v/>
      </c>
      <c r="J81" s="82" t="n">
        <v/>
      </c>
      <c r="K81" s="83" t="n">
        <v/>
      </c>
      <c r="L81" s="84" t="n">
        <v/>
      </c>
      <c r="M81" s="82" t="n">
        <v/>
      </c>
      <c r="N81" s="82" t="n">
        <v/>
      </c>
      <c r="O81" s="82" t="n">
        <v/>
      </c>
      <c r="P81" s="82" t="inlineStr"/>
      <c r="Q81" s="82" t="inlineStr"/>
      <c r="R81" s="82" t="inlineStr"/>
      <c r="S81" s="82" t="n">
        <v/>
      </c>
      <c r="T81" s="82" t="inlineStr"/>
      <c r="U81" s="83" t="inlineStr"/>
      <c r="V81" s="84" t="inlineStr"/>
      <c r="W81" s="82" t="n">
        <v/>
      </c>
      <c r="X81" s="82" t="inlineStr"/>
      <c r="Y81" s="82" t="inlineStr"/>
      <c r="Z81" s="82" t="inlineStr"/>
      <c r="AA81" s="82" t="n">
        <v/>
      </c>
      <c r="AB81" s="82" t="inlineStr"/>
      <c r="AC81" s="82" t="inlineStr"/>
      <c r="AD81" s="82" t="inlineStr"/>
      <c r="AE81" s="83" t="inlineStr"/>
      <c r="AF81" s="84" t="n"/>
      <c r="AG81" s="82" t="n"/>
      <c r="AH81" s="82" t="n"/>
      <c r="AI81" s="82" t="n"/>
      <c r="AJ81" s="82" t="n"/>
      <c r="AK81" s="82" t="n"/>
      <c r="AL81" s="82" t="n"/>
      <c r="AM81" s="82" t="n"/>
      <c r="AN81" s="82" t="n"/>
      <c r="AO81" s="83" t="n"/>
      <c r="AP81" s="84" t="n"/>
    </row>
    <row r="82" hidden="1" ht="35" customHeight="1" s="173" thickBot="1">
      <c r="A82" s="93" t="inlineStr">
        <is>
          <t>Penempatan aset keuangan biaya perolehan diamortisasi</t>
        </is>
      </c>
      <c r="B82" s="93" t="n"/>
      <c r="C82" s="85" t="n">
        <v/>
      </c>
      <c r="D82" s="85" t="n">
        <v/>
      </c>
      <c r="E82" s="85" t="n">
        <v/>
      </c>
      <c r="F82" s="85" t="n">
        <v/>
      </c>
      <c r="G82" s="85" t="n">
        <v/>
      </c>
      <c r="H82" s="85" t="n">
        <v/>
      </c>
      <c r="I82" s="85" t="n">
        <v/>
      </c>
      <c r="J82" s="85" t="n">
        <v/>
      </c>
      <c r="K82" s="86" t="n">
        <v/>
      </c>
      <c r="L82" s="87" t="n">
        <v/>
      </c>
      <c r="M82" s="85" t="n">
        <v/>
      </c>
      <c r="N82" s="85" t="n">
        <v/>
      </c>
      <c r="O82" s="85" t="n">
        <v/>
      </c>
      <c r="P82" s="85" t="inlineStr"/>
      <c r="Q82" s="85" t="inlineStr"/>
      <c r="R82" s="85" t="inlineStr"/>
      <c r="S82" s="85" t="n">
        <v/>
      </c>
      <c r="T82" s="85" t="inlineStr"/>
      <c r="U82" s="86" t="inlineStr"/>
      <c r="V82" s="87" t="inlineStr"/>
      <c r="W82" s="85" t="n">
        <v/>
      </c>
      <c r="X82" s="85" t="inlineStr"/>
      <c r="Y82" s="85" t="inlineStr"/>
      <c r="Z82" s="85" t="inlineStr"/>
      <c r="AA82" s="85" t="n">
        <v/>
      </c>
      <c r="AB82" s="85" t="inlineStr"/>
      <c r="AC82" s="85" t="inlineStr"/>
      <c r="AD82" s="85" t="inlineStr"/>
      <c r="AE82" s="86" t="inlineStr"/>
      <c r="AF82" s="87" t="n"/>
      <c r="AG82" s="85" t="n"/>
      <c r="AH82" s="85" t="n"/>
      <c r="AI82" s="85" t="n"/>
      <c r="AJ82" s="85" t="n"/>
      <c r="AK82" s="85" t="n"/>
      <c r="AL82" s="85" t="n"/>
      <c r="AM82" s="85" t="n"/>
      <c r="AN82" s="85" t="n"/>
      <c r="AO82" s="86" t="n"/>
      <c r="AP82" s="87" t="n"/>
    </row>
    <row r="83" hidden="1" ht="35" customHeight="1" s="173" thickBot="1">
      <c r="A83" s="93" t="inlineStr">
        <is>
          <t>Pencairan aset keuangan biaya perolehan diamortisasi</t>
        </is>
      </c>
      <c r="B83" s="93" t="n"/>
      <c r="C83" s="82" t="n">
        <v/>
      </c>
      <c r="D83" s="82" t="n">
        <v/>
      </c>
      <c r="E83" s="82" t="n">
        <v/>
      </c>
      <c r="F83" s="82" t="n">
        <v/>
      </c>
      <c r="G83" s="82" t="n">
        <v/>
      </c>
      <c r="H83" s="82" t="n">
        <v/>
      </c>
      <c r="I83" s="82" t="n">
        <v/>
      </c>
      <c r="J83" s="82" t="n">
        <v/>
      </c>
      <c r="K83" s="83" t="n">
        <v/>
      </c>
      <c r="L83" s="84" t="n">
        <v/>
      </c>
      <c r="M83" s="82" t="n">
        <v/>
      </c>
      <c r="N83" s="82" t="n">
        <v/>
      </c>
      <c r="O83" s="82" t="n">
        <v/>
      </c>
      <c r="P83" s="82" t="inlineStr"/>
      <c r="Q83" s="82" t="inlineStr"/>
      <c r="R83" s="82" t="inlineStr"/>
      <c r="S83" s="82" t="n">
        <v/>
      </c>
      <c r="T83" s="82" t="inlineStr"/>
      <c r="U83" s="83" t="inlineStr"/>
      <c r="V83" s="84" t="inlineStr"/>
      <c r="W83" s="82" t="n">
        <v/>
      </c>
      <c r="X83" s="82" t="inlineStr"/>
      <c r="Y83" s="82" t="inlineStr"/>
      <c r="Z83" s="82" t="inlineStr"/>
      <c r="AA83" s="82" t="n">
        <v/>
      </c>
      <c r="AB83" s="82" t="inlineStr"/>
      <c r="AC83" s="82" t="inlineStr"/>
      <c r="AD83" s="82" t="inlineStr"/>
      <c r="AE83" s="83" t="inlineStr"/>
      <c r="AF83" s="84" t="n"/>
      <c r="AG83" s="82" t="n"/>
      <c r="AH83" s="82" t="n"/>
      <c r="AI83" s="82" t="n"/>
      <c r="AJ83" s="82" t="n"/>
      <c r="AK83" s="82" t="n"/>
      <c r="AL83" s="82" t="n"/>
      <c r="AM83" s="82" t="n"/>
      <c r="AN83" s="82" t="n"/>
      <c r="AO83" s="83" t="n"/>
      <c r="AP83" s="84" t="n"/>
    </row>
    <row r="84" hidden="1" ht="35" customHeight="1" s="173" thickBot="1">
      <c r="A84" s="93" t="inlineStr">
        <is>
          <t>Penerimaan dari (pembayaran kepada) pinjaman polis</t>
        </is>
      </c>
      <c r="B84" s="93" t="n"/>
      <c r="C84" s="82" t="inlineStr"/>
      <c r="D84" s="82" t="inlineStr"/>
      <c r="E84" s="82" t="inlineStr"/>
      <c r="F84" s="82" t="inlineStr"/>
      <c r="G84" s="82" t="inlineStr"/>
      <c r="H84" s="82" t="inlineStr"/>
      <c r="I84" s="82" t="inlineStr"/>
      <c r="J84" s="82" t="inlineStr"/>
      <c r="K84" s="83" t="inlineStr"/>
      <c r="L84" s="84" t="inlineStr"/>
      <c r="M84" s="82" t="inlineStr"/>
      <c r="N84" s="82" t="inlineStr"/>
      <c r="O84" s="82" t="n">
        <v/>
      </c>
      <c r="P84" s="82" t="inlineStr"/>
      <c r="Q84" s="82" t="inlineStr"/>
      <c r="R84" s="82" t="inlineStr"/>
      <c r="S84" s="82" t="n">
        <v/>
      </c>
      <c r="T84" s="82" t="inlineStr"/>
      <c r="U84" s="83" t="inlineStr"/>
      <c r="V84" s="84" t="inlineStr"/>
      <c r="W84" s="82" t="n">
        <v/>
      </c>
      <c r="X84" s="82" t="inlineStr"/>
      <c r="Y84" s="82" t="inlineStr"/>
      <c r="Z84" s="82" t="inlineStr"/>
      <c r="AA84" s="82" t="n">
        <v/>
      </c>
      <c r="AB84" s="82" t="inlineStr"/>
      <c r="AC84" s="82" t="inlineStr"/>
      <c r="AD84" s="82" t="inlineStr"/>
      <c r="AE84" s="83" t="inlineStr"/>
      <c r="AF84" s="84" t="n"/>
      <c r="AG84" s="82" t="n"/>
      <c r="AH84" s="82" t="n"/>
      <c r="AI84" s="82" t="n"/>
      <c r="AJ84" s="82" t="n"/>
      <c r="AK84" s="82" t="n"/>
      <c r="AL84" s="82" t="n"/>
      <c r="AM84" s="82" t="n"/>
      <c r="AN84" s="82" t="n"/>
      <c r="AO84" s="83" t="n"/>
      <c r="AP84" s="84" t="n"/>
    </row>
    <row r="85" ht="35" customHeight="1" s="173" thickBot="1">
      <c r="A85" s="93" t="inlineStr">
        <is>
          <t>Pembayaran untuk perolehan entitas anak</t>
        </is>
      </c>
      <c r="B85" s="93" t="n"/>
      <c r="C85" s="85" t="inlineStr"/>
      <c r="D85" s="85" t="inlineStr"/>
      <c r="E85" s="85" t="inlineStr"/>
      <c r="F85" s="85" t="inlineStr"/>
      <c r="G85" s="85" t="inlineStr"/>
      <c r="H85" s="85" t="inlineStr"/>
      <c r="I85" s="85" t="inlineStr"/>
      <c r="J85" s="85" t="inlineStr"/>
      <c r="K85" s="86" t="inlineStr"/>
      <c r="L85" s="87" t="inlineStr"/>
      <c r="M85" s="85" t="inlineStr"/>
      <c r="N85" s="85" t="inlineStr"/>
      <c r="O85" s="85" t="n">
        <v/>
      </c>
      <c r="P85" s="85" t="inlineStr"/>
      <c r="Q85" s="85" t="inlineStr"/>
      <c r="R85" s="85" t="inlineStr"/>
      <c r="S85" s="85" t="n">
        <v/>
      </c>
      <c r="T85" s="85" t="inlineStr"/>
      <c r="U85" s="86" t="inlineStr"/>
      <c r="V85" s="87" t="inlineStr"/>
      <c r="W85" s="85" t="n">
        <v/>
      </c>
      <c r="X85" s="85" t="inlineStr"/>
      <c r="Y85" s="85" t="inlineStr"/>
      <c r="Z85" s="85" t="inlineStr"/>
      <c r="AA85" s="85" t="n">
        <v/>
      </c>
      <c r="AB85" s="85" t="n">
        <v>-1.669</v>
      </c>
      <c r="AC85" s="85" t="inlineStr"/>
      <c r="AD85" s="85" t="inlineStr"/>
      <c r="AE85" s="86" t="inlineStr"/>
      <c r="AF85" s="87" t="n"/>
      <c r="AG85" s="85" t="n"/>
      <c r="AH85" s="85" t="n"/>
      <c r="AI85" s="85" t="n"/>
      <c r="AJ85" s="85" t="n"/>
      <c r="AK85" s="85" t="n"/>
      <c r="AL85" s="85" t="n"/>
      <c r="AM85" s="85" t="n"/>
      <c r="AN85" s="85" t="n"/>
      <c r="AO85" s="86" t="n"/>
      <c r="AP85" s="87" t="n"/>
    </row>
    <row r="86" hidden="1" ht="35" customHeight="1" s="173" thickBot="1">
      <c r="A86" s="93" t="inlineStr">
        <is>
          <t>Penerimaan dari pelepasan entitas anak</t>
        </is>
      </c>
      <c r="B86" s="93" t="n"/>
      <c r="C86" s="82" t="inlineStr"/>
      <c r="D86" s="82" t="inlineStr"/>
      <c r="E86" s="82" t="inlineStr"/>
      <c r="F86" s="82" t="inlineStr"/>
      <c r="G86" s="82" t="inlineStr"/>
      <c r="H86" s="82" t="inlineStr"/>
      <c r="I86" s="82" t="inlineStr"/>
      <c r="J86" s="82" t="inlineStr"/>
      <c r="K86" s="83" t="inlineStr"/>
      <c r="L86" s="84" t="inlineStr"/>
      <c r="M86" s="82" t="inlineStr"/>
      <c r="N86" s="82" t="inlineStr"/>
      <c r="O86" s="82" t="n">
        <v/>
      </c>
      <c r="P86" s="82" t="inlineStr"/>
      <c r="Q86" s="82" t="inlineStr"/>
      <c r="R86" s="82" t="inlineStr"/>
      <c r="S86" s="82" t="n">
        <v/>
      </c>
      <c r="T86" s="82" t="inlineStr"/>
      <c r="U86" s="83" t="inlineStr"/>
      <c r="V86" s="84" t="inlineStr"/>
      <c r="W86" s="82" t="n">
        <v/>
      </c>
      <c r="X86" s="82" t="inlineStr"/>
      <c r="Y86" s="82" t="inlineStr"/>
      <c r="Z86" s="82" t="inlineStr"/>
      <c r="AA86" s="82" t="n">
        <v/>
      </c>
      <c r="AB86" s="82" t="inlineStr"/>
      <c r="AC86" s="82" t="inlineStr"/>
      <c r="AD86" s="82" t="inlineStr"/>
      <c r="AE86" s="83" t="inlineStr"/>
      <c r="AF86" s="84" t="n"/>
      <c r="AG86" s="82" t="n"/>
      <c r="AH86" s="82" t="n"/>
      <c r="AI86" s="82" t="n"/>
      <c r="AJ86" s="82" t="n"/>
      <c r="AK86" s="82" t="n"/>
      <c r="AL86" s="82" t="n"/>
      <c r="AM86" s="82" t="n"/>
      <c r="AN86" s="82" t="n"/>
      <c r="AO86" s="83" t="n"/>
      <c r="AP86" s="84" t="n"/>
    </row>
    <row r="87" hidden="1" ht="52" customHeight="1" s="173" thickBot="1">
      <c r="A87" s="93" t="inlineStr">
        <is>
          <t>Pembayaran untuk perolehan tambahan kepemilikan pada entitas anak</t>
        </is>
      </c>
      <c r="B87" s="93" t="n"/>
      <c r="C87" s="85" t="inlineStr"/>
      <c r="D87" s="85" t="inlineStr"/>
      <c r="E87" s="85" t="inlineStr"/>
      <c r="F87" s="85" t="inlineStr"/>
      <c r="G87" s="85" t="inlineStr"/>
      <c r="H87" s="85" t="inlineStr"/>
      <c r="I87" s="85" t="inlineStr"/>
      <c r="J87" s="85" t="inlineStr"/>
      <c r="K87" s="86" t="inlineStr"/>
      <c r="L87" s="87" t="inlineStr"/>
      <c r="M87" s="85" t="inlineStr"/>
      <c r="N87" s="85" t="inlineStr"/>
      <c r="O87" s="85" t="n">
        <v/>
      </c>
      <c r="P87" s="85" t="inlineStr"/>
      <c r="Q87" s="85" t="inlineStr"/>
      <c r="R87" s="85" t="inlineStr"/>
      <c r="S87" s="85" t="n">
        <v/>
      </c>
      <c r="T87" s="85" t="inlineStr"/>
      <c r="U87" s="86" t="inlineStr"/>
      <c r="V87" s="87" t="inlineStr"/>
      <c r="W87" s="85" t="n">
        <v/>
      </c>
      <c r="X87" s="85" t="inlineStr"/>
      <c r="Y87" s="85" t="inlineStr"/>
      <c r="Z87" s="85" t="inlineStr"/>
      <c r="AA87" s="85" t="n">
        <v/>
      </c>
      <c r="AB87" s="85" t="inlineStr"/>
      <c r="AC87" s="85" t="inlineStr"/>
      <c r="AD87" s="85" t="inlineStr"/>
      <c r="AE87" s="86" t="inlineStr"/>
      <c r="AF87" s="87" t="n"/>
      <c r="AG87" s="85" t="n"/>
      <c r="AH87" s="85" t="n"/>
      <c r="AI87" s="85" t="n"/>
      <c r="AJ87" s="85" t="n"/>
      <c r="AK87" s="85" t="n"/>
      <c r="AL87" s="85" t="n"/>
      <c r="AM87" s="85" t="n"/>
      <c r="AN87" s="85" t="n"/>
      <c r="AO87" s="86" t="n"/>
      <c r="AP87" s="87" t="n"/>
    </row>
    <row r="88" ht="35" customHeight="1" s="173" thickBot="1">
      <c r="A88" s="93" t="inlineStr">
        <is>
          <t>Pencairan (penempatan) efek-efek yang diperdagangkan</t>
        </is>
      </c>
      <c r="B88" s="93" t="n"/>
      <c r="C88" s="82" t="n">
        <v>-4942.1</v>
      </c>
      <c r="D88" s="82" t="n">
        <v>768.5970000000007</v>
      </c>
      <c r="E88" s="82" t="n">
        <v>-3249.93</v>
      </c>
      <c r="F88" s="82" t="n">
        <v>-1352.661</v>
      </c>
      <c r="G88" s="82" t="n">
        <v>-186.624</v>
      </c>
      <c r="H88" s="82" t="n">
        <v>-173.048</v>
      </c>
      <c r="I88" s="82" t="inlineStr"/>
      <c r="J88" s="82" t="inlineStr"/>
      <c r="K88" s="83" t="inlineStr"/>
      <c r="L88" s="84" t="inlineStr"/>
      <c r="M88" s="82" t="inlineStr"/>
      <c r="N88" s="82" t="inlineStr"/>
      <c r="O88" s="82" t="n">
        <v/>
      </c>
      <c r="P88" s="82" t="inlineStr"/>
      <c r="Q88" s="82" t="inlineStr"/>
      <c r="R88" s="82" t="inlineStr"/>
      <c r="S88" s="82" t="n">
        <v/>
      </c>
      <c r="T88" s="82" t="inlineStr"/>
      <c r="U88" s="83" t="inlineStr"/>
      <c r="V88" s="84" t="inlineStr"/>
      <c r="W88" s="82" t="n">
        <v/>
      </c>
      <c r="X88" s="82" t="inlineStr"/>
      <c r="Y88" s="82" t="inlineStr"/>
      <c r="Z88" s="82" t="inlineStr"/>
      <c r="AA88" s="82" t="n">
        <v/>
      </c>
      <c r="AB88" s="82" t="inlineStr"/>
      <c r="AC88" s="82" t="inlineStr"/>
      <c r="AD88" s="82" t="inlineStr"/>
      <c r="AE88" s="83" t="n">
        <v>-1521.557</v>
      </c>
      <c r="AF88" s="84" t="n"/>
      <c r="AG88" s="82" t="n"/>
      <c r="AH88" s="82" t="n"/>
      <c r="AI88" s="82" t="n"/>
      <c r="AJ88" s="82" t="n"/>
      <c r="AK88" s="82" t="n"/>
      <c r="AL88" s="82" t="n"/>
      <c r="AM88" s="82" t="n"/>
      <c r="AN88" s="82" t="n"/>
      <c r="AO88" s="83" t="n"/>
      <c r="AP88" s="84" t="n"/>
    </row>
    <row r="89" hidden="1" ht="69" customHeight="1" s="173" thickBot="1">
      <c r="A89" s="93" t="inlineStr">
        <is>
          <t>Penerimaan dari pelepasan kepentingan di entitas anak tanpa hilangnya pengendalian dari kegiatan investasi</t>
        </is>
      </c>
      <c r="B89" s="93" t="n"/>
      <c r="C89" s="82" t="inlineStr"/>
      <c r="D89" s="82" t="inlineStr"/>
      <c r="E89" s="82" t="inlineStr"/>
      <c r="F89" s="82" t="inlineStr"/>
      <c r="G89" s="82" t="inlineStr"/>
      <c r="H89" s="82" t="inlineStr"/>
      <c r="I89" s="82" t="inlineStr"/>
      <c r="J89" s="82" t="inlineStr"/>
      <c r="K89" s="83" t="inlineStr"/>
      <c r="L89" s="84" t="inlineStr"/>
      <c r="M89" s="82" t="inlineStr"/>
      <c r="N89" s="82" t="inlineStr"/>
      <c r="O89" s="82" t="n">
        <v/>
      </c>
      <c r="P89" s="82" t="inlineStr"/>
      <c r="Q89" s="82" t="inlineStr"/>
      <c r="R89" s="82" t="inlineStr"/>
      <c r="S89" s="82" t="n">
        <v/>
      </c>
      <c r="T89" s="82" t="inlineStr"/>
      <c r="U89" s="83" t="inlineStr"/>
      <c r="V89" s="84" t="inlineStr"/>
      <c r="W89" s="82" t="n">
        <v/>
      </c>
      <c r="X89" s="82" t="inlineStr"/>
      <c r="Y89" s="82" t="inlineStr"/>
      <c r="Z89" s="82" t="inlineStr"/>
      <c r="AA89" s="82" t="n">
        <v/>
      </c>
      <c r="AB89" s="82" t="inlineStr"/>
      <c r="AC89" s="82" t="inlineStr"/>
      <c r="AD89" s="82" t="inlineStr"/>
      <c r="AE89" s="83" t="inlineStr"/>
      <c r="AF89" s="84" t="n"/>
      <c r="AG89" s="82" t="n"/>
      <c r="AH89" s="82" t="n"/>
      <c r="AI89" s="82" t="n"/>
      <c r="AJ89" s="82" t="n"/>
      <c r="AK89" s="82" t="n"/>
      <c r="AL89" s="82" t="n"/>
      <c r="AM89" s="82" t="n"/>
      <c r="AN89" s="82" t="n"/>
      <c r="AO89" s="83" t="n"/>
      <c r="AP89" s="84" t="n"/>
    </row>
    <row r="90" hidden="1" ht="52" customHeight="1" s="173" thickBot="1">
      <c r="A90" s="93" t="inlineStr">
        <is>
          <t>Pembayaran untuk perolehan kepemilikan pada entitas asosiasi</t>
        </is>
      </c>
      <c r="B90" s="93" t="n"/>
      <c r="C90" s="85" t="inlineStr"/>
      <c r="D90" s="85" t="inlineStr"/>
      <c r="E90" s="85" t="inlineStr"/>
      <c r="F90" s="85" t="inlineStr"/>
      <c r="G90" s="85" t="inlineStr"/>
      <c r="H90" s="85" t="inlineStr"/>
      <c r="I90" s="85" t="inlineStr"/>
      <c r="J90" s="85" t="inlineStr"/>
      <c r="K90" s="86" t="inlineStr"/>
      <c r="L90" s="87" t="inlineStr"/>
      <c r="M90" s="85" t="inlineStr"/>
      <c r="N90" s="85" t="inlineStr"/>
      <c r="O90" s="85" t="n">
        <v/>
      </c>
      <c r="P90" s="85" t="inlineStr"/>
      <c r="Q90" s="85" t="inlineStr"/>
      <c r="R90" s="85" t="inlineStr"/>
      <c r="S90" s="85" t="n">
        <v/>
      </c>
      <c r="T90" s="85" t="inlineStr"/>
      <c r="U90" s="86" t="inlineStr"/>
      <c r="V90" s="87" t="inlineStr"/>
      <c r="W90" s="85" t="n">
        <v/>
      </c>
      <c r="X90" s="85" t="inlineStr"/>
      <c r="Y90" s="85" t="inlineStr"/>
      <c r="Z90" s="85" t="inlineStr"/>
      <c r="AA90" s="85" t="n">
        <v/>
      </c>
      <c r="AB90" s="85" t="inlineStr"/>
      <c r="AC90" s="85" t="inlineStr"/>
      <c r="AD90" s="85" t="inlineStr"/>
      <c r="AE90" s="86" t="inlineStr"/>
      <c r="AF90" s="87" t="n"/>
      <c r="AG90" s="85" t="n"/>
      <c r="AH90" s="85" t="n"/>
      <c r="AI90" s="85" t="n"/>
      <c r="AJ90" s="85" t="n"/>
      <c r="AK90" s="85" t="n"/>
      <c r="AL90" s="85" t="n"/>
      <c r="AM90" s="85" t="n"/>
      <c r="AN90" s="85" t="n"/>
      <c r="AO90" s="86" t="n"/>
      <c r="AP90" s="87" t="n"/>
    </row>
    <row r="91" hidden="1" ht="52" customHeight="1" s="173" thickBot="1">
      <c r="A91" s="93" t="inlineStr">
        <is>
          <t>Penerimaan dari pelepasan kepemilikan pada entitas asosiasi</t>
        </is>
      </c>
      <c r="B91" s="93" t="n"/>
      <c r="C91" s="82" t="inlineStr"/>
      <c r="D91" s="82" t="inlineStr"/>
      <c r="E91" s="82" t="inlineStr"/>
      <c r="F91" s="82" t="inlineStr"/>
      <c r="G91" s="82" t="inlineStr"/>
      <c r="H91" s="82" t="inlineStr"/>
      <c r="I91" s="82" t="inlineStr"/>
      <c r="J91" s="82" t="inlineStr"/>
      <c r="K91" s="83" t="inlineStr"/>
      <c r="L91" s="84" t="inlineStr"/>
      <c r="M91" s="82" t="inlineStr"/>
      <c r="N91" s="82" t="inlineStr"/>
      <c r="O91" s="82" t="n">
        <v/>
      </c>
      <c r="P91" s="82" t="inlineStr"/>
      <c r="Q91" s="82" t="inlineStr"/>
      <c r="R91" s="82" t="inlineStr"/>
      <c r="S91" s="82" t="n">
        <v/>
      </c>
      <c r="T91" s="82" t="inlineStr"/>
      <c r="U91" s="83" t="inlineStr"/>
      <c r="V91" s="84" t="inlineStr"/>
      <c r="W91" s="82" t="n">
        <v/>
      </c>
      <c r="X91" s="82" t="inlineStr"/>
      <c r="Y91" s="82" t="inlineStr"/>
      <c r="Z91" s="82" t="inlineStr"/>
      <c r="AA91" s="82" t="n">
        <v/>
      </c>
      <c r="AB91" s="82" t="inlineStr"/>
      <c r="AC91" s="82" t="inlineStr"/>
      <c r="AD91" s="82" t="inlineStr"/>
      <c r="AE91" s="83" t="inlineStr"/>
      <c r="AF91" s="84" t="n"/>
      <c r="AG91" s="82" t="n"/>
      <c r="AH91" s="82" t="n"/>
      <c r="AI91" s="82" t="n"/>
      <c r="AJ91" s="82" t="n"/>
      <c r="AK91" s="82" t="n"/>
      <c r="AL91" s="82" t="n"/>
      <c r="AM91" s="82" t="n"/>
      <c r="AN91" s="82" t="n"/>
      <c r="AO91" s="83" t="n"/>
      <c r="AP91" s="84" t="n"/>
    </row>
    <row r="92" ht="35" customHeight="1" s="173" thickBot="1">
      <c r="A92" s="93" t="inlineStr">
        <is>
          <t>Penerimaan (pengeluaran) kas lainnya dari aktivitas investasi</t>
        </is>
      </c>
      <c r="B92" s="93" t="n"/>
      <c r="C92" s="82" t="inlineStr"/>
      <c r="D92" s="82" t="inlineStr"/>
      <c r="E92" s="82" t="inlineStr"/>
      <c r="F92" s="82" t="inlineStr"/>
      <c r="G92" s="82" t="inlineStr"/>
      <c r="H92" s="82" t="inlineStr"/>
      <c r="I92" s="82" t="n">
        <v>620.761</v>
      </c>
      <c r="J92" s="82" t="n">
        <v>-2651.384</v>
      </c>
      <c r="K92" s="83" t="n">
        <v>-1517.059</v>
      </c>
      <c r="L92" s="84" t="n">
        <v>-3505.209</v>
      </c>
      <c r="M92" s="82" t="n">
        <v>-4429.667</v>
      </c>
      <c r="N92" s="82" t="n">
        <v>-7230.387000000001</v>
      </c>
      <c r="O92" s="82" t="n">
        <v/>
      </c>
      <c r="P92" s="82" t="n">
        <v>5350.896</v>
      </c>
      <c r="Q92" s="82" t="n">
        <v>64.17100000000028</v>
      </c>
      <c r="R92" s="82" t="n">
        <v>192.8720000000003</v>
      </c>
      <c r="S92" s="82" t="n">
        <v/>
      </c>
      <c r="T92" s="82" t="n">
        <v>-631.814</v>
      </c>
      <c r="U92" s="83" t="n">
        <v>3904.201</v>
      </c>
      <c r="V92" s="84" t="n">
        <v>3264.63</v>
      </c>
      <c r="W92" s="82" t="n">
        <v/>
      </c>
      <c r="X92" s="82" t="n">
        <v>-2069.317</v>
      </c>
      <c r="Y92" s="82" t="n">
        <v>150.3869999999999</v>
      </c>
      <c r="Z92" s="82" t="n">
        <v>-3822.258</v>
      </c>
      <c r="AA92" s="82" t="n">
        <v/>
      </c>
      <c r="AB92" s="82" t="n">
        <v>2725.581</v>
      </c>
      <c r="AC92" s="82" t="n">
        <v>-6799.852000000001</v>
      </c>
      <c r="AD92" s="82" t="n">
        <v>-391.864</v>
      </c>
      <c r="AE92" s="83" t="n">
        <v>0.966</v>
      </c>
      <c r="AF92" s="84" t="n"/>
      <c r="AG92" s="82" t="n"/>
      <c r="AH92" s="82" t="n"/>
      <c r="AI92" s="82" t="n"/>
      <c r="AJ92" s="82" t="n"/>
      <c r="AK92" s="82" t="n"/>
      <c r="AL92" s="82" t="n"/>
      <c r="AM92" s="82" t="n"/>
      <c r="AN92" s="82" t="n"/>
      <c r="AO92" s="83" t="n"/>
      <c r="AP92" s="84" t="n"/>
    </row>
    <row r="93" ht="52" customHeight="1" s="173" thickBot="1">
      <c r="A93" s="80" t="inlineStr">
        <is>
          <t>Jumlah arus kas bersih yang diperoleh dari (digunakan untuk) aktivitas investasi</t>
        </is>
      </c>
      <c r="B93" s="80" t="n"/>
      <c r="C93" s="90" t="n">
        <v>-4939.874</v>
      </c>
      <c r="D93" s="90" t="n">
        <v>772.5059999999994</v>
      </c>
      <c r="E93" s="90" t="n">
        <v>-3279.022999999999</v>
      </c>
      <c r="F93" s="90" t="n">
        <v>-1356.122</v>
      </c>
      <c r="G93" s="90" t="n">
        <v>-191.5459999999998</v>
      </c>
      <c r="H93" s="90" t="n">
        <v>-178.7710000000002</v>
      </c>
      <c r="I93" s="90" t="n">
        <v>614.135</v>
      </c>
      <c r="J93" s="90" t="n">
        <v>-2654.579</v>
      </c>
      <c r="K93" s="91" t="n">
        <v>-1527.615</v>
      </c>
      <c r="L93" s="92" t="n">
        <v>-3262.479</v>
      </c>
      <c r="M93" s="90" t="n">
        <v>-4682.951999999999</v>
      </c>
      <c r="N93" s="90" t="n">
        <v>-7218.804000000001</v>
      </c>
      <c r="O93" s="90" t="n">
        <v/>
      </c>
      <c r="P93" s="90" t="n">
        <v>5291.088</v>
      </c>
      <c r="Q93" s="90" t="n">
        <v>34.85699999999997</v>
      </c>
      <c r="R93" s="90" t="n">
        <v>125.0250000000005</v>
      </c>
      <c r="S93" s="90" t="n">
        <v/>
      </c>
      <c r="T93" s="90" t="n">
        <v>-659.533</v>
      </c>
      <c r="U93" s="91" t="n">
        <v>3881.279</v>
      </c>
      <c r="V93" s="92" t="n">
        <v>3242.882</v>
      </c>
      <c r="W93" s="90" t="n">
        <v/>
      </c>
      <c r="X93" s="90" t="n">
        <v>-2106.45</v>
      </c>
      <c r="Y93" s="90" t="n">
        <v>153.6479999999999</v>
      </c>
      <c r="Z93" s="90" t="n">
        <v>-3833.704000000001</v>
      </c>
      <c r="AA93" s="90" t="n">
        <v/>
      </c>
      <c r="AB93" s="90" t="n">
        <v>2700.736</v>
      </c>
      <c r="AC93" s="90" t="n">
        <v>-6881.998</v>
      </c>
      <c r="AD93" s="90" t="n">
        <v>-430.2629999999999</v>
      </c>
      <c r="AE93" s="91" t="n">
        <v>-1539.343</v>
      </c>
      <c r="AF93" s="92" t="n"/>
      <c r="AG93" s="90" t="n"/>
      <c r="AH93" s="90" t="n"/>
      <c r="AI93" s="90" t="n"/>
      <c r="AJ93" s="90" t="n"/>
      <c r="AK93" s="90" t="n"/>
      <c r="AL93" s="90" t="n"/>
      <c r="AM93" s="90" t="n"/>
      <c r="AN93" s="90" t="n"/>
      <c r="AO93" s="91" t="n"/>
      <c r="AP93" s="92" t="n"/>
    </row>
    <row r="94" ht="18" customHeight="1" s="173" thickBot="1">
      <c r="A94" s="79" t="inlineStr">
        <is>
          <t>Arus kas dari aktivitas pendanaan</t>
        </is>
      </c>
      <c r="B94" s="79" t="n"/>
      <c r="C94" s="76" t="n"/>
      <c r="D94" s="76" t="n"/>
      <c r="E94" s="76" t="n"/>
      <c r="F94" s="76" t="n"/>
      <c r="G94" s="76" t="n"/>
      <c r="H94" s="76" t="n"/>
      <c r="I94" s="76" t="n"/>
      <c r="J94" s="76" t="n"/>
      <c r="K94" s="77" t="n"/>
      <c r="L94" s="78" t="n"/>
      <c r="M94" s="76" t="n"/>
      <c r="N94" s="76" t="n"/>
      <c r="O94" s="76" t="n"/>
      <c r="P94" s="76" t="n"/>
      <c r="Q94" s="76" t="n"/>
      <c r="R94" s="76" t="n"/>
      <c r="S94" s="76" t="n"/>
      <c r="T94" s="76" t="n"/>
      <c r="U94" s="77" t="n"/>
      <c r="V94" s="78" t="n"/>
      <c r="W94" s="76" t="n"/>
      <c r="X94" s="76" t="n"/>
      <c r="Y94" s="76" t="n"/>
      <c r="Z94" s="76" t="n"/>
      <c r="AA94" s="76" t="n"/>
      <c r="AB94" s="76" t="n"/>
      <c r="AC94" s="76" t="n"/>
      <c r="AD94" s="76" t="n"/>
      <c r="AE94" s="77" t="n"/>
      <c r="AF94" s="78" t="n"/>
      <c r="AG94" s="76" t="n"/>
      <c r="AH94" s="76" t="n"/>
      <c r="AI94" s="76" t="n"/>
      <c r="AJ94" s="76" t="n"/>
      <c r="AK94" s="76" t="n"/>
      <c r="AL94" s="76" t="n"/>
      <c r="AM94" s="76" t="n"/>
      <c r="AN94" s="76" t="n"/>
      <c r="AO94" s="77" t="n"/>
      <c r="AP94" s="78" t="n"/>
    </row>
    <row r="95" ht="35" customHeight="1" s="173" thickBot="1">
      <c r="A95" s="93" t="inlineStr">
        <is>
          <t>Kenaikan (penurunan) efek yang diterbitkan</t>
        </is>
      </c>
      <c r="B95" s="93" t="n"/>
      <c r="C95" s="82" t="inlineStr"/>
      <c r="D95" s="82" t="inlineStr"/>
      <c r="E95" s="82" t="inlineStr"/>
      <c r="F95" s="82" t="inlineStr"/>
      <c r="G95" s="82" t="inlineStr"/>
      <c r="H95" s="82" t="inlineStr"/>
      <c r="I95" s="82" t="inlineStr"/>
      <c r="J95" s="82" t="inlineStr"/>
      <c r="K95" s="83" t="inlineStr"/>
      <c r="L95" s="84" t="inlineStr"/>
      <c r="M95" s="82" t="inlineStr"/>
      <c r="N95" s="82" t="inlineStr"/>
      <c r="O95" s="82" t="n">
        <v/>
      </c>
      <c r="P95" s="82" t="inlineStr"/>
      <c r="Q95" s="82" t="inlineStr"/>
      <c r="R95" s="82" t="inlineStr"/>
      <c r="S95" s="82" t="n">
        <v/>
      </c>
      <c r="T95" s="82" t="inlineStr"/>
      <c r="U95" s="83" t="inlineStr"/>
      <c r="V95" s="84" t="inlineStr"/>
      <c r="W95" s="82" t="n">
        <v/>
      </c>
      <c r="X95" s="82" t="inlineStr"/>
      <c r="Y95" s="82" t="inlineStr"/>
      <c r="Z95" s="82" t="inlineStr"/>
      <c r="AA95" s="82" t="n">
        <v/>
      </c>
      <c r="AB95" s="82" t="inlineStr"/>
      <c r="AC95" s="82" t="n">
        <v/>
      </c>
      <c r="AD95" s="82" t="n">
        <v>100.951</v>
      </c>
      <c r="AE95" s="83" t="n">
        <v>-37.358</v>
      </c>
      <c r="AF95" s="84" t="n"/>
      <c r="AG95" s="82" t="n"/>
      <c r="AH95" s="82" t="n"/>
      <c r="AI95" s="82" t="n"/>
      <c r="AJ95" s="82" t="n"/>
      <c r="AK95" s="82" t="n"/>
      <c r="AL95" s="82" t="n"/>
      <c r="AM95" s="82" t="n"/>
      <c r="AN95" s="82" t="n"/>
      <c r="AO95" s="83" t="n"/>
      <c r="AP95" s="84" t="n"/>
    </row>
    <row r="96" hidden="1" ht="18" customHeight="1" s="173" thickBot="1">
      <c r="A96" s="93" t="inlineStr">
        <is>
          <t>Penerbitan sukuk mudharabah</t>
        </is>
      </c>
      <c r="B96" s="93" t="n"/>
      <c r="C96" s="82" t="inlineStr"/>
      <c r="D96" s="82" t="inlineStr"/>
      <c r="E96" s="82" t="inlineStr"/>
      <c r="F96" s="82" t="inlineStr"/>
      <c r="G96" s="82" t="inlineStr"/>
      <c r="H96" s="82" t="inlineStr"/>
      <c r="I96" s="82" t="inlineStr"/>
      <c r="J96" s="82" t="inlineStr"/>
      <c r="K96" s="83" t="inlineStr"/>
      <c r="L96" s="84" t="inlineStr"/>
      <c r="M96" s="82" t="inlineStr"/>
      <c r="N96" s="82" t="inlineStr"/>
      <c r="O96" s="82" t="n">
        <v/>
      </c>
      <c r="P96" s="82" t="inlineStr"/>
      <c r="Q96" s="82" t="inlineStr"/>
      <c r="R96" s="82" t="inlineStr"/>
      <c r="S96" s="82" t="n">
        <v/>
      </c>
      <c r="T96" s="82" t="inlineStr"/>
      <c r="U96" s="83" t="inlineStr"/>
      <c r="V96" s="84" t="inlineStr"/>
      <c r="W96" s="82" t="n">
        <v/>
      </c>
      <c r="X96" s="82" t="inlineStr"/>
      <c r="Y96" s="82" t="inlineStr"/>
      <c r="Z96" s="82" t="inlineStr"/>
      <c r="AA96" s="82" t="n">
        <v/>
      </c>
      <c r="AB96" s="82" t="inlineStr"/>
      <c r="AC96" s="82" t="inlineStr"/>
      <c r="AD96" s="82" t="inlineStr"/>
      <c r="AE96" s="83" t="inlineStr"/>
      <c r="AF96" s="84" t="n"/>
      <c r="AG96" s="82" t="n"/>
      <c r="AH96" s="82" t="n"/>
      <c r="AI96" s="82" t="n"/>
      <c r="AJ96" s="82" t="n"/>
      <c r="AK96" s="82" t="n"/>
      <c r="AL96" s="82" t="n"/>
      <c r="AM96" s="82" t="n"/>
      <c r="AN96" s="82" t="n"/>
      <c r="AO96" s="83" t="n"/>
      <c r="AP96" s="84" t="n"/>
    </row>
    <row r="97" hidden="1" ht="35" customHeight="1" s="173" thickBot="1">
      <c r="A97" s="93" t="inlineStr">
        <is>
          <t>Penempatan sertifikat investasi mudharabah</t>
        </is>
      </c>
      <c r="B97" s="93" t="n"/>
      <c r="C97" s="85" t="inlineStr"/>
      <c r="D97" s="85" t="inlineStr"/>
      <c r="E97" s="85" t="inlineStr"/>
      <c r="F97" s="85" t="inlineStr"/>
      <c r="G97" s="85" t="inlineStr"/>
      <c r="H97" s="85" t="inlineStr"/>
      <c r="I97" s="85" t="inlineStr"/>
      <c r="J97" s="85" t="inlineStr"/>
      <c r="K97" s="86" t="inlineStr"/>
      <c r="L97" s="87" t="inlineStr"/>
      <c r="M97" s="85" t="inlineStr"/>
      <c r="N97" s="85" t="inlineStr"/>
      <c r="O97" s="85" t="n">
        <v/>
      </c>
      <c r="P97" s="85" t="inlineStr"/>
      <c r="Q97" s="85" t="inlineStr"/>
      <c r="R97" s="85" t="inlineStr"/>
      <c r="S97" s="85" t="n">
        <v/>
      </c>
      <c r="T97" s="85" t="inlineStr"/>
      <c r="U97" s="86" t="inlineStr"/>
      <c r="V97" s="87" t="inlineStr"/>
      <c r="W97" s="85" t="n">
        <v/>
      </c>
      <c r="X97" s="85" t="inlineStr"/>
      <c r="Y97" s="85" t="inlineStr"/>
      <c r="Z97" s="85" t="inlineStr"/>
      <c r="AA97" s="85" t="n">
        <v/>
      </c>
      <c r="AB97" s="85" t="inlineStr"/>
      <c r="AC97" s="85" t="inlineStr"/>
      <c r="AD97" s="85" t="inlineStr"/>
      <c r="AE97" s="86" t="inlineStr"/>
      <c r="AF97" s="87" t="n"/>
      <c r="AG97" s="85" t="n"/>
      <c r="AH97" s="85" t="n"/>
      <c r="AI97" s="85" t="n"/>
      <c r="AJ97" s="85" t="n"/>
      <c r="AK97" s="85" t="n"/>
      <c r="AL97" s="85" t="n"/>
      <c r="AM97" s="85" t="n"/>
      <c r="AN97" s="85" t="n"/>
      <c r="AO97" s="86" t="n"/>
      <c r="AP97" s="87" t="n"/>
    </row>
    <row r="98" hidden="1" ht="18" customHeight="1" s="173" thickBot="1">
      <c r="A98" s="93" t="inlineStr">
        <is>
          <t>Biaya emisi sukuk mudharabah</t>
        </is>
      </c>
      <c r="B98" s="93" t="n"/>
      <c r="C98" s="85" t="inlineStr"/>
      <c r="D98" s="85" t="inlineStr"/>
      <c r="E98" s="85" t="inlineStr"/>
      <c r="F98" s="85" t="inlineStr"/>
      <c r="G98" s="85" t="inlineStr"/>
      <c r="H98" s="85" t="inlineStr"/>
      <c r="I98" s="85" t="inlineStr"/>
      <c r="J98" s="85" t="inlineStr"/>
      <c r="K98" s="86" t="inlineStr"/>
      <c r="L98" s="87" t="inlineStr"/>
      <c r="M98" s="85" t="inlineStr"/>
      <c r="N98" s="85" t="inlineStr"/>
      <c r="O98" s="85" t="n">
        <v/>
      </c>
      <c r="P98" s="85" t="inlineStr"/>
      <c r="Q98" s="85" t="inlineStr"/>
      <c r="R98" s="85" t="inlineStr"/>
      <c r="S98" s="85" t="n">
        <v/>
      </c>
      <c r="T98" s="85" t="inlineStr"/>
      <c r="U98" s="86" t="inlineStr"/>
      <c r="V98" s="87" t="inlineStr"/>
      <c r="W98" s="85" t="n">
        <v/>
      </c>
      <c r="X98" s="85" t="inlineStr"/>
      <c r="Y98" s="85" t="inlineStr"/>
      <c r="Z98" s="85" t="inlineStr"/>
      <c r="AA98" s="85" t="n">
        <v/>
      </c>
      <c r="AB98" s="85" t="inlineStr"/>
      <c r="AC98" s="85" t="inlineStr"/>
      <c r="AD98" s="85" t="inlineStr"/>
      <c r="AE98" s="86" t="inlineStr"/>
      <c r="AF98" s="87" t="n"/>
      <c r="AG98" s="85" t="n"/>
      <c r="AH98" s="85" t="n"/>
      <c r="AI98" s="85" t="n"/>
      <c r="AJ98" s="85" t="n"/>
      <c r="AK98" s="85" t="n"/>
      <c r="AL98" s="85" t="n"/>
      <c r="AM98" s="85" t="n"/>
      <c r="AN98" s="85" t="n"/>
      <c r="AO98" s="86" t="n"/>
      <c r="AP98" s="87" t="n"/>
    </row>
    <row r="99" ht="35" customHeight="1" s="173" thickBot="1">
      <c r="A99" s="93" t="inlineStr">
        <is>
          <t>Penerimaan pinjaman yang diterima</t>
        </is>
      </c>
      <c r="B99" s="93" t="n"/>
      <c r="C99" s="82" t="n">
        <v>-30.868</v>
      </c>
      <c r="D99" s="82" t="n">
        <v>-547.332</v>
      </c>
      <c r="E99" s="82" t="n">
        <v>-38.077</v>
      </c>
      <c r="F99" s="82" t="n">
        <v>16.156</v>
      </c>
      <c r="G99" s="82" t="n">
        <v>-53.934</v>
      </c>
      <c r="H99" s="82" t="n">
        <v>-276.172</v>
      </c>
      <c r="I99" s="82" t="n">
        <v>-1250.463</v>
      </c>
      <c r="J99" s="82" t="n">
        <v>-13.99400000000014</v>
      </c>
      <c r="K99" s="83" t="n">
        <v>58.34100000000012</v>
      </c>
      <c r="L99" s="84" t="n">
        <v>13.574</v>
      </c>
      <c r="M99" s="82" t="n">
        <v>12.253</v>
      </c>
      <c r="N99" s="82" t="n">
        <v>16.774</v>
      </c>
      <c r="O99" s="82" t="n">
        <v/>
      </c>
      <c r="P99" s="82" t="n">
        <v>-4.274</v>
      </c>
      <c r="Q99" s="82" t="n">
        <v>-115.886</v>
      </c>
      <c r="R99" s="82" t="n">
        <v>8.578999999999994</v>
      </c>
      <c r="S99" s="82" t="n">
        <v/>
      </c>
      <c r="T99" s="82" t="n">
        <v>77.282</v>
      </c>
      <c r="U99" s="83" t="n">
        <v>-16.973</v>
      </c>
      <c r="V99" s="84" t="n">
        <v>-74.202</v>
      </c>
      <c r="W99" s="82" t="n">
        <v/>
      </c>
      <c r="X99" s="82" t="n">
        <v>-12.724</v>
      </c>
      <c r="Y99" s="82" t="n">
        <v>6.066</v>
      </c>
      <c r="Z99" s="82" t="n">
        <v>2.685</v>
      </c>
      <c r="AA99" s="82" t="n">
        <v/>
      </c>
      <c r="AB99" s="82" t="n">
        <v>149.932</v>
      </c>
      <c r="AC99" s="82" t="n">
        <v>2882.887</v>
      </c>
      <c r="AD99" s="82" t="n">
        <v>9.485999999999876</v>
      </c>
      <c r="AE99" s="83" t="n">
        <v>-530.438</v>
      </c>
      <c r="AF99" s="84" t="n"/>
      <c r="AG99" s="82" t="n"/>
      <c r="AH99" s="82" t="n"/>
      <c r="AI99" s="82" t="n"/>
      <c r="AJ99" s="82" t="n"/>
      <c r="AK99" s="82" t="n"/>
      <c r="AL99" s="82" t="n"/>
      <c r="AM99" s="82" t="n"/>
      <c r="AN99" s="82" t="n"/>
      <c r="AO99" s="83" t="n"/>
      <c r="AP99" s="84" t="n"/>
    </row>
    <row r="100" ht="35" customHeight="1" s="173" thickBot="1">
      <c r="A100" s="93" t="inlineStr">
        <is>
          <t>Pembayaran pinjaman yang diterima</t>
        </is>
      </c>
      <c r="B100" s="93" t="n"/>
      <c r="C100" s="85" t="inlineStr"/>
      <c r="D100" s="85" t="inlineStr"/>
      <c r="E100" s="85" t="inlineStr"/>
      <c r="F100" s="85" t="inlineStr"/>
      <c r="G100" s="85" t="inlineStr"/>
      <c r="H100" s="85" t="inlineStr"/>
      <c r="I100" s="85" t="inlineStr"/>
      <c r="J100" s="85" t="inlineStr"/>
      <c r="K100" s="86" t="inlineStr"/>
      <c r="L100" s="87" t="inlineStr"/>
      <c r="M100" s="85" t="inlineStr"/>
      <c r="N100" s="85" t="inlineStr"/>
      <c r="O100" s="85" t="n">
        <v/>
      </c>
      <c r="P100" s="85" t="inlineStr"/>
      <c r="Q100" s="85" t="inlineStr"/>
      <c r="R100" s="85" t="inlineStr"/>
      <c r="S100" s="85" t="n">
        <v/>
      </c>
      <c r="T100" s="85" t="inlineStr"/>
      <c r="U100" s="86" t="inlineStr"/>
      <c r="V100" s="87" t="inlineStr"/>
      <c r="W100" s="85" t="n">
        <v/>
      </c>
      <c r="X100" s="85" t="inlineStr"/>
      <c r="Y100" s="85" t="inlineStr"/>
      <c r="Z100" s="85" t="inlineStr"/>
      <c r="AA100" s="85" t="n">
        <v/>
      </c>
      <c r="AB100" s="85" t="inlineStr"/>
      <c r="AC100" s="85" t="n">
        <v/>
      </c>
      <c r="AD100" s="85" t="n">
        <v>4.259000000000015</v>
      </c>
      <c r="AE100" s="86" t="inlineStr"/>
      <c r="AF100" s="87" t="n"/>
      <c r="AG100" s="85" t="n"/>
      <c r="AH100" s="85" t="n"/>
      <c r="AI100" s="85" t="n"/>
      <c r="AJ100" s="85" t="n"/>
      <c r="AK100" s="85" t="n"/>
      <c r="AL100" s="85" t="n"/>
      <c r="AM100" s="85" t="n"/>
      <c r="AN100" s="85" t="n"/>
      <c r="AO100" s="86" t="n"/>
      <c r="AP100" s="87" t="n"/>
    </row>
    <row r="101" hidden="1" ht="35" customHeight="1" s="173" thickBot="1">
      <c r="A101" s="93" t="inlineStr">
        <is>
          <t>Penerimaan pinjaman subordinasi</t>
        </is>
      </c>
      <c r="B101" s="93" t="n"/>
      <c r="C101" s="82" t="inlineStr"/>
      <c r="D101" s="82" t="inlineStr"/>
      <c r="E101" s="82" t="inlineStr"/>
      <c r="F101" s="82" t="inlineStr"/>
      <c r="G101" s="82" t="inlineStr"/>
      <c r="H101" s="82" t="inlineStr"/>
      <c r="I101" s="82" t="inlineStr"/>
      <c r="J101" s="82" t="inlineStr"/>
      <c r="K101" s="83" t="inlineStr"/>
      <c r="L101" s="84" t="inlineStr"/>
      <c r="M101" s="82" t="inlineStr"/>
      <c r="N101" s="82" t="inlineStr"/>
      <c r="O101" s="82" t="n">
        <v/>
      </c>
      <c r="P101" s="82" t="inlineStr"/>
      <c r="Q101" s="82" t="inlineStr"/>
      <c r="R101" s="82" t="inlineStr"/>
      <c r="S101" s="82" t="n">
        <v/>
      </c>
      <c r="T101" s="82" t="inlineStr"/>
      <c r="U101" s="83" t="inlineStr"/>
      <c r="V101" s="84" t="inlineStr"/>
      <c r="W101" s="82" t="n">
        <v/>
      </c>
      <c r="X101" s="82" t="inlineStr"/>
      <c r="Y101" s="82" t="inlineStr"/>
      <c r="Z101" s="82" t="inlineStr"/>
      <c r="AA101" s="82" t="n">
        <v/>
      </c>
      <c r="AB101" s="82" t="inlineStr"/>
      <c r="AC101" s="82" t="inlineStr"/>
      <c r="AD101" s="82" t="inlineStr"/>
      <c r="AE101" s="83" t="inlineStr"/>
      <c r="AF101" s="84" t="n"/>
      <c r="AG101" s="82" t="n"/>
      <c r="AH101" s="82" t="n"/>
      <c r="AI101" s="82" t="n"/>
      <c r="AJ101" s="82" t="n"/>
      <c r="AK101" s="82" t="n"/>
      <c r="AL101" s="82" t="n"/>
      <c r="AM101" s="82" t="n"/>
      <c r="AN101" s="82" t="n"/>
      <c r="AO101" s="83" t="n"/>
      <c r="AP101" s="84" t="n"/>
    </row>
    <row r="102" hidden="1" ht="35" customHeight="1" s="173" thickBot="1">
      <c r="A102" s="93" t="inlineStr">
        <is>
          <t>Pembayaran pinjaman subordinasi</t>
        </is>
      </c>
      <c r="B102" s="93" t="n"/>
      <c r="C102" s="85" t="inlineStr"/>
      <c r="D102" s="85" t="inlineStr"/>
      <c r="E102" s="85" t="inlineStr"/>
      <c r="F102" s="85" t="inlineStr"/>
      <c r="G102" s="85" t="inlineStr"/>
      <c r="H102" s="85" t="inlineStr"/>
      <c r="I102" s="85" t="inlineStr"/>
      <c r="J102" s="85" t="inlineStr"/>
      <c r="K102" s="86" t="inlineStr"/>
      <c r="L102" s="87" t="inlineStr"/>
      <c r="M102" s="85" t="inlineStr"/>
      <c r="N102" s="85" t="inlineStr"/>
      <c r="O102" s="85" t="n">
        <v/>
      </c>
      <c r="P102" s="85" t="inlineStr"/>
      <c r="Q102" s="85" t="inlineStr"/>
      <c r="R102" s="85" t="inlineStr"/>
      <c r="S102" s="85" t="n">
        <v/>
      </c>
      <c r="T102" s="85" t="inlineStr"/>
      <c r="U102" s="86" t="inlineStr"/>
      <c r="V102" s="87" t="inlineStr"/>
      <c r="W102" s="85" t="n">
        <v/>
      </c>
      <c r="X102" s="85" t="inlineStr"/>
      <c r="Y102" s="85" t="inlineStr"/>
      <c r="Z102" s="85" t="inlineStr"/>
      <c r="AA102" s="85" t="n">
        <v/>
      </c>
      <c r="AB102" s="85" t="inlineStr"/>
      <c r="AC102" s="85" t="inlineStr"/>
      <c r="AD102" s="85" t="inlineStr"/>
      <c r="AE102" s="86" t="inlineStr"/>
      <c r="AF102" s="87" t="n"/>
      <c r="AG102" s="85" t="n"/>
      <c r="AH102" s="85" t="n"/>
      <c r="AI102" s="85" t="n"/>
      <c r="AJ102" s="85" t="n"/>
      <c r="AK102" s="85" t="n"/>
      <c r="AL102" s="85" t="n"/>
      <c r="AM102" s="85" t="n"/>
      <c r="AN102" s="85" t="n"/>
      <c r="AO102" s="86" t="n"/>
      <c r="AP102" s="87" t="n"/>
    </row>
    <row r="103" hidden="1" ht="18" customHeight="1" s="173" thickBot="1">
      <c r="A103" s="93" t="inlineStr">
        <is>
          <t>Pembayaran bunga pinjaman</t>
        </is>
      </c>
      <c r="B103" s="93" t="n"/>
      <c r="C103" s="85" t="inlineStr"/>
      <c r="D103" s="85" t="inlineStr"/>
      <c r="E103" s="85" t="inlineStr"/>
      <c r="F103" s="85" t="inlineStr"/>
      <c r="G103" s="85" t="inlineStr"/>
      <c r="H103" s="85" t="inlineStr"/>
      <c r="I103" s="85" t="inlineStr"/>
      <c r="J103" s="85" t="inlineStr"/>
      <c r="K103" s="86" t="inlineStr"/>
      <c r="L103" s="87" t="inlineStr"/>
      <c r="M103" s="85" t="inlineStr"/>
      <c r="N103" s="85" t="inlineStr"/>
      <c r="O103" s="85" t="n">
        <v/>
      </c>
      <c r="P103" s="85" t="inlineStr"/>
      <c r="Q103" s="85" t="inlineStr"/>
      <c r="R103" s="85" t="inlineStr"/>
      <c r="S103" s="85" t="n">
        <v/>
      </c>
      <c r="T103" s="85" t="inlineStr"/>
      <c r="U103" s="86" t="inlineStr"/>
      <c r="V103" s="87" t="inlineStr"/>
      <c r="W103" s="85" t="n">
        <v/>
      </c>
      <c r="X103" s="85" t="inlineStr"/>
      <c r="Y103" s="85" t="inlineStr"/>
      <c r="Z103" s="85" t="inlineStr"/>
      <c r="AA103" s="85" t="n">
        <v/>
      </c>
      <c r="AB103" s="85" t="inlineStr"/>
      <c r="AC103" s="85" t="inlineStr"/>
      <c r="AD103" s="85" t="inlineStr"/>
      <c r="AE103" s="86" t="inlineStr"/>
      <c r="AF103" s="87" t="n"/>
      <c r="AG103" s="85" t="n"/>
      <c r="AH103" s="85" t="n"/>
      <c r="AI103" s="85" t="n"/>
      <c r="AJ103" s="85" t="n"/>
      <c r="AK103" s="85" t="n"/>
      <c r="AL103" s="85" t="n"/>
      <c r="AM103" s="85" t="n"/>
      <c r="AN103" s="85" t="n"/>
      <c r="AO103" s="86" t="n"/>
      <c r="AP103" s="87" t="n"/>
    </row>
    <row r="104" hidden="1" ht="35" customHeight="1" s="173" thickBot="1">
      <c r="A104" s="93" t="inlineStr">
        <is>
          <t>Penerimaan dari penerbitan obligasi</t>
        </is>
      </c>
      <c r="B104" s="93" t="n"/>
      <c r="C104" s="82" t="inlineStr"/>
      <c r="D104" s="82" t="inlineStr"/>
      <c r="E104" s="82" t="inlineStr"/>
      <c r="F104" s="82" t="inlineStr"/>
      <c r="G104" s="82" t="inlineStr"/>
      <c r="H104" s="82" t="inlineStr"/>
      <c r="I104" s="82" t="inlineStr"/>
      <c r="J104" s="82" t="inlineStr"/>
      <c r="K104" s="83" t="inlineStr"/>
      <c r="L104" s="84" t="inlineStr"/>
      <c r="M104" s="82" t="inlineStr"/>
      <c r="N104" s="82" t="inlineStr"/>
      <c r="O104" s="82" t="n">
        <v/>
      </c>
      <c r="P104" s="82" t="inlineStr"/>
      <c r="Q104" s="82" t="inlineStr"/>
      <c r="R104" s="82" t="inlineStr"/>
      <c r="S104" s="82" t="n">
        <v/>
      </c>
      <c r="T104" s="82" t="inlineStr"/>
      <c r="U104" s="83" t="inlineStr"/>
      <c r="V104" s="84" t="inlineStr"/>
      <c r="W104" s="82" t="n">
        <v/>
      </c>
      <c r="X104" s="82" t="inlineStr"/>
      <c r="Y104" s="82" t="inlineStr"/>
      <c r="Z104" s="82" t="inlineStr"/>
      <c r="AA104" s="82" t="n">
        <v/>
      </c>
      <c r="AB104" s="82" t="inlineStr"/>
      <c r="AC104" s="82" t="inlineStr"/>
      <c r="AD104" s="82" t="inlineStr"/>
      <c r="AE104" s="83" t="inlineStr"/>
      <c r="AF104" s="84" t="n"/>
      <c r="AG104" s="82" t="n"/>
      <c r="AH104" s="82" t="n"/>
      <c r="AI104" s="82" t="n"/>
      <c r="AJ104" s="82" t="n"/>
      <c r="AK104" s="82" t="n"/>
      <c r="AL104" s="82" t="n"/>
      <c r="AM104" s="82" t="n"/>
      <c r="AN104" s="82" t="n"/>
      <c r="AO104" s="83" t="n"/>
      <c r="AP104" s="84" t="n"/>
    </row>
    <row r="105" hidden="1" ht="18" customHeight="1" s="173" thickBot="1">
      <c r="A105" s="93" t="inlineStr">
        <is>
          <t>Pembayaran utang obligasi</t>
        </is>
      </c>
      <c r="B105" s="93" t="n"/>
      <c r="C105" s="85" t="inlineStr"/>
      <c r="D105" s="85" t="inlineStr"/>
      <c r="E105" s="85" t="inlineStr"/>
      <c r="F105" s="85" t="inlineStr"/>
      <c r="G105" s="85" t="inlineStr"/>
      <c r="H105" s="85" t="inlineStr"/>
      <c r="I105" s="85" t="inlineStr"/>
      <c r="J105" s="85" t="inlineStr"/>
      <c r="K105" s="86" t="inlineStr"/>
      <c r="L105" s="87" t="inlineStr"/>
      <c r="M105" s="85" t="inlineStr"/>
      <c r="N105" s="85" t="inlineStr"/>
      <c r="O105" s="85" t="n">
        <v/>
      </c>
      <c r="P105" s="85" t="inlineStr"/>
      <c r="Q105" s="85" t="inlineStr"/>
      <c r="R105" s="85" t="inlineStr"/>
      <c r="S105" s="85" t="n">
        <v/>
      </c>
      <c r="T105" s="85" t="inlineStr"/>
      <c r="U105" s="86" t="inlineStr"/>
      <c r="V105" s="87" t="inlineStr"/>
      <c r="W105" s="85" t="n">
        <v/>
      </c>
      <c r="X105" s="85" t="inlineStr"/>
      <c r="Y105" s="85" t="inlineStr"/>
      <c r="Z105" s="85" t="inlineStr"/>
      <c r="AA105" s="85" t="n">
        <v/>
      </c>
      <c r="AB105" s="85" t="inlineStr"/>
      <c r="AC105" s="85" t="inlineStr"/>
      <c r="AD105" s="85" t="inlineStr"/>
      <c r="AE105" s="86" t="inlineStr"/>
      <c r="AF105" s="87" t="n"/>
      <c r="AG105" s="85" t="n"/>
      <c r="AH105" s="85" t="n"/>
      <c r="AI105" s="85" t="n"/>
      <c r="AJ105" s="85" t="n"/>
      <c r="AK105" s="85" t="n"/>
      <c r="AL105" s="85" t="n"/>
      <c r="AM105" s="85" t="n"/>
      <c r="AN105" s="85" t="n"/>
      <c r="AO105" s="86" t="n"/>
      <c r="AP105" s="87" t="n"/>
    </row>
    <row r="106" hidden="1" ht="35" customHeight="1" s="173" thickBot="1">
      <c r="A106" s="93" t="inlineStr">
        <is>
          <t>Pembayaran biaya emisi penerbitan obligasi</t>
        </is>
      </c>
      <c r="B106" s="93" t="n"/>
      <c r="C106" s="85" t="inlineStr"/>
      <c r="D106" s="85" t="inlineStr"/>
      <c r="E106" s="85" t="inlineStr"/>
      <c r="F106" s="85" t="inlineStr"/>
      <c r="G106" s="85" t="inlineStr"/>
      <c r="H106" s="85" t="inlineStr"/>
      <c r="I106" s="85" t="inlineStr"/>
      <c r="J106" s="85" t="inlineStr"/>
      <c r="K106" s="86" t="inlineStr"/>
      <c r="L106" s="87" t="inlineStr"/>
      <c r="M106" s="85" t="inlineStr"/>
      <c r="N106" s="85" t="inlineStr"/>
      <c r="O106" s="85" t="n">
        <v/>
      </c>
      <c r="P106" s="85" t="inlineStr"/>
      <c r="Q106" s="85" t="inlineStr"/>
      <c r="R106" s="85" t="inlineStr"/>
      <c r="S106" s="85" t="n">
        <v/>
      </c>
      <c r="T106" s="85" t="inlineStr"/>
      <c r="U106" s="86" t="inlineStr"/>
      <c r="V106" s="87" t="inlineStr"/>
      <c r="W106" s="85" t="n">
        <v/>
      </c>
      <c r="X106" s="85" t="inlineStr"/>
      <c r="Y106" s="85" t="inlineStr"/>
      <c r="Z106" s="85" t="inlineStr"/>
      <c r="AA106" s="85" t="n">
        <v/>
      </c>
      <c r="AB106" s="85" t="inlineStr"/>
      <c r="AC106" s="85" t="inlineStr"/>
      <c r="AD106" s="85" t="inlineStr"/>
      <c r="AE106" s="86" t="inlineStr"/>
      <c r="AF106" s="87" t="n"/>
      <c r="AG106" s="85" t="n"/>
      <c r="AH106" s="85" t="n"/>
      <c r="AI106" s="85" t="n"/>
      <c r="AJ106" s="85" t="n"/>
      <c r="AK106" s="85" t="n"/>
      <c r="AL106" s="85" t="n"/>
      <c r="AM106" s="85" t="n"/>
      <c r="AN106" s="85" t="n"/>
      <c r="AO106" s="86" t="n"/>
      <c r="AP106" s="87" t="n"/>
    </row>
    <row r="107" hidden="1" ht="35" customHeight="1" s="173" thickBot="1">
      <c r="A107" s="93" t="inlineStr">
        <is>
          <t>Obligasi subordinasi yang diterbitkan</t>
        </is>
      </c>
      <c r="B107" s="93" t="n"/>
      <c r="C107" s="82" t="inlineStr"/>
      <c r="D107" s="82" t="inlineStr"/>
      <c r="E107" s="82" t="inlineStr"/>
      <c r="F107" s="82" t="inlineStr"/>
      <c r="G107" s="82" t="inlineStr"/>
      <c r="H107" s="82" t="inlineStr"/>
      <c r="I107" s="82" t="inlineStr"/>
      <c r="J107" s="82" t="inlineStr"/>
      <c r="K107" s="83" t="inlineStr"/>
      <c r="L107" s="84" t="inlineStr"/>
      <c r="M107" s="82" t="inlineStr"/>
      <c r="N107" s="82" t="inlineStr"/>
      <c r="O107" s="82" t="n">
        <v/>
      </c>
      <c r="P107" s="82" t="inlineStr"/>
      <c r="Q107" s="82" t="inlineStr"/>
      <c r="R107" s="82" t="inlineStr"/>
      <c r="S107" s="82" t="n">
        <v/>
      </c>
      <c r="T107" s="82" t="inlineStr"/>
      <c r="U107" s="83" t="inlineStr"/>
      <c r="V107" s="84" t="inlineStr"/>
      <c r="W107" s="82" t="n">
        <v/>
      </c>
      <c r="X107" s="82" t="inlineStr"/>
      <c r="Y107" s="82" t="inlineStr"/>
      <c r="Z107" s="82" t="inlineStr"/>
      <c r="AA107" s="82" t="n">
        <v/>
      </c>
      <c r="AB107" s="82" t="inlineStr"/>
      <c r="AC107" s="82" t="inlineStr"/>
      <c r="AD107" s="82" t="inlineStr"/>
      <c r="AE107" s="83" t="inlineStr"/>
      <c r="AF107" s="84" t="n"/>
      <c r="AG107" s="82" t="n"/>
      <c r="AH107" s="82" t="n"/>
      <c r="AI107" s="82" t="n"/>
      <c r="AJ107" s="82" t="n"/>
      <c r="AK107" s="82" t="n"/>
      <c r="AL107" s="82" t="n"/>
      <c r="AM107" s="82" t="n"/>
      <c r="AN107" s="82" t="n"/>
      <c r="AO107" s="83" t="n"/>
      <c r="AP107" s="84" t="n"/>
    </row>
    <row r="108" hidden="1" ht="18" customHeight="1" s="173" thickBot="1">
      <c r="A108" s="93" t="inlineStr">
        <is>
          <t>Pembayaran obligasi subordinasi</t>
        </is>
      </c>
      <c r="B108" s="93" t="n"/>
      <c r="C108" s="85" t="inlineStr"/>
      <c r="D108" s="85" t="inlineStr"/>
      <c r="E108" s="85" t="inlineStr"/>
      <c r="F108" s="85" t="inlineStr"/>
      <c r="G108" s="85" t="inlineStr"/>
      <c r="H108" s="85" t="inlineStr"/>
      <c r="I108" s="85" t="inlineStr"/>
      <c r="J108" s="85" t="inlineStr"/>
      <c r="K108" s="86" t="inlineStr"/>
      <c r="L108" s="87" t="inlineStr"/>
      <c r="M108" s="85" t="inlineStr"/>
      <c r="N108" s="85" t="inlineStr"/>
      <c r="O108" s="85" t="n">
        <v/>
      </c>
      <c r="P108" s="85" t="inlineStr"/>
      <c r="Q108" s="85" t="inlineStr"/>
      <c r="R108" s="85" t="inlineStr"/>
      <c r="S108" s="85" t="n">
        <v/>
      </c>
      <c r="T108" s="85" t="inlineStr"/>
      <c r="U108" s="86" t="inlineStr"/>
      <c r="V108" s="87" t="inlineStr"/>
      <c r="W108" s="85" t="n">
        <v/>
      </c>
      <c r="X108" s="85" t="inlineStr"/>
      <c r="Y108" s="85" t="inlineStr"/>
      <c r="Z108" s="85" t="inlineStr"/>
      <c r="AA108" s="85" t="n">
        <v/>
      </c>
      <c r="AB108" s="85" t="inlineStr"/>
      <c r="AC108" s="85" t="inlineStr"/>
      <c r="AD108" s="85" t="inlineStr"/>
      <c r="AE108" s="86" t="inlineStr"/>
      <c r="AF108" s="87" t="n"/>
      <c r="AG108" s="85" t="n"/>
      <c r="AH108" s="85" t="n"/>
      <c r="AI108" s="85" t="n"/>
      <c r="AJ108" s="85" t="n"/>
      <c r="AK108" s="85" t="n"/>
      <c r="AL108" s="85" t="n"/>
      <c r="AM108" s="85" t="n"/>
      <c r="AN108" s="85" t="n"/>
      <c r="AO108" s="86" t="n"/>
      <c r="AP108" s="87" t="n"/>
    </row>
    <row r="109" hidden="1" ht="35" customHeight="1" s="173" thickBot="1">
      <c r="A109" s="93" t="inlineStr">
        <is>
          <t>Biaya emisi obligasi subordinasi yang diterbitkan</t>
        </is>
      </c>
      <c r="B109" s="93" t="n"/>
      <c r="C109" s="85" t="inlineStr"/>
      <c r="D109" s="85" t="inlineStr"/>
      <c r="E109" s="85" t="inlineStr"/>
      <c r="F109" s="85" t="inlineStr"/>
      <c r="G109" s="85" t="inlineStr"/>
      <c r="H109" s="85" t="inlineStr"/>
      <c r="I109" s="85" t="inlineStr"/>
      <c r="J109" s="85" t="inlineStr"/>
      <c r="K109" s="86" t="inlineStr"/>
      <c r="L109" s="87" t="inlineStr"/>
      <c r="M109" s="85" t="inlineStr"/>
      <c r="N109" s="85" t="inlineStr"/>
      <c r="O109" s="85" t="n">
        <v/>
      </c>
      <c r="P109" s="85" t="inlineStr"/>
      <c r="Q109" s="85" t="inlineStr"/>
      <c r="R109" s="85" t="inlineStr"/>
      <c r="S109" s="85" t="n">
        <v/>
      </c>
      <c r="T109" s="85" t="inlineStr"/>
      <c r="U109" s="86" t="inlineStr"/>
      <c r="V109" s="87" t="inlineStr"/>
      <c r="W109" s="85" t="n">
        <v/>
      </c>
      <c r="X109" s="85" t="inlineStr"/>
      <c r="Y109" s="85" t="inlineStr"/>
      <c r="Z109" s="85" t="inlineStr"/>
      <c r="AA109" s="85" t="n">
        <v/>
      </c>
      <c r="AB109" s="85" t="inlineStr"/>
      <c r="AC109" s="85" t="inlineStr"/>
      <c r="AD109" s="85" t="inlineStr"/>
      <c r="AE109" s="86" t="inlineStr"/>
      <c r="AF109" s="87" t="n"/>
      <c r="AG109" s="85" t="n"/>
      <c r="AH109" s="85" t="n"/>
      <c r="AI109" s="85" t="n"/>
      <c r="AJ109" s="85" t="n"/>
      <c r="AK109" s="85" t="n"/>
      <c r="AL109" s="85" t="n"/>
      <c r="AM109" s="85" t="n"/>
      <c r="AN109" s="85" t="n"/>
      <c r="AO109" s="86" t="n"/>
      <c r="AP109" s="87" t="n"/>
    </row>
    <row r="110" hidden="1" ht="35" customHeight="1" s="173" thickBot="1">
      <c r="A110" s="93" t="inlineStr">
        <is>
          <t>Penerimaan dari surat utang jangka menengah</t>
        </is>
      </c>
      <c r="B110" s="93" t="n"/>
      <c r="C110" s="82" t="n">
        <v/>
      </c>
      <c r="D110" s="82" t="n">
        <v/>
      </c>
      <c r="E110" s="82" t="n">
        <v/>
      </c>
      <c r="F110" s="82" t="n">
        <v/>
      </c>
      <c r="G110" s="82" t="n">
        <v/>
      </c>
      <c r="H110" s="82" t="n">
        <v/>
      </c>
      <c r="I110" s="82" t="n">
        <v/>
      </c>
      <c r="J110" s="82" t="n">
        <v/>
      </c>
      <c r="K110" s="83" t="n">
        <v/>
      </c>
      <c r="L110" s="84" t="n">
        <v/>
      </c>
      <c r="M110" s="82" t="n">
        <v/>
      </c>
      <c r="N110" s="82" t="n">
        <v/>
      </c>
      <c r="O110" s="82" t="n">
        <v/>
      </c>
      <c r="P110" s="82" t="inlineStr"/>
      <c r="Q110" s="82" t="inlineStr"/>
      <c r="R110" s="82" t="inlineStr"/>
      <c r="S110" s="82" t="n">
        <v/>
      </c>
      <c r="T110" s="82" t="inlineStr"/>
      <c r="U110" s="83" t="inlineStr"/>
      <c r="V110" s="84" t="inlineStr"/>
      <c r="W110" s="82" t="n">
        <v/>
      </c>
      <c r="X110" s="82" t="inlineStr"/>
      <c r="Y110" s="82" t="inlineStr"/>
      <c r="Z110" s="82" t="inlineStr"/>
      <c r="AA110" s="82" t="n">
        <v/>
      </c>
      <c r="AB110" s="82" t="inlineStr"/>
      <c r="AC110" s="82" t="inlineStr"/>
      <c r="AD110" s="82" t="inlineStr"/>
      <c r="AE110" s="83" t="inlineStr"/>
      <c r="AF110" s="84" t="n"/>
      <c r="AG110" s="82" t="n"/>
      <c r="AH110" s="82" t="n"/>
      <c r="AI110" s="82" t="n"/>
      <c r="AJ110" s="82" t="n"/>
      <c r="AK110" s="82" t="n"/>
      <c r="AL110" s="82" t="n"/>
      <c r="AM110" s="82" t="n"/>
      <c r="AN110" s="82" t="n"/>
      <c r="AO110" s="83" t="n"/>
      <c r="AP110" s="84" t="n"/>
    </row>
    <row r="111" hidden="1" ht="35" customHeight="1" s="173" thickBot="1">
      <c r="A111" s="93" t="inlineStr">
        <is>
          <t>Pembayaran dari surat utang jangka menengah</t>
        </is>
      </c>
      <c r="B111" s="93" t="n"/>
      <c r="C111" s="85" t="n">
        <v/>
      </c>
      <c r="D111" s="85" t="n">
        <v/>
      </c>
      <c r="E111" s="85" t="n">
        <v/>
      </c>
      <c r="F111" s="85" t="n">
        <v/>
      </c>
      <c r="G111" s="85" t="n">
        <v/>
      </c>
      <c r="H111" s="85" t="n">
        <v/>
      </c>
      <c r="I111" s="85" t="n">
        <v/>
      </c>
      <c r="J111" s="85" t="n">
        <v/>
      </c>
      <c r="K111" s="86" t="n">
        <v/>
      </c>
      <c r="L111" s="87" t="n">
        <v/>
      </c>
      <c r="M111" s="85" t="n">
        <v/>
      </c>
      <c r="N111" s="85" t="n">
        <v/>
      </c>
      <c r="O111" s="85" t="n">
        <v/>
      </c>
      <c r="P111" s="85" t="inlineStr"/>
      <c r="Q111" s="85" t="inlineStr"/>
      <c r="R111" s="85" t="inlineStr"/>
      <c r="S111" s="85" t="n">
        <v/>
      </c>
      <c r="T111" s="85" t="inlineStr"/>
      <c r="U111" s="86" t="inlineStr"/>
      <c r="V111" s="87" t="inlineStr"/>
      <c r="W111" s="85" t="n">
        <v/>
      </c>
      <c r="X111" s="85" t="inlineStr"/>
      <c r="Y111" s="85" t="inlineStr"/>
      <c r="Z111" s="85" t="inlineStr"/>
      <c r="AA111" s="85" t="n">
        <v/>
      </c>
      <c r="AB111" s="85" t="inlineStr"/>
      <c r="AC111" s="85" t="inlineStr"/>
      <c r="AD111" s="85" t="inlineStr"/>
      <c r="AE111" s="86" t="inlineStr"/>
      <c r="AF111" s="87" t="n"/>
      <c r="AG111" s="85" t="n"/>
      <c r="AH111" s="85" t="n"/>
      <c r="AI111" s="85" t="n"/>
      <c r="AJ111" s="85" t="n"/>
      <c r="AK111" s="85" t="n"/>
      <c r="AL111" s="85" t="n"/>
      <c r="AM111" s="85" t="n"/>
      <c r="AN111" s="85" t="n"/>
      <c r="AO111" s="86" t="n"/>
      <c r="AP111" s="87" t="n"/>
    </row>
    <row r="112" hidden="1" ht="35" customHeight="1" s="173" thickBot="1">
      <c r="A112" s="93" t="inlineStr">
        <is>
          <t>Penerimaan dari penerbitan saham baru</t>
        </is>
      </c>
      <c r="B112" s="93" t="n"/>
      <c r="C112" s="82" t="inlineStr"/>
      <c r="D112" s="82" t="inlineStr"/>
      <c r="E112" s="82" t="inlineStr"/>
      <c r="F112" s="82" t="inlineStr"/>
      <c r="G112" s="82" t="inlineStr"/>
      <c r="H112" s="82" t="inlineStr"/>
      <c r="I112" s="82" t="inlineStr"/>
      <c r="J112" s="82" t="inlineStr"/>
      <c r="K112" s="83" t="inlineStr"/>
      <c r="L112" s="84" t="inlineStr"/>
      <c r="M112" s="82" t="inlineStr"/>
      <c r="N112" s="82" t="inlineStr"/>
      <c r="O112" s="82" t="n">
        <v/>
      </c>
      <c r="P112" s="82" t="inlineStr"/>
      <c r="Q112" s="82" t="inlineStr"/>
      <c r="R112" s="82" t="inlineStr"/>
      <c r="S112" s="82" t="n">
        <v/>
      </c>
      <c r="T112" s="82" t="inlineStr"/>
      <c r="U112" s="83" t="inlineStr"/>
      <c r="V112" s="84" t="inlineStr"/>
      <c r="W112" s="82" t="n">
        <v/>
      </c>
      <c r="X112" s="82" t="inlineStr"/>
      <c r="Y112" s="82" t="inlineStr"/>
      <c r="Z112" s="82" t="inlineStr"/>
      <c r="AA112" s="82" t="n">
        <v/>
      </c>
      <c r="AB112" s="82" t="inlineStr"/>
      <c r="AC112" s="82" t="inlineStr"/>
      <c r="AD112" s="82" t="inlineStr"/>
      <c r="AE112" s="83" t="inlineStr"/>
      <c r="AF112" s="84" t="n"/>
      <c r="AG112" s="82" t="n"/>
      <c r="AH112" s="82" t="n"/>
      <c r="AI112" s="82" t="n"/>
      <c r="AJ112" s="82" t="n"/>
      <c r="AK112" s="82" t="n"/>
      <c r="AL112" s="82" t="n"/>
      <c r="AM112" s="82" t="n"/>
      <c r="AN112" s="82" t="n"/>
      <c r="AO112" s="83" t="n"/>
      <c r="AP112" s="84" t="n"/>
    </row>
    <row r="113" hidden="1" ht="18" customHeight="1" s="173" thickBot="1">
      <c r="A113" s="93" t="inlineStr">
        <is>
          <t>Pembayaran biaya emisi saham</t>
        </is>
      </c>
      <c r="B113" s="93" t="n"/>
      <c r="C113" s="85" t="inlineStr"/>
      <c r="D113" s="85" t="inlineStr"/>
      <c r="E113" s="85" t="inlineStr"/>
      <c r="F113" s="85" t="inlineStr"/>
      <c r="G113" s="85" t="inlineStr"/>
      <c r="H113" s="85" t="inlineStr"/>
      <c r="I113" s="85" t="inlineStr"/>
      <c r="J113" s="85" t="inlineStr"/>
      <c r="K113" s="86" t="inlineStr"/>
      <c r="L113" s="87" t="inlineStr"/>
      <c r="M113" s="85" t="inlineStr"/>
      <c r="N113" s="85" t="inlineStr"/>
      <c r="O113" s="85" t="n">
        <v/>
      </c>
      <c r="P113" s="85" t="inlineStr"/>
      <c r="Q113" s="85" t="inlineStr"/>
      <c r="R113" s="85" t="inlineStr"/>
      <c r="S113" s="85" t="n">
        <v/>
      </c>
      <c r="T113" s="85" t="inlineStr"/>
      <c r="U113" s="86" t="inlineStr"/>
      <c r="V113" s="87" t="inlineStr"/>
      <c r="W113" s="85" t="n">
        <v/>
      </c>
      <c r="X113" s="85" t="inlineStr"/>
      <c r="Y113" s="85" t="inlineStr"/>
      <c r="Z113" s="85" t="inlineStr"/>
      <c r="AA113" s="85" t="n">
        <v/>
      </c>
      <c r="AB113" s="85" t="inlineStr"/>
      <c r="AC113" s="85" t="inlineStr"/>
      <c r="AD113" s="85" t="inlineStr"/>
      <c r="AE113" s="86" t="inlineStr"/>
      <c r="AF113" s="87" t="n"/>
      <c r="AG113" s="85" t="n"/>
      <c r="AH113" s="85" t="n"/>
      <c r="AI113" s="85" t="n"/>
      <c r="AJ113" s="85" t="n"/>
      <c r="AK113" s="85" t="n"/>
      <c r="AL113" s="85" t="n"/>
      <c r="AM113" s="85" t="n"/>
      <c r="AN113" s="85" t="n"/>
      <c r="AO113" s="86" t="n"/>
      <c r="AP113" s="87" t="n"/>
    </row>
    <row r="114" ht="18" customHeight="1" s="173" thickBot="1">
      <c r="A114" s="93" t="inlineStr">
        <is>
          <t>Penerimaan setoran modal</t>
        </is>
      </c>
      <c r="B114" s="93" t="n"/>
      <c r="C114" s="82" t="n">
        <v>0.528</v>
      </c>
      <c r="D114" s="82" t="n">
        <v>0</v>
      </c>
      <c r="E114" s="82" t="n">
        <v>1.298</v>
      </c>
      <c r="F114" s="82" t="n">
        <v>9.358000000000001</v>
      </c>
      <c r="G114" s="82" t="inlineStr"/>
      <c r="H114" s="82" t="n">
        <v/>
      </c>
      <c r="I114" s="82" t="n">
        <v>7.262</v>
      </c>
      <c r="J114" s="82" t="n">
        <v>0</v>
      </c>
      <c r="K114" s="83" t="n">
        <v>0</v>
      </c>
      <c r="L114" s="84" t="inlineStr"/>
      <c r="M114" s="82" t="inlineStr"/>
      <c r="N114" s="82" t="inlineStr"/>
      <c r="O114" s="82" t="n">
        <v/>
      </c>
      <c r="P114" s="82" t="inlineStr"/>
      <c r="Q114" s="82" t="inlineStr"/>
      <c r="R114" s="82" t="inlineStr"/>
      <c r="S114" s="82" t="n">
        <v/>
      </c>
      <c r="T114" s="82" t="inlineStr"/>
      <c r="U114" s="83" t="inlineStr"/>
      <c r="V114" s="84" t="inlineStr"/>
      <c r="W114" s="82" t="n">
        <v/>
      </c>
      <c r="X114" s="82" t="inlineStr"/>
      <c r="Y114" s="82" t="inlineStr"/>
      <c r="Z114" s="82" t="inlineStr"/>
      <c r="AA114" s="82" t="n">
        <v/>
      </c>
      <c r="AB114" s="82" t="inlineStr"/>
      <c r="AC114" s="82" t="inlineStr"/>
      <c r="AD114" s="82" t="inlineStr"/>
      <c r="AE114" s="83" t="inlineStr"/>
      <c r="AF114" s="84" t="n"/>
      <c r="AG114" s="82" t="n"/>
      <c r="AH114" s="82" t="n"/>
      <c r="AI114" s="82" t="n"/>
      <c r="AJ114" s="82" t="n"/>
      <c r="AK114" s="82" t="n"/>
      <c r="AL114" s="82" t="n"/>
      <c r="AM114" s="82" t="n"/>
      <c r="AN114" s="82" t="n"/>
      <c r="AO114" s="83" t="n"/>
      <c r="AP114" s="84" t="n"/>
    </row>
    <row r="115" hidden="1" ht="35" customHeight="1" s="173" thickBot="1">
      <c r="A115" s="93" t="inlineStr">
        <is>
          <t>Penerimaan dari penambahan kepemilikan dari non-pengendali</t>
        </is>
      </c>
      <c r="B115" s="93" t="n"/>
      <c r="C115" s="82" t="n">
        <v/>
      </c>
      <c r="D115" s="82" t="n">
        <v/>
      </c>
      <c r="E115" s="82" t="n">
        <v/>
      </c>
      <c r="F115" s="82" t="n">
        <v/>
      </c>
      <c r="G115" s="82" t="n">
        <v/>
      </c>
      <c r="H115" s="82" t="n">
        <v/>
      </c>
      <c r="I115" s="82" t="n">
        <v/>
      </c>
      <c r="J115" s="82" t="n">
        <v/>
      </c>
      <c r="K115" s="83" t="n">
        <v/>
      </c>
      <c r="L115" s="84" t="n">
        <v/>
      </c>
      <c r="M115" s="82" t="n">
        <v/>
      </c>
      <c r="N115" s="82" t="n">
        <v/>
      </c>
      <c r="O115" s="82" t="n">
        <v/>
      </c>
      <c r="P115" s="82" t="inlineStr"/>
      <c r="Q115" s="82" t="inlineStr"/>
      <c r="R115" s="82" t="inlineStr"/>
      <c r="S115" s="82" t="n">
        <v/>
      </c>
      <c r="T115" s="82" t="inlineStr"/>
      <c r="U115" s="83" t="inlineStr"/>
      <c r="V115" s="84" t="inlineStr"/>
      <c r="W115" s="82" t="n">
        <v/>
      </c>
      <c r="X115" s="82" t="inlineStr"/>
      <c r="Y115" s="82" t="inlineStr"/>
      <c r="Z115" s="82" t="inlineStr"/>
      <c r="AA115" s="82" t="n">
        <v/>
      </c>
      <c r="AB115" s="82" t="inlineStr"/>
      <c r="AC115" s="82" t="inlineStr"/>
      <c r="AD115" s="82" t="inlineStr"/>
      <c r="AE115" s="83" t="inlineStr"/>
      <c r="AF115" s="84" t="n"/>
      <c r="AG115" s="82" t="n"/>
      <c r="AH115" s="82" t="n"/>
      <c r="AI115" s="82" t="n"/>
      <c r="AJ115" s="82" t="n"/>
      <c r="AK115" s="82" t="n"/>
      <c r="AL115" s="82" t="n"/>
      <c r="AM115" s="82" t="n"/>
      <c r="AN115" s="82" t="n"/>
      <c r="AO115" s="83" t="n"/>
      <c r="AP115" s="84" t="n"/>
    </row>
    <row r="116" hidden="1" ht="35" customHeight="1" s="173" thickBot="1">
      <c r="A116" s="93" t="inlineStr">
        <is>
          <t>Penjualan (pembelian) dari saham tresuri</t>
        </is>
      </c>
      <c r="B116" s="93" t="n"/>
      <c r="C116" s="82" t="inlineStr"/>
      <c r="D116" s="82" t="inlineStr"/>
      <c r="E116" s="82" t="inlineStr"/>
      <c r="F116" s="82" t="inlineStr"/>
      <c r="G116" s="82" t="inlineStr"/>
      <c r="H116" s="82" t="inlineStr"/>
      <c r="I116" s="82" t="inlineStr"/>
      <c r="J116" s="82" t="inlineStr"/>
      <c r="K116" s="83" t="inlineStr"/>
      <c r="L116" s="84" t="inlineStr"/>
      <c r="M116" s="82" t="inlineStr"/>
      <c r="N116" s="82" t="inlineStr"/>
      <c r="O116" s="82" t="n">
        <v/>
      </c>
      <c r="P116" s="82" t="inlineStr"/>
      <c r="Q116" s="82" t="inlineStr"/>
      <c r="R116" s="82" t="inlineStr"/>
      <c r="S116" s="82" t="n">
        <v/>
      </c>
      <c r="T116" s="82" t="inlineStr"/>
      <c r="U116" s="83" t="inlineStr"/>
      <c r="V116" s="84" t="inlineStr"/>
      <c r="W116" s="82" t="n">
        <v/>
      </c>
      <c r="X116" s="82" t="inlineStr"/>
      <c r="Y116" s="82" t="inlineStr"/>
      <c r="Z116" s="82" t="inlineStr"/>
      <c r="AA116" s="82" t="n">
        <v/>
      </c>
      <c r="AB116" s="82" t="inlineStr"/>
      <c r="AC116" s="82" t="inlineStr"/>
      <c r="AD116" s="82" t="inlineStr"/>
      <c r="AE116" s="83" t="inlineStr"/>
      <c r="AF116" s="84" t="n"/>
      <c r="AG116" s="82" t="n"/>
      <c r="AH116" s="82" t="n"/>
      <c r="AI116" s="82" t="n"/>
      <c r="AJ116" s="82" t="n"/>
      <c r="AK116" s="82" t="n"/>
      <c r="AL116" s="82" t="n"/>
      <c r="AM116" s="82" t="n"/>
      <c r="AN116" s="82" t="n"/>
      <c r="AO116" s="83" t="n"/>
      <c r="AP116" s="84" t="n"/>
    </row>
    <row r="117" hidden="1" ht="35" customHeight="1" s="173" thickBot="1">
      <c r="A117" s="93" t="inlineStr">
        <is>
          <t>Penerimaan dari program opsi saham karyawan</t>
        </is>
      </c>
      <c r="B117" s="93" t="n"/>
      <c r="C117" s="82" t="inlineStr"/>
      <c r="D117" s="82" t="inlineStr"/>
      <c r="E117" s="82" t="inlineStr"/>
      <c r="F117" s="82" t="inlineStr"/>
      <c r="G117" s="82" t="inlineStr"/>
      <c r="H117" s="82" t="inlineStr"/>
      <c r="I117" s="82" t="inlineStr"/>
      <c r="J117" s="82" t="inlineStr"/>
      <c r="K117" s="83" t="inlineStr"/>
      <c r="L117" s="84" t="inlineStr"/>
      <c r="M117" s="82" t="inlineStr"/>
      <c r="N117" s="82" t="inlineStr"/>
      <c r="O117" s="82" t="n">
        <v/>
      </c>
      <c r="P117" s="82" t="inlineStr"/>
      <c r="Q117" s="82" t="inlineStr"/>
      <c r="R117" s="82" t="inlineStr"/>
      <c r="S117" s="82" t="n">
        <v/>
      </c>
      <c r="T117" s="82" t="inlineStr"/>
      <c r="U117" s="83" t="inlineStr"/>
      <c r="V117" s="84" t="inlineStr"/>
      <c r="W117" s="82" t="n">
        <v/>
      </c>
      <c r="X117" s="82" t="inlineStr"/>
      <c r="Y117" s="82" t="inlineStr"/>
      <c r="Z117" s="82" t="inlineStr"/>
      <c r="AA117" s="82" t="n">
        <v/>
      </c>
      <c r="AB117" s="82" t="inlineStr"/>
      <c r="AC117" s="82" t="inlineStr"/>
      <c r="AD117" s="82" t="inlineStr"/>
      <c r="AE117" s="83" t="inlineStr"/>
      <c r="AF117" s="84" t="n"/>
      <c r="AG117" s="82" t="n"/>
      <c r="AH117" s="82" t="n"/>
      <c r="AI117" s="82" t="n"/>
      <c r="AJ117" s="82" t="n"/>
      <c r="AK117" s="82" t="n"/>
      <c r="AL117" s="82" t="n"/>
      <c r="AM117" s="82" t="n"/>
      <c r="AN117" s="82" t="n"/>
      <c r="AO117" s="83" t="n"/>
      <c r="AP117" s="84" t="n"/>
    </row>
    <row r="118" hidden="1" ht="35" customHeight="1" s="173" thickBot="1">
      <c r="A118" s="93" t="inlineStr">
        <is>
          <t>Penyelesaian (penempatan) transaksi derivatif</t>
        </is>
      </c>
      <c r="B118" s="93" t="n"/>
      <c r="C118" s="82" t="inlineStr"/>
      <c r="D118" s="82" t="inlineStr"/>
      <c r="E118" s="82" t="inlineStr"/>
      <c r="F118" s="82" t="inlineStr"/>
      <c r="G118" s="82" t="inlineStr"/>
      <c r="H118" s="82" t="inlineStr"/>
      <c r="I118" s="82" t="inlineStr"/>
      <c r="J118" s="82" t="inlineStr"/>
      <c r="K118" s="83" t="inlineStr"/>
      <c r="L118" s="84" t="inlineStr"/>
      <c r="M118" s="82" t="inlineStr"/>
      <c r="N118" s="82" t="inlineStr"/>
      <c r="O118" s="82" t="n">
        <v/>
      </c>
      <c r="P118" s="82" t="inlineStr"/>
      <c r="Q118" s="82" t="inlineStr"/>
      <c r="R118" s="82" t="inlineStr"/>
      <c r="S118" s="82" t="n">
        <v/>
      </c>
      <c r="T118" s="82" t="inlineStr"/>
      <c r="U118" s="83" t="inlineStr"/>
      <c r="V118" s="84" t="inlineStr"/>
      <c r="W118" s="82" t="n">
        <v/>
      </c>
      <c r="X118" s="82" t="inlineStr"/>
      <c r="Y118" s="82" t="inlineStr"/>
      <c r="Z118" s="82" t="inlineStr"/>
      <c r="AA118" s="82" t="n">
        <v/>
      </c>
      <c r="AB118" s="82" t="inlineStr"/>
      <c r="AC118" s="82" t="inlineStr"/>
      <c r="AD118" s="82" t="inlineStr"/>
      <c r="AE118" s="83" t="inlineStr"/>
      <c r="AF118" s="84" t="n"/>
      <c r="AG118" s="82" t="n"/>
      <c r="AH118" s="82" t="n"/>
      <c r="AI118" s="82" t="n"/>
      <c r="AJ118" s="82" t="n"/>
      <c r="AK118" s="82" t="n"/>
      <c r="AL118" s="82" t="n"/>
      <c r="AM118" s="82" t="n"/>
      <c r="AN118" s="82" t="n"/>
      <c r="AO118" s="83" t="n"/>
      <c r="AP118" s="84" t="n"/>
    </row>
    <row r="119" ht="35" customHeight="1" s="173" thickBot="1">
      <c r="A119" s="93" t="inlineStr">
        <is>
          <t>Pembayaran dividen dari aktivitas pendanaan</t>
        </is>
      </c>
      <c r="B119" s="93" t="n"/>
      <c r="C119" s="85" t="n">
        <v>660.385</v>
      </c>
      <c r="D119" s="85" t="n">
        <v>0.0009999999999763531</v>
      </c>
      <c r="E119" s="85" t="n">
        <v>-0.0009999999999763531</v>
      </c>
      <c r="F119" s="85" t="inlineStr"/>
      <c r="G119" s="85" t="n">
        <v/>
      </c>
      <c r="H119" s="85" t="n">
        <v>0</v>
      </c>
      <c r="I119" s="85" t="inlineStr"/>
      <c r="J119" s="85" t="n">
        <v/>
      </c>
      <c r="K119" s="86" t="n">
        <v>0</v>
      </c>
      <c r="L119" s="87" t="inlineStr"/>
      <c r="M119" s="85" t="n">
        <v/>
      </c>
      <c r="N119" s="85" t="n">
        <v>0</v>
      </c>
      <c r="O119" s="85" t="n">
        <v/>
      </c>
      <c r="P119" s="85" t="n">
        <v>782.458</v>
      </c>
      <c r="Q119" s="85" t="n">
        <v>-0.0009999999999763531</v>
      </c>
      <c r="R119" s="85" t="n">
        <v>0.0009999999999763531</v>
      </c>
      <c r="S119" s="85" t="n">
        <v/>
      </c>
      <c r="T119" s="85" t="n">
        <v>782.458</v>
      </c>
      <c r="U119" s="86" t="n">
        <v>-0.0009999999999763531</v>
      </c>
      <c r="V119" s="87" t="n">
        <v>14.71600000000001</v>
      </c>
      <c r="W119" s="85" t="n">
        <v/>
      </c>
      <c r="X119" s="85" t="n">
        <v>816.693</v>
      </c>
      <c r="Y119" s="85" t="n">
        <v>0</v>
      </c>
      <c r="Z119" s="85" t="n">
        <v>0</v>
      </c>
      <c r="AA119" s="85" t="n">
        <v/>
      </c>
      <c r="AB119" s="85" t="inlineStr"/>
      <c r="AC119" s="85" t="n">
        <v/>
      </c>
      <c r="AD119" s="85" t="n">
        <v>187.925</v>
      </c>
      <c r="AE119" s="86" t="n">
        <v>417.331</v>
      </c>
      <c r="AF119" s="87" t="n"/>
      <c r="AG119" s="85" t="n"/>
      <c r="AH119" s="85" t="n"/>
      <c r="AI119" s="85" t="n"/>
      <c r="AJ119" s="85" t="n"/>
      <c r="AK119" s="85" t="n"/>
      <c r="AL119" s="85" t="n"/>
      <c r="AM119" s="85" t="n"/>
      <c r="AN119" s="85" t="n"/>
      <c r="AO119" s="86" t="n"/>
      <c r="AP119" s="87" t="n"/>
    </row>
    <row r="120" ht="35" customHeight="1" s="173" thickBot="1">
      <c r="A120" s="93" t="inlineStr">
        <is>
          <t>Penerimaan (pengeluaran) kas lainnya dari aktivitas pendanaan</t>
        </is>
      </c>
      <c r="B120" s="93" t="n"/>
      <c r="C120" s="82" t="inlineStr"/>
      <c r="D120" s="82" t="inlineStr"/>
      <c r="E120" s="82" t="inlineStr"/>
      <c r="F120" s="82" t="inlineStr"/>
      <c r="G120" s="82" t="n">
        <v/>
      </c>
      <c r="H120" s="82" t="inlineStr"/>
      <c r="I120" s="82" t="inlineStr"/>
      <c r="J120" s="82" t="n">
        <v/>
      </c>
      <c r="K120" s="83" t="inlineStr"/>
      <c r="L120" s="84" t="inlineStr"/>
      <c r="M120" s="82" t="inlineStr"/>
      <c r="N120" s="82" t="inlineStr"/>
      <c r="O120" s="82" t="n">
        <v/>
      </c>
      <c r="P120" s="82" t="inlineStr"/>
      <c r="Q120" s="82" t="inlineStr"/>
      <c r="R120" s="82" t="inlineStr"/>
      <c r="S120" s="82" t="n">
        <v/>
      </c>
      <c r="T120" s="82" t="inlineStr"/>
      <c r="U120" s="83" t="inlineStr"/>
      <c r="V120" s="84" t="inlineStr"/>
      <c r="W120" s="82" t="n">
        <v/>
      </c>
      <c r="X120" s="82" t="n">
        <v>-2.424</v>
      </c>
      <c r="Y120" s="82" t="n">
        <v>-5.759</v>
      </c>
      <c r="Z120" s="82" t="n">
        <v>0.9799999999999995</v>
      </c>
      <c r="AA120" s="82" t="n">
        <v/>
      </c>
      <c r="AB120" s="82" t="n">
        <v>-204.967</v>
      </c>
      <c r="AC120" s="82" t="n">
        <v>195.382</v>
      </c>
      <c r="AD120" s="82" t="n">
        <v>30.316</v>
      </c>
      <c r="AE120" s="83" t="n">
        <v>-4.995</v>
      </c>
      <c r="AF120" s="84" t="n"/>
      <c r="AG120" s="82" t="n"/>
      <c r="AH120" s="82" t="n"/>
      <c r="AI120" s="82" t="n"/>
      <c r="AJ120" s="82" t="n"/>
      <c r="AK120" s="82" t="n"/>
      <c r="AL120" s="82" t="n"/>
      <c r="AM120" s="82" t="n"/>
      <c r="AN120" s="82" t="n"/>
      <c r="AO120" s="83" t="n"/>
      <c r="AP120" s="84" t="n"/>
    </row>
    <row r="121" ht="52" customHeight="1" s="173" thickBot="1">
      <c r="A121" s="80" t="inlineStr">
        <is>
          <t>Jumlah arus kas bersih yang diperoleh dari (digunakan untuk) aktivitas pendanaan</t>
        </is>
      </c>
      <c r="B121" s="80" t="n"/>
      <c r="C121" s="90" t="n">
        <v>-690.725</v>
      </c>
      <c r="D121" s="90" t="n">
        <v>-547.333</v>
      </c>
      <c r="E121" s="90" t="n">
        <v>-36.77800000000002</v>
      </c>
      <c r="F121" s="90" t="n">
        <v>25.514</v>
      </c>
      <c r="G121" s="90" t="n">
        <v>-737.8</v>
      </c>
      <c r="H121" s="90" t="n">
        <v>-271.321</v>
      </c>
      <c r="I121" s="90" t="n">
        <v>-1243.201</v>
      </c>
      <c r="J121" s="90" t="n">
        <v>-737.741</v>
      </c>
      <c r="K121" s="91" t="n">
        <v>58.34099999999989</v>
      </c>
      <c r="L121" s="92" t="n">
        <v>13.574</v>
      </c>
      <c r="M121" s="90" t="n">
        <v>-721.2539999999999</v>
      </c>
      <c r="N121" s="90" t="n">
        <v>16.774</v>
      </c>
      <c r="O121" s="90" t="n">
        <v/>
      </c>
      <c r="P121" s="90" t="n">
        <v>-786.732</v>
      </c>
      <c r="Q121" s="90" t="n">
        <v>-115.885</v>
      </c>
      <c r="R121" s="90" t="n">
        <v>8.577999999999975</v>
      </c>
      <c r="S121" s="90" t="n">
        <v/>
      </c>
      <c r="T121" s="90" t="n">
        <v>-705.176</v>
      </c>
      <c r="U121" s="91" t="n">
        <v>-16.97199999999998</v>
      </c>
      <c r="V121" s="92" t="n">
        <v>-88.91800000000001</v>
      </c>
      <c r="W121" s="90" t="n">
        <v/>
      </c>
      <c r="X121" s="90" t="n">
        <v>-831.841</v>
      </c>
      <c r="Y121" s="90" t="n">
        <v>0.3070000000000164</v>
      </c>
      <c r="Z121" s="90" t="n">
        <v>3.664999999999964</v>
      </c>
      <c r="AA121" s="90" t="n">
        <v/>
      </c>
      <c r="AB121" s="90" t="n">
        <v>-55.035</v>
      </c>
      <c r="AC121" s="90" t="n">
        <v>2288.828</v>
      </c>
      <c r="AD121" s="90" t="n">
        <v>-51.43100000000004</v>
      </c>
      <c r="AE121" s="91" t="n">
        <v>-990.122</v>
      </c>
      <c r="AF121" s="92" t="n"/>
      <c r="AG121" s="90" t="n"/>
      <c r="AH121" s="90" t="n"/>
      <c r="AI121" s="90" t="n"/>
      <c r="AJ121" s="90" t="n"/>
      <c r="AK121" s="90" t="n"/>
      <c r="AL121" s="90" t="n"/>
      <c r="AM121" s="90" t="n"/>
      <c r="AN121" s="90" t="n"/>
      <c r="AO121" s="91" t="n"/>
      <c r="AP121" s="92" t="n"/>
    </row>
    <row r="122" ht="35" customHeight="1" s="173" thickBot="1">
      <c r="A122" s="79" t="inlineStr">
        <is>
          <t>Jumlah kenaikan (penurunan) bersih kas dan setara kas</t>
        </is>
      </c>
      <c r="B122" s="79" t="n"/>
      <c r="C122" s="90" t="n">
        <v>-806.923</v>
      </c>
      <c r="D122" s="90" t="n">
        <v>4242.151</v>
      </c>
      <c r="E122" s="90" t="n">
        <v>-487.864</v>
      </c>
      <c r="F122" s="90" t="n">
        <v>-3846.162</v>
      </c>
      <c r="G122" s="90" t="n">
        <v>-996.8080000000004</v>
      </c>
      <c r="H122" s="90" t="n">
        <v>1478.884</v>
      </c>
      <c r="I122" s="90" t="n">
        <v>-6647.141</v>
      </c>
      <c r="J122" s="90" t="n">
        <v>-3423.77</v>
      </c>
      <c r="K122" s="91" t="n">
        <v>2115.05</v>
      </c>
      <c r="L122" s="92" t="n">
        <v>-4141.023</v>
      </c>
      <c r="M122" s="90" t="n">
        <v>14712.685</v>
      </c>
      <c r="N122" s="90" t="n">
        <v>-3048.808</v>
      </c>
      <c r="O122" s="90" t="n">
        <v/>
      </c>
      <c r="P122" s="90" t="n">
        <v>-2329.838</v>
      </c>
      <c r="Q122" s="90" t="n">
        <v>2030.101</v>
      </c>
      <c r="R122" s="90" t="n">
        <v>-3061.538</v>
      </c>
      <c r="S122" s="90" t="n">
        <v/>
      </c>
      <c r="T122" s="90" t="n">
        <v>-4859.461</v>
      </c>
      <c r="U122" s="91" t="n">
        <v>3049.098</v>
      </c>
      <c r="V122" s="92" t="n">
        <v>-1411.391</v>
      </c>
      <c r="W122" s="90" t="n">
        <v/>
      </c>
      <c r="X122" s="90" t="n">
        <v>-3064.589</v>
      </c>
      <c r="Y122" s="90" t="n">
        <v>-247.4140000000002</v>
      </c>
      <c r="Z122" s="90" t="n">
        <v>-445.819</v>
      </c>
      <c r="AA122" s="90" t="n">
        <v/>
      </c>
      <c r="AB122" s="90" t="n">
        <v>-2460.83</v>
      </c>
      <c r="AC122" s="90" t="n">
        <v>1071.53</v>
      </c>
      <c r="AD122" s="90" t="n">
        <v>2003.707</v>
      </c>
      <c r="AE122" s="91" t="n">
        <v>-50.641</v>
      </c>
      <c r="AF122" s="92" t="n"/>
      <c r="AG122" s="90" t="n"/>
      <c r="AH122" s="90" t="n"/>
      <c r="AI122" s="90" t="n"/>
      <c r="AJ122" s="90" t="n"/>
      <c r="AK122" s="90" t="n"/>
      <c r="AL122" s="90" t="n"/>
      <c r="AM122" s="90" t="n"/>
      <c r="AN122" s="90" t="n"/>
      <c r="AO122" s="91" t="n"/>
      <c r="AP122" s="92" t="n"/>
    </row>
    <row r="123" ht="35" customHeight="1" s="173" thickBot="1">
      <c r="A123" s="94" t="inlineStr">
        <is>
          <t>Kas dan setara kas arus kas, awal periode</t>
        </is>
      </c>
      <c r="B123" s="94" t="n"/>
      <c r="C123" s="82" t="n"/>
      <c r="D123" s="84">
        <f>C127</f>
        <v/>
      </c>
      <c r="E123" s="84">
        <f>D127</f>
        <v/>
      </c>
      <c r="F123" s="84">
        <f>E127</f>
        <v/>
      </c>
      <c r="G123" s="84">
        <f>F127</f>
        <v/>
      </c>
      <c r="H123" s="84">
        <f>G127</f>
        <v/>
      </c>
      <c r="I123" s="84">
        <f>H127</f>
        <v/>
      </c>
      <c r="J123" s="84">
        <f>I127</f>
        <v/>
      </c>
      <c r="K123" s="84">
        <f>J127</f>
        <v/>
      </c>
      <c r="L123" s="84">
        <f>K127</f>
        <v/>
      </c>
      <c r="M123" s="82" t="n"/>
      <c r="N123" s="84">
        <f>M127</f>
        <v/>
      </c>
      <c r="O123" s="84">
        <f>N127</f>
        <v/>
      </c>
      <c r="P123" s="84">
        <f>O127</f>
        <v/>
      </c>
      <c r="Q123" s="84">
        <f>P127</f>
        <v/>
      </c>
      <c r="R123" s="84">
        <f>Q127</f>
        <v/>
      </c>
      <c r="S123" s="84">
        <f>R127</f>
        <v/>
      </c>
      <c r="T123" s="84">
        <f>S127</f>
        <v/>
      </c>
      <c r="U123" s="84">
        <f>T127</f>
        <v/>
      </c>
      <c r="V123" s="84">
        <f>U127</f>
        <v/>
      </c>
      <c r="W123" s="82" t="n"/>
      <c r="X123" s="84">
        <f>W127</f>
        <v/>
      </c>
      <c r="Y123" s="84">
        <f>X127</f>
        <v/>
      </c>
      <c r="Z123" s="84">
        <f>Y127</f>
        <v/>
      </c>
      <c r="AA123" s="84">
        <f>Z127</f>
        <v/>
      </c>
      <c r="AB123" s="84">
        <f>AA127</f>
        <v/>
      </c>
      <c r="AC123" s="84">
        <f>AB127</f>
        <v/>
      </c>
      <c r="AD123" s="84">
        <f>AC127</f>
        <v/>
      </c>
      <c r="AE123" s="84">
        <f>AD127</f>
        <v/>
      </c>
      <c r="AF123" s="84">
        <f>AE127</f>
        <v/>
      </c>
      <c r="AG123" s="82" t="n"/>
      <c r="AH123" s="84">
        <f>AG127</f>
        <v/>
      </c>
      <c r="AI123" s="84">
        <f>AH127</f>
        <v/>
      </c>
      <c r="AJ123" s="84">
        <f>AI127</f>
        <v/>
      </c>
      <c r="AK123" s="84">
        <f>AJ127</f>
        <v/>
      </c>
      <c r="AL123" s="84">
        <f>AK127</f>
        <v/>
      </c>
      <c r="AM123" s="84">
        <f>AL127</f>
        <v/>
      </c>
      <c r="AN123" s="84">
        <f>AM127</f>
        <v/>
      </c>
      <c r="AO123" s="84">
        <f>AN127</f>
        <v/>
      </c>
      <c r="AP123" s="84">
        <f>AO127</f>
        <v/>
      </c>
    </row>
    <row r="124" ht="35" customHeight="1" s="173" thickBot="1">
      <c r="A124" s="94" t="inlineStr">
        <is>
          <t>Efek perubahan nilai kurs pada kas dan setara kas</t>
        </is>
      </c>
      <c r="B124" s="94" t="n"/>
      <c r="C124" s="82" t="n">
        <v>0.731</v>
      </c>
      <c r="D124" s="82" t="n">
        <v>1.053</v>
      </c>
      <c r="E124" s="82" t="n">
        <v>1.755</v>
      </c>
      <c r="F124" s="82" t="n">
        <v>-0.462</v>
      </c>
      <c r="G124" s="82" t="n">
        <v>1.522</v>
      </c>
      <c r="H124" s="82" t="n">
        <v>0.6399999999999999</v>
      </c>
      <c r="I124" s="82" t="n">
        <v>-4.622</v>
      </c>
      <c r="J124" s="82" t="n">
        <v>-12.958</v>
      </c>
      <c r="K124" s="83" t="n">
        <v>17.555</v>
      </c>
      <c r="L124" s="84" t="inlineStr"/>
      <c r="M124" s="82" t="inlineStr"/>
      <c r="N124" s="82" t="inlineStr"/>
      <c r="O124" s="82" t="n">
        <v/>
      </c>
      <c r="P124" s="82" t="inlineStr"/>
      <c r="Q124" s="82" t="inlineStr"/>
      <c r="R124" s="82" t="inlineStr"/>
      <c r="S124" s="82" t="n">
        <v/>
      </c>
      <c r="T124" s="82" t="inlineStr"/>
      <c r="U124" s="83" t="inlineStr"/>
      <c r="V124" s="84" t="inlineStr"/>
      <c r="W124" s="82" t="n">
        <v/>
      </c>
      <c r="X124" s="82" t="inlineStr"/>
      <c r="Y124" s="82" t="inlineStr"/>
      <c r="Z124" s="82" t="inlineStr"/>
      <c r="AA124" s="82" t="n">
        <v/>
      </c>
      <c r="AB124" s="82" t="inlineStr"/>
      <c r="AC124" s="82" t="inlineStr"/>
      <c r="AD124" s="82" t="inlineStr"/>
      <c r="AE124" s="83" t="inlineStr"/>
      <c r="AF124" s="84" t="n"/>
      <c r="AG124" s="82" t="n"/>
      <c r="AH124" s="82" t="n"/>
      <c r="AI124" s="82" t="n"/>
      <c r="AJ124" s="82" t="n"/>
      <c r="AK124" s="82" t="n"/>
      <c r="AL124" s="82" t="n"/>
      <c r="AM124" s="82" t="n"/>
      <c r="AN124" s="82" t="n"/>
      <c r="AO124" s="83" t="n"/>
      <c r="AP124" s="84" t="n"/>
    </row>
    <row r="125" hidden="1" ht="35" customHeight="1" s="173" thickBot="1">
      <c r="A125" s="94" t="inlineStr">
        <is>
          <t>Kas dan setara kas dari entitas anak yang didekonsolidasikan</t>
        </is>
      </c>
      <c r="B125" s="94" t="n"/>
      <c r="C125" s="82" t="n">
        <v/>
      </c>
      <c r="D125" s="82" t="n">
        <v/>
      </c>
      <c r="E125" s="82" t="n">
        <v/>
      </c>
      <c r="F125" s="82" t="n">
        <v/>
      </c>
      <c r="G125" s="82" t="n">
        <v/>
      </c>
      <c r="H125" s="82" t="n">
        <v/>
      </c>
      <c r="I125" s="82" t="n">
        <v/>
      </c>
      <c r="J125" s="82" t="n">
        <v/>
      </c>
      <c r="K125" s="83" t="n">
        <v/>
      </c>
      <c r="L125" s="84" t="n">
        <v/>
      </c>
      <c r="M125" s="82" t="n">
        <v/>
      </c>
      <c r="N125" s="82" t="n">
        <v/>
      </c>
      <c r="O125" s="82" t="n">
        <v/>
      </c>
      <c r="P125" s="82" t="inlineStr"/>
      <c r="Q125" s="82" t="inlineStr"/>
      <c r="R125" s="82" t="inlineStr"/>
      <c r="S125" s="82" t="n">
        <v/>
      </c>
      <c r="T125" s="82" t="inlineStr"/>
      <c r="U125" s="83" t="inlineStr"/>
      <c r="V125" s="84" t="inlineStr"/>
      <c r="W125" s="82" t="n">
        <v/>
      </c>
      <c r="X125" s="82" t="inlineStr"/>
      <c r="Y125" s="82" t="inlineStr"/>
      <c r="Z125" s="82" t="inlineStr"/>
      <c r="AA125" s="82" t="n">
        <v/>
      </c>
      <c r="AB125" s="82" t="inlineStr"/>
      <c r="AC125" s="82" t="inlineStr"/>
      <c r="AD125" s="82" t="inlineStr"/>
      <c r="AE125" s="83" t="inlineStr"/>
      <c r="AF125" s="84" t="n"/>
      <c r="AG125" s="82" t="n"/>
      <c r="AH125" s="82" t="n"/>
      <c r="AI125" s="82" t="n"/>
      <c r="AJ125" s="82" t="n"/>
      <c r="AK125" s="82" t="n"/>
      <c r="AL125" s="82" t="n"/>
      <c r="AM125" s="82" t="n"/>
      <c r="AN125" s="82" t="n"/>
      <c r="AO125" s="83" t="n"/>
      <c r="AP125" s="84" t="n"/>
    </row>
    <row r="126" hidden="1" ht="35" customHeight="1" s="173" thickBot="1">
      <c r="A126" s="94" t="inlineStr">
        <is>
          <t>Kenaikan (penurunan) kas dan setara kas lainnya</t>
        </is>
      </c>
      <c r="B126" s="94" t="n"/>
      <c r="C126" s="82" t="inlineStr"/>
      <c r="D126" s="82" t="inlineStr"/>
      <c r="E126" s="82" t="inlineStr"/>
      <c r="F126" s="82" t="inlineStr"/>
      <c r="G126" s="82" t="inlineStr"/>
      <c r="H126" s="82" t="inlineStr"/>
      <c r="I126" s="82" t="inlineStr"/>
      <c r="J126" s="82" t="inlineStr"/>
      <c r="K126" s="83" t="inlineStr"/>
      <c r="L126" s="84" t="inlineStr"/>
      <c r="M126" s="82" t="inlineStr"/>
      <c r="N126" s="82" t="inlineStr"/>
      <c r="O126" s="82" t="n">
        <v/>
      </c>
      <c r="P126" s="82" t="inlineStr"/>
      <c r="Q126" s="82" t="inlineStr"/>
      <c r="R126" s="82" t="inlineStr"/>
      <c r="S126" s="82" t="n">
        <v/>
      </c>
      <c r="T126" s="82" t="inlineStr"/>
      <c r="U126" s="83" t="inlineStr"/>
      <c r="V126" s="84" t="inlineStr"/>
      <c r="W126" s="82" t="n">
        <v/>
      </c>
      <c r="X126" s="82" t="inlineStr"/>
      <c r="Y126" s="82" t="inlineStr"/>
      <c r="Z126" s="82" t="inlineStr"/>
      <c r="AA126" s="82" t="n">
        <v/>
      </c>
      <c r="AB126" s="82" t="inlineStr"/>
      <c r="AC126" s="82" t="inlineStr"/>
      <c r="AD126" s="82" t="inlineStr"/>
      <c r="AE126" s="83" t="inlineStr"/>
      <c r="AF126" s="84" t="n"/>
      <c r="AG126" s="82" t="n"/>
      <c r="AH126" s="82" t="n"/>
      <c r="AI126" s="82" t="n"/>
      <c r="AJ126" s="82" t="n"/>
      <c r="AK126" s="82" t="n"/>
      <c r="AL126" s="82" t="n"/>
      <c r="AM126" s="82" t="n"/>
      <c r="AN126" s="82" t="n"/>
      <c r="AO126" s="83" t="n"/>
      <c r="AP126" s="84" t="n"/>
    </row>
    <row r="127" ht="35" customHeight="1" s="173" thickBot="1">
      <c r="A127" s="79" t="inlineStr">
        <is>
          <t>Kas dan setara kas arus kas, akhir periode</t>
        </is>
      </c>
      <c r="B127" s="79" t="n"/>
      <c r="C127" s="90" t="n">
        <v>19437.785</v>
      </c>
      <c r="D127" s="90" t="n">
        <v>0</v>
      </c>
      <c r="E127" s="90" t="n">
        <v>0</v>
      </c>
      <c r="F127" s="90" t="n">
        <v>15591.161</v>
      </c>
      <c r="G127" s="90" t="n">
        <v>-995.2860000000001</v>
      </c>
      <c r="H127" s="90" t="n">
        <v>5857.491999999998</v>
      </c>
      <c r="I127" s="90" t="n">
        <v>13293.889</v>
      </c>
      <c r="J127" s="90" t="n">
        <v>-2929.012999999999</v>
      </c>
      <c r="K127" s="91" t="n">
        <v>2132.605</v>
      </c>
      <c r="L127" s="92" t="n">
        <v>20957.753</v>
      </c>
      <c r="M127" s="90" t="n">
        <v>2907.797999999999</v>
      </c>
      <c r="N127" s="90" t="n">
        <v>-3048.808000000001</v>
      </c>
      <c r="O127" s="90" t="n">
        <v>141.010000000002</v>
      </c>
      <c r="P127" s="90" t="n">
        <v>18627.915</v>
      </c>
      <c r="Q127" s="90" t="n">
        <v>2030.100999999999</v>
      </c>
      <c r="R127" s="90" t="n">
        <v>-663.5550000000003</v>
      </c>
      <c r="S127" s="90" t="n">
        <v>0</v>
      </c>
      <c r="T127" s="90" t="n">
        <v>15135</v>
      </c>
      <c r="U127" s="91" t="n">
        <v>3049.098000000002</v>
      </c>
      <c r="V127" s="92" t="n">
        <v>-1835.214000000002</v>
      </c>
      <c r="W127" s="90" t="n">
        <v>0</v>
      </c>
      <c r="X127" s="90" t="n">
        <v>10690.18</v>
      </c>
      <c r="Y127" s="90" t="n">
        <v>2346.501</v>
      </c>
      <c r="Z127" s="90" t="n">
        <v>-445.6190000000006</v>
      </c>
      <c r="AA127" s="90" t="n">
        <v>693.2330000000002</v>
      </c>
      <c r="AB127" s="90" t="n">
        <v>20196.046</v>
      </c>
      <c r="AC127" s="90" t="n">
        <v>-10895.166</v>
      </c>
      <c r="AD127" s="90" t="n">
        <v>1903.707</v>
      </c>
      <c r="AE127" s="91" t="n">
        <v>20145.405</v>
      </c>
      <c r="AF127" s="92" t="n"/>
      <c r="AG127" s="90" t="n"/>
      <c r="AH127" s="90" t="n"/>
      <c r="AI127" s="90" t="n"/>
      <c r="AJ127" s="90" t="n"/>
      <c r="AK127" s="90" t="n"/>
      <c r="AL127" s="90" t="n"/>
      <c r="AM127" s="90" t="n"/>
      <c r="AN127" s="90" t="n"/>
      <c r="AO127" s="91" t="n"/>
      <c r="AP127" s="92" t="n"/>
    </row>
  </sheetData>
  <mergeCells count="2">
    <mergeCell ref="A1:C1"/>
    <mergeCell ref="A2:C2"/>
  </mergeCells>
  <dataValidations count="1">
    <dataValidation sqref="C7:J32 C34:J43 C45:J56 C58:J73 C75:J93 C95:C127 D95:J122 D124:J127 M7:T32 M34:T43 M45:T56 M58:T73 M75:T93 M95:M127 N95:T122 N124:T127 W7:AD32 W34:AD43 W45:AD56 W58:AD73 W75:AD93 W95:W127 X95:AD122 X124:AD127 AG7:AN32 AG34:AN43 AG45:AN56 AG58:AN73 AG75:AN93 AG95:AG127 AH95:AN122 AH124:AN127" showDropDown="0" showInputMessage="0"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pageSetup orientation="portrait" paperSize="0" horizontalDpi="0" verticalDpi="0" copies="0"/>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Administrator</dc:creator>
  <dcterms:created xsi:type="dcterms:W3CDTF">2024-08-08T04:12:52Z</dcterms:created>
  <dcterms:modified xsi:type="dcterms:W3CDTF">2026-08-02T07:58:12Z</dcterms:modified>
  <cp:lastModifiedBy>Rachdyan Naufal</cp:lastModifiedBy>
</cp:coreProperties>
</file>