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9400" yWindow="500" windowWidth="38400" windowHeight="21100" tabRatio="600" firstSheet="0" activeTab="3" autoFilterDateGrouping="1"/>
  </bookViews>
  <sheets>
    <sheet name="Context" sheetId="1" state="veryHidden" r:id="rId1"/>
    <sheet name="InlineXBRL" sheetId="2" state="veryHidden" r:id="rId2"/>
    <sheet name="GENERAL INFO" sheetId="3" state="visible" r:id="rId3"/>
    <sheet name="BALANCE SHEET" sheetId="4" state="visible" r:id="rId4"/>
    <sheet name="Asset Composition" sheetId="5" state="visible" r:id="rId5"/>
    <sheet name="INCOME STATEMENT" sheetId="6" state="visible" r:id="rId6"/>
    <sheet name="CASH FLOW" sheetId="7" state="visible" r:id="rId7"/>
    <sheet name="ACCOUNTING POLICIES" sheetId="8" state="visible" r:id="rId8"/>
    <sheet name="CREDIT BY CURRENCY" sheetId="9" state="visible" r:id="rId9"/>
    <sheet name="CREDIT BY TYPE" sheetId="10" state="visible" r:id="rId10"/>
    <sheet name="CREDIT BY SECTOR" sheetId="11" state="visible" r:id="rId11"/>
    <sheet name="CREDIT OTHER INFORMATION" sheetId="12" state="visible" r:id="rId12"/>
    <sheet name="GIRO BREAKDOWN" sheetId="13" state="visible" r:id="rId13"/>
    <sheet name="SAVINGS BREAKDOWN" sheetId="14" state="visible" r:id="rId14"/>
    <sheet name="TIME DEPOSITS BREAKDOWN" sheetId="15" state="visible" r:id="rId15"/>
    <sheet name="DEPOSIT INTEREST RATE" sheetId="16" state="visible" r:id="rId16"/>
    <sheet name="INTEREST REVENUE BREAKDOWN" sheetId="17" state="visible" r:id="rId17"/>
    <sheet name="INTEREST EXPENSE BREAKDOWN" sheetId="18" state="visible" r:id="rId18"/>
    <sheet name="hidden" sheetId="19" state="hidden" r:id="rId19"/>
    <sheet name="Token" sheetId="20" state="hidden" r:id="rId20"/>
  </sheets>
  <definedNames/>
  <calcPr calcId="191029" fullCalcOnLoad="1"/>
</workbook>
</file>

<file path=xl/styles.xml><?xml version="1.0" encoding="utf-8"?>
<styleSheet xmlns="http://schemas.openxmlformats.org/spreadsheetml/2006/main">
  <numFmts count="9">
    <numFmt numFmtId="164" formatCode="yyyy\-mm\-dd"/>
    <numFmt numFmtId="165" formatCode="#,##0.00000;\(#,##0.00000\)"/>
    <numFmt numFmtId="166" formatCode="#,##0;\(#,##0\)"/>
    <numFmt numFmtId="167" formatCode="\(#,##0\);#,##0"/>
    <numFmt numFmtId="168" formatCode="0.0%"/>
    <numFmt numFmtId="169" formatCode="#,##0;\(#,##0\);"/>
    <numFmt numFmtId="170" formatCode="\(#,##0\);#,##0;"/>
    <numFmt numFmtId="171" formatCode="0%;;"/>
    <numFmt numFmtId="172" formatCode="dd/mm/yyyy;;"/>
  </numFmts>
  <fonts count="35">
    <font>
      <name val="Calibri"/>
      <charset val="128"/>
      <family val="2"/>
      <color theme="1"/>
      <sz val="9"/>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Calibri"/>
      <family val="2"/>
      <color theme="1"/>
      <sz val="11"/>
      <scheme val="minor"/>
    </font>
    <font>
      <name val="Arial"/>
      <family val="2"/>
      <b val="1"/>
      <color rgb="FFA52A2A"/>
      <sz val="14"/>
    </font>
    <font>
      <name val="Arial"/>
      <family val="2"/>
      <color theme="1"/>
      <sz val="9"/>
    </font>
    <font>
      <name val="Arial"/>
      <family val="2"/>
      <b val="1"/>
      <color rgb="FFA52A2A"/>
      <sz val="9"/>
    </font>
    <font>
      <name val="Arial"/>
      <family val="2"/>
      <color rgb="FFA52A2A"/>
      <sz val="9"/>
    </font>
    <font>
      <name val="Arial"/>
      <family val="2"/>
      <b val="1"/>
      <color rgb="FF000000"/>
      <sz val="13.5"/>
    </font>
    <font>
      <name val="Arial"/>
      <family val="2"/>
      <color theme="1"/>
      <sz val="10"/>
    </font>
    <font>
      <name val="Arial"/>
      <family val="2"/>
      <color rgb="FF000000"/>
      <sz val="10"/>
    </font>
    <font>
      <name val="Arial"/>
      <family val="2"/>
      <b val="1"/>
      <color theme="1"/>
      <sz val="12"/>
    </font>
    <font>
      <name val="Arial"/>
      <family val="2"/>
      <color rgb="FF000000"/>
      <sz val="12"/>
    </font>
    <font>
      <name val="Arial"/>
      <family val="2"/>
      <b val="1"/>
      <color rgb="FF000000"/>
      <sz val="12"/>
    </font>
    <font>
      <name val="Arial"/>
      <family val="2"/>
      <b val="1"/>
      <color rgb="FF000000"/>
      <sz val="12"/>
      <u val="single"/>
    </font>
    <font>
      <name val="Arial"/>
      <family val="2"/>
      <color theme="1"/>
      <sz val="12"/>
    </font>
    <font>
      <name val="Arial"/>
      <family val="2"/>
      <sz val="12"/>
    </font>
    <font>
      <name val="Arial"/>
      <family val="2"/>
      <b val="1"/>
      <color rgb="FF000000"/>
      <sz val="10"/>
    </font>
    <font>
      <name val="Arial"/>
      <family val="2"/>
      <sz val="9"/>
    </font>
    <font>
      <name val="Arial"/>
      <family val="2"/>
      <color theme="5" tint="-0.249977111117893"/>
      <sz val="12"/>
    </font>
    <font>
      <name val="Calibri"/>
      <family val="2"/>
      <b val="1"/>
      <color theme="0"/>
      <sz val="11"/>
      <scheme val="minor"/>
    </font>
    <font>
      <name val="Calibri"/>
      <family val="2"/>
      <color theme="0"/>
      <sz val="11"/>
      <scheme val="minor"/>
    </font>
    <font>
      <name val="Arial"/>
      <family val="2"/>
      <b val="1"/>
      <color theme="5" tint="-0.249977111117893"/>
      <sz val="12"/>
    </font>
    <font>
      <name val="Arial"/>
      <family val="2"/>
      <b val="1"/>
      <color rgb="FFC65911"/>
      <sz val="12"/>
    </font>
    <font>
      <name val="Arial"/>
      <family val="2"/>
      <b val="1"/>
      <color theme="4" tint="-0.249977111117893"/>
      <sz val="12"/>
    </font>
    <font>
      <name val="Arial"/>
      <family val="2"/>
      <color theme="4" tint="-0.249977111117893"/>
      <sz val="12"/>
    </font>
    <font>
      <name val="Arial"/>
      <family val="2"/>
      <b val="1"/>
      <color theme="9" tint="-0.249977111117893"/>
      <sz val="12"/>
    </font>
    <font>
      <name val="Calibri"/>
      <family val="2"/>
      <b val="1"/>
      <color theme="1"/>
      <sz val="14"/>
      <scheme val="minor"/>
    </font>
  </fonts>
  <fills count="19">
    <fill>
      <patternFill/>
    </fill>
    <fill>
      <patternFill patternType="gray125"/>
    </fill>
    <fill>
      <patternFill patternType="solid">
        <fgColor rgb="FF92D050"/>
        <bgColor indexed="64"/>
      </patternFill>
    </fill>
    <fill>
      <patternFill patternType="solid">
        <fgColor rgb="FFB2BEC9"/>
        <bgColor indexed="64"/>
      </patternFill>
    </fill>
    <fill>
      <patternFill patternType="solid">
        <fgColor rgb="FFCAECFD"/>
        <bgColor indexed="64"/>
      </patternFill>
    </fill>
    <fill>
      <patternFill patternType="solid">
        <fgColor indexed="41"/>
        <bgColor theme="6" tint="0.7999816888943144"/>
      </patternFill>
    </fill>
    <fill>
      <patternFill patternType="solid">
        <fgColor rgb="FFB8B8B8"/>
        <bgColor indexed="64"/>
      </patternFill>
    </fill>
    <fill>
      <patternFill patternType="darkGrid">
        <fgColor indexed="41"/>
        <bgColor indexed="13"/>
      </patternFill>
    </fill>
    <fill>
      <patternFill patternType="solid">
        <fgColor rgb="FF00B0F0"/>
        <bgColor theme="6" tint="0.7999816888943144"/>
      </patternFill>
    </fill>
    <fill>
      <patternFill patternType="solid">
        <fgColor rgb="FFB2BEC9"/>
        <bgColor rgb="FF000000"/>
      </patternFill>
    </fill>
    <fill>
      <patternFill patternType="solid">
        <fgColor rgb="FFB8B8B8"/>
        <bgColor rgb="FF000000"/>
      </patternFill>
    </fill>
    <fill>
      <patternFill patternType="solid">
        <fgColor rgb="FFCCFFFF"/>
        <bgColor rgb="FFEDEDED"/>
      </patternFill>
    </fill>
    <fill>
      <patternFill patternType="darkGrid">
        <fgColor rgb="FFCCFFFF"/>
        <bgColor rgb="FFFFFF00"/>
      </patternFill>
    </fill>
    <fill>
      <patternFill patternType="solid">
        <fgColor rgb="FF00B0F0"/>
        <bgColor rgb="FFEDEDED"/>
      </patternFill>
    </fill>
    <fill>
      <patternFill patternType="solid">
        <fgColor theme="0"/>
        <bgColor theme="6" tint="0.7999816888943144"/>
      </patternFill>
    </fill>
    <fill>
      <patternFill patternType="solid">
        <fgColor theme="9" tint="0.5999938962981048"/>
        <bgColor indexed="64"/>
      </patternFill>
    </fill>
    <fill>
      <patternFill patternType="solid">
        <fgColor theme="8" tint="0.5999938962981048"/>
        <bgColor indexed="64"/>
      </patternFill>
    </fill>
    <fill>
      <patternFill patternType="solid">
        <fgColor theme="5" tint="0.5999938962981048"/>
        <bgColor indexed="64"/>
      </patternFill>
    </fill>
    <fill>
      <patternFill patternType="solid">
        <fgColor theme="0"/>
        <bgColor indexed="64"/>
      </patternFill>
    </fill>
  </fills>
  <borders count="7">
    <border>
      <left/>
      <right/>
      <top/>
      <bottom/>
      <diagonal/>
    </border>
    <border>
      <left/>
      <right/>
      <top/>
      <bottom style="medium">
        <color rgb="FFFFA500"/>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thick">
        <color rgb="FFFFFFFF"/>
      </left>
      <right style="thick">
        <color rgb="FFFFFFFF"/>
      </right>
      <top/>
      <bottom style="medium">
        <color rgb="FFCCCCCC"/>
      </bottom>
      <diagonal/>
    </border>
    <border>
      <left/>
      <right style="thick">
        <color rgb="FFFFFFFF"/>
      </right>
      <top/>
      <bottom style="medium">
        <color rgb="FFCCCCCC"/>
      </bottom>
      <diagonal/>
    </border>
    <border>
      <left style="thin">
        <color theme="2" tint="-0.09997863704336681"/>
      </left>
      <right style="thin">
        <color theme="2" tint="-0.09997863704336681"/>
      </right>
      <top style="thin">
        <color theme="2" tint="-0.09997863704336681"/>
      </top>
      <bottom style="thin">
        <color theme="2" tint="-0.09997863704336681"/>
      </bottom>
      <diagonal/>
    </border>
  </borders>
  <cellStyleXfs count="20">
    <xf numFmtId="0" fontId="0" fillId="0" borderId="0" applyAlignment="1">
      <alignment vertical="center"/>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cellStyleXfs>
  <cellXfs count="174">
    <xf numFmtId="0" fontId="0" fillId="0" borderId="0" applyAlignment="1" pivotButton="0" quotePrefix="0" xfId="0">
      <alignment vertical="center"/>
    </xf>
    <xf numFmtId="0" fontId="11" fillId="0" borderId="0" applyAlignment="1" pivotButton="0" quotePrefix="0" xfId="0">
      <alignment horizontal="left" vertical="top"/>
    </xf>
    <xf numFmtId="0" fontId="12" fillId="0" borderId="0" applyAlignment="1" pivotButton="0" quotePrefix="0" xfId="0">
      <alignment horizontal="left" vertical="center"/>
    </xf>
    <xf numFmtId="0" fontId="12" fillId="0" borderId="0" applyAlignment="1" pivotButton="0" quotePrefix="0" xfId="0">
      <alignment vertical="center"/>
    </xf>
    <xf numFmtId="0" fontId="13" fillId="0" borderId="1" applyAlignment="1" pivotButton="0" quotePrefix="0" xfId="0">
      <alignment horizontal="left" vertical="top"/>
    </xf>
    <xf numFmtId="0" fontId="12" fillId="0" borderId="1" applyAlignment="1" pivotButton="0" quotePrefix="0" xfId="0">
      <alignment horizontal="left" vertical="top" wrapText="1"/>
    </xf>
    <xf numFmtId="0" fontId="14" fillId="0" borderId="1" applyAlignment="1" pivotButton="0" quotePrefix="0" xfId="0">
      <alignment horizontal="left" vertical="top" wrapText="1" indent="1"/>
    </xf>
    <xf numFmtId="0" fontId="14" fillId="0" borderId="1" applyAlignment="1" pivotButton="0" quotePrefix="0" xfId="0">
      <alignment horizontal="left" vertical="top" wrapText="1" indent="2"/>
    </xf>
    <xf numFmtId="0" fontId="13" fillId="0" borderId="1" applyAlignment="1" pivotButton="0" quotePrefix="0" xfId="0">
      <alignment horizontal="left" vertical="top" wrapText="1"/>
    </xf>
    <xf numFmtId="164" fontId="12" fillId="0" borderId="1" applyAlignment="1" pivotButton="0" quotePrefix="0" xfId="0">
      <alignment horizontal="left" vertical="top" wrapText="1"/>
    </xf>
    <xf numFmtId="0" fontId="14" fillId="0" borderId="1" applyAlignment="1" pivotButton="0" quotePrefix="0" xfId="0">
      <alignment horizontal="left" vertical="top" wrapText="1" indent="3"/>
    </xf>
    <xf numFmtId="49" fontId="12" fillId="2" borderId="2" applyAlignment="1" pivotButton="0" quotePrefix="0" xfId="0">
      <alignment horizontal="center" vertical="center"/>
    </xf>
    <xf numFmtId="49" fontId="12" fillId="0" borderId="2" applyAlignment="1" applyProtection="1" pivotButton="0" quotePrefix="0" xfId="0">
      <alignment vertical="center"/>
      <protection locked="0" hidden="0"/>
    </xf>
    <xf numFmtId="0" fontId="12" fillId="0" borderId="0" applyAlignment="1" applyProtection="1" pivotButton="0" quotePrefix="0" xfId="0">
      <alignment vertical="center"/>
      <protection locked="0" hidden="0"/>
    </xf>
    <xf numFmtId="0" fontId="15" fillId="0" borderId="0" applyAlignment="1" pivotButton="0" quotePrefix="0" xfId="1">
      <alignment horizontal="left" vertical="top"/>
    </xf>
    <xf numFmtId="0" fontId="10" fillId="0" borderId="0" pivotButton="0" quotePrefix="0" xfId="1"/>
    <xf numFmtId="0" fontId="15" fillId="0" borderId="0" applyAlignment="1" pivotButton="0" quotePrefix="0" xfId="1">
      <alignment horizontal="left" vertical="top" wrapText="1"/>
    </xf>
    <xf numFmtId="0" fontId="16" fillId="0" borderId="0" applyAlignment="1" pivotButton="0" quotePrefix="0" xfId="1">
      <alignment wrapText="1"/>
    </xf>
    <xf numFmtId="0" fontId="17" fillId="0" borderId="3" applyAlignment="1" pivotButton="0" quotePrefix="0" xfId="1">
      <alignment horizontal="left" vertical="top" wrapText="1"/>
    </xf>
    <xf numFmtId="0" fontId="17" fillId="0" borderId="3" applyAlignment="1" pivotButton="0" quotePrefix="0" xfId="1">
      <alignment horizontal="left" vertical="top" wrapText="1" indent="1"/>
    </xf>
    <xf numFmtId="0" fontId="15" fillId="0" borderId="0" applyAlignment="1" pivotButton="0" quotePrefix="0" xfId="1">
      <alignment horizontal="right" vertical="top" wrapText="1"/>
    </xf>
    <xf numFmtId="0" fontId="18" fillId="0" borderId="0" applyAlignment="1" pivotButton="0" quotePrefix="0" xfId="1">
      <alignment wrapText="1"/>
    </xf>
    <xf numFmtId="0" fontId="19" fillId="0" borderId="3" applyAlignment="1" pivotButton="0" quotePrefix="0" xfId="1">
      <alignment horizontal="left" vertical="top" wrapText="1" indent="1"/>
    </xf>
    <xf numFmtId="0" fontId="20" fillId="0" borderId="3" applyAlignment="1" pivotButton="0" quotePrefix="0" xfId="1">
      <alignment horizontal="left" vertical="top" wrapText="1"/>
    </xf>
    <xf numFmtId="0" fontId="21" fillId="3" borderId="0" applyAlignment="1" pivotButton="0" quotePrefix="0" xfId="1">
      <alignment horizontal="center" wrapText="1"/>
    </xf>
    <xf numFmtId="0" fontId="22" fillId="4" borderId="4" applyAlignment="1" pivotButton="0" quotePrefix="0" xfId="1">
      <alignment horizontal="center" vertical="top" wrapText="1"/>
    </xf>
    <xf numFmtId="0" fontId="23" fillId="5" borderId="4" applyAlignment="1" applyProtection="1" pivotButton="0" quotePrefix="0" xfId="1">
      <alignment horizontal="center" vertical="top" wrapText="1"/>
      <protection locked="0" hidden="0"/>
    </xf>
    <xf numFmtId="165" fontId="23" fillId="5" borderId="4" applyAlignment="1" applyProtection="1" pivotButton="0" quotePrefix="0" xfId="1">
      <alignment horizontal="center" vertical="top" wrapText="1"/>
      <protection locked="0" hidden="0"/>
    </xf>
    <xf numFmtId="0" fontId="15" fillId="0" borderId="0" applyAlignment="1" pivotButton="0" quotePrefix="0" xfId="11">
      <alignment horizontal="left" vertical="top" wrapText="1"/>
    </xf>
    <xf numFmtId="0" fontId="15" fillId="0" borderId="0" applyAlignment="1" pivotButton="0" quotePrefix="0" xfId="11">
      <alignment horizontal="right" vertical="top" wrapText="1"/>
    </xf>
    <xf numFmtId="0" fontId="1" fillId="0" borderId="0" pivotButton="0" quotePrefix="0" xfId="11"/>
    <xf numFmtId="0" fontId="18" fillId="0" borderId="0" applyAlignment="1" pivotButton="0" quotePrefix="0" xfId="11">
      <alignment wrapText="1"/>
    </xf>
    <xf numFmtId="0" fontId="21" fillId="3" borderId="0" applyAlignment="1" pivotButton="0" quotePrefix="0" xfId="11">
      <alignment horizontal="center" wrapText="1"/>
    </xf>
    <xf numFmtId="0" fontId="20" fillId="0" borderId="3" applyAlignment="1" pivotButton="0" quotePrefix="0" xfId="11">
      <alignment horizontal="left" vertical="top" wrapText="1"/>
    </xf>
    <xf numFmtId="0" fontId="22" fillId="6" borderId="4" applyAlignment="1" pivotButton="0" quotePrefix="0" xfId="11">
      <alignment horizontal="center" vertical="top" wrapText="1"/>
    </xf>
    <xf numFmtId="0" fontId="20" fillId="0" borderId="3" applyAlignment="1" pivotButton="0" quotePrefix="0" xfId="11">
      <alignment horizontal="left" vertical="top" wrapText="1" indent="1"/>
    </xf>
    <xf numFmtId="0" fontId="19" fillId="0" borderId="3" applyAlignment="1" pivotButton="0" quotePrefix="0" xfId="11">
      <alignment horizontal="left" vertical="top" wrapText="1" indent="3"/>
    </xf>
    <xf numFmtId="166" fontId="23" fillId="5"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3"/>
    </xf>
    <xf numFmtId="0" fontId="19" fillId="0" borderId="3" applyAlignment="1" pivotButton="0" quotePrefix="0" xfId="11">
      <alignment horizontal="left" vertical="top" wrapText="1" indent="4"/>
    </xf>
    <xf numFmtId="167" fontId="23" fillId="7" borderId="4" applyAlignment="1" applyProtection="1" pivotButton="0" quotePrefix="0" xfId="11">
      <alignment horizontal="center" vertical="top" wrapText="1"/>
      <protection locked="0" hidden="0"/>
    </xf>
    <xf numFmtId="166" fontId="23" fillId="8" borderId="4" applyAlignment="1" applyProtection="1" pivotButton="0" quotePrefix="0" xfId="11">
      <alignment horizontal="center" vertical="top" wrapText="1"/>
      <protection locked="0" hidden="0"/>
    </xf>
    <xf numFmtId="0" fontId="20" fillId="0" borderId="3" applyAlignment="1" pivotButton="0" quotePrefix="0" xfId="11">
      <alignment horizontal="left" vertical="top" wrapText="1" indent="4"/>
    </xf>
    <xf numFmtId="0" fontId="20" fillId="0" borderId="3" applyAlignment="1" pivotButton="0" quotePrefix="0" xfId="11">
      <alignment horizontal="left" vertical="top" wrapText="1" indent="6"/>
    </xf>
    <xf numFmtId="0" fontId="19" fillId="0" borderId="3" applyAlignment="1" pivotButton="0" quotePrefix="0" xfId="11">
      <alignment horizontal="left" vertical="top" wrapText="1" indent="7"/>
    </xf>
    <xf numFmtId="0" fontId="19" fillId="0" borderId="3" applyAlignment="1" pivotButton="0" quotePrefix="0" xfId="11">
      <alignment horizontal="left" vertical="top" wrapText="1" indent="6"/>
    </xf>
    <xf numFmtId="0" fontId="20" fillId="0" borderId="3" applyAlignment="1" pivotButton="0" quotePrefix="0" xfId="11">
      <alignment horizontal="left" vertical="top" wrapText="1" indent="7"/>
    </xf>
    <xf numFmtId="0" fontId="19" fillId="0" borderId="3" applyAlignment="1" pivotButton="0" quotePrefix="0" xfId="11">
      <alignment horizontal="left" vertical="top" wrapText="1" indent="9"/>
    </xf>
    <xf numFmtId="0" fontId="15" fillId="0" borderId="0" applyAlignment="1" pivotButton="0" quotePrefix="0" xfId="12">
      <alignment horizontal="left" vertical="top" wrapText="1"/>
    </xf>
    <xf numFmtId="0" fontId="15" fillId="0" borderId="0" applyAlignment="1" pivotButton="0" quotePrefix="0" xfId="12">
      <alignment horizontal="right" vertical="top" wrapText="1"/>
    </xf>
    <xf numFmtId="0" fontId="1" fillId="0" borderId="0" pivotButton="0" quotePrefix="0" xfId="12"/>
    <xf numFmtId="0" fontId="21" fillId="3" borderId="0" applyAlignment="1" pivotButton="0" quotePrefix="0" xfId="12">
      <alignment horizontal="center" wrapText="1"/>
    </xf>
    <xf numFmtId="0" fontId="20" fillId="0" borderId="3" applyAlignment="1" pivotButton="0" quotePrefix="0" xfId="12">
      <alignment horizontal="left" vertical="top" wrapText="1"/>
    </xf>
    <xf numFmtId="0" fontId="22" fillId="6" borderId="4" applyAlignment="1" pivotButton="0" quotePrefix="0" xfId="12">
      <alignment horizontal="center" vertical="top" wrapText="1"/>
    </xf>
    <xf numFmtId="0" fontId="20" fillId="0" borderId="3" applyAlignment="1" pivotButton="0" quotePrefix="0" xfId="12">
      <alignment horizontal="left" vertical="top" wrapText="1" indent="1"/>
    </xf>
    <xf numFmtId="0" fontId="19" fillId="0" borderId="3" applyAlignment="1" pivotButton="0" quotePrefix="0" xfId="12">
      <alignment horizontal="left" vertical="top" wrapText="1" indent="3"/>
    </xf>
    <xf numFmtId="166" fontId="23" fillId="5" borderId="4" applyAlignment="1" applyProtection="1" pivotButton="0" quotePrefix="0" xfId="12">
      <alignment horizontal="center" vertical="top" wrapText="1"/>
      <protection locked="0" hidden="0"/>
    </xf>
    <xf numFmtId="167" fontId="23" fillId="7" borderId="4" applyAlignment="1" applyProtection="1" pivotButton="0" quotePrefix="0" xfId="12">
      <alignment horizontal="center" vertical="top" wrapText="1"/>
      <protection locked="0" hidden="0"/>
    </xf>
    <xf numFmtId="0" fontId="20" fillId="0" borderId="3" applyAlignment="1" pivotButton="0" quotePrefix="0" xfId="12">
      <alignment horizontal="left" vertical="top" wrapText="1" indent="3"/>
    </xf>
    <xf numFmtId="0" fontId="19" fillId="0" borderId="3" applyAlignment="1" pivotButton="0" quotePrefix="0" xfId="12">
      <alignment horizontal="left" vertical="top" wrapText="1" indent="4"/>
    </xf>
    <xf numFmtId="0" fontId="20" fillId="0" borderId="3" applyAlignment="1" pivotButton="0" quotePrefix="0" xfId="12">
      <alignment horizontal="left" vertical="top" wrapText="1" indent="4"/>
    </xf>
    <xf numFmtId="166" fontId="23" fillId="8" borderId="4" applyAlignment="1" applyProtection="1" pivotButton="0" quotePrefix="0" xfId="12">
      <alignment horizontal="center" vertical="top" wrapText="1"/>
      <protection locked="0" hidden="0"/>
    </xf>
    <xf numFmtId="0" fontId="19" fillId="0" borderId="3" applyAlignment="1" pivotButton="0" quotePrefix="0" xfId="12">
      <alignment horizontal="left" vertical="top" wrapText="1" indent="1"/>
    </xf>
    <xf numFmtId="0" fontId="24" fillId="0" borderId="3" applyAlignment="1" pivotButton="0" quotePrefix="0" xfId="12">
      <alignment horizontal="left" vertical="top" wrapText="1" indent="1"/>
    </xf>
    <xf numFmtId="0" fontId="24" fillId="0" borderId="3" applyAlignment="1" pivotButton="0" quotePrefix="0" xfId="12">
      <alignment horizontal="left" vertical="top" wrapText="1" indent="3"/>
    </xf>
    <xf numFmtId="0" fontId="17" fillId="0" borderId="3" applyAlignment="1" pivotButton="0" quotePrefix="0" xfId="12">
      <alignment horizontal="left" vertical="top" wrapText="1" indent="4"/>
    </xf>
    <xf numFmtId="0" fontId="17" fillId="0" borderId="3" applyAlignment="1" pivotButton="0" quotePrefix="0" xfId="12">
      <alignment horizontal="left" vertical="top" wrapText="1" indent="3"/>
    </xf>
    <xf numFmtId="0" fontId="17" fillId="0" borderId="3" applyAlignment="1" pivotButton="0" quotePrefix="0" xfId="12">
      <alignment horizontal="left" vertical="top" wrapText="1" indent="1"/>
    </xf>
    <xf numFmtId="167" fontId="25" fillId="7" borderId="4" applyAlignment="1" applyProtection="1" pivotButton="0" quotePrefix="0" xfId="12">
      <alignment horizontal="center" vertical="top" wrapText="1"/>
      <protection locked="0" hidden="0"/>
    </xf>
    <xf numFmtId="165" fontId="23" fillId="5" borderId="4" applyAlignment="1" applyProtection="1" pivotButton="0" quotePrefix="0" xfId="12">
      <alignment horizontal="center" vertical="top" wrapText="1"/>
      <protection locked="0" hidden="0"/>
    </xf>
    <xf numFmtId="0" fontId="1" fillId="0" borderId="0" pivotButton="0" quotePrefix="0" xfId="13"/>
    <xf numFmtId="0" fontId="15" fillId="0" borderId="0" applyAlignment="1" pivotButton="0" quotePrefix="0" xfId="13">
      <alignment horizontal="right" vertical="top" wrapText="1"/>
    </xf>
    <xf numFmtId="0" fontId="18" fillId="0" borderId="0" applyAlignment="1" pivotButton="0" quotePrefix="0" xfId="13">
      <alignment wrapText="1"/>
    </xf>
    <xf numFmtId="0" fontId="21" fillId="3" borderId="0" applyAlignment="1" pivotButton="0" quotePrefix="0" xfId="13">
      <alignment horizontal="center" wrapText="1"/>
    </xf>
    <xf numFmtId="0" fontId="21" fillId="9" borderId="0" applyAlignment="1" pivotButton="0" quotePrefix="0" xfId="0">
      <alignment horizontal="center" wrapText="1"/>
    </xf>
    <xf numFmtId="0" fontId="20" fillId="0" borderId="3" applyAlignment="1" pivotButton="0" quotePrefix="0" xfId="13">
      <alignment horizontal="left" vertical="top" wrapText="1"/>
    </xf>
    <xf numFmtId="0" fontId="22" fillId="6" borderId="4" applyAlignment="1" pivotButton="0" quotePrefix="0" xfId="13">
      <alignment horizontal="center" vertical="top" wrapText="1"/>
    </xf>
    <xf numFmtId="0" fontId="19" fillId="10" borderId="4" applyAlignment="1" pivotButton="0" quotePrefix="0" xfId="0">
      <alignment horizontal="center" vertical="top" wrapText="1"/>
    </xf>
    <xf numFmtId="0" fontId="19" fillId="10" borderId="5" applyAlignment="1" pivotButton="0" quotePrefix="0" xfId="0">
      <alignment horizontal="center" vertical="top" wrapText="1"/>
    </xf>
    <xf numFmtId="0" fontId="20" fillId="0" borderId="3" applyAlignment="1" pivotButton="0" quotePrefix="0" xfId="13">
      <alignment horizontal="left" vertical="top" wrapText="1" indent="1"/>
    </xf>
    <xf numFmtId="0" fontId="20" fillId="0" borderId="3" applyAlignment="1" pivotButton="0" quotePrefix="0" xfId="13">
      <alignment horizontal="left" vertical="top" wrapText="1" indent="3"/>
    </xf>
    <xf numFmtId="0" fontId="19" fillId="0" borderId="3" applyAlignment="1" pivotButton="0" quotePrefix="0" xfId="13">
      <alignment horizontal="left" vertical="top" wrapText="1" indent="4"/>
    </xf>
    <xf numFmtId="166" fontId="23" fillId="5" borderId="4" applyAlignment="1" applyProtection="1" pivotButton="0" quotePrefix="0" xfId="13">
      <alignment horizontal="center" vertical="top" wrapText="1"/>
      <protection locked="0" hidden="0"/>
    </xf>
    <xf numFmtId="166" fontId="23" fillId="11" borderId="4" applyAlignment="1" applyProtection="1" pivotButton="0" quotePrefix="0" xfId="0">
      <alignment horizontal="center" vertical="top" wrapText="1"/>
      <protection locked="0" hidden="0"/>
    </xf>
    <xf numFmtId="166" fontId="23" fillId="11" borderId="5" applyAlignment="1" applyProtection="1" pivotButton="0" quotePrefix="0" xfId="0">
      <alignment horizontal="center" vertical="top" wrapText="1"/>
      <protection locked="0" hidden="0"/>
    </xf>
    <xf numFmtId="167" fontId="23" fillId="7" borderId="4" applyAlignment="1" applyProtection="1" pivotButton="0" quotePrefix="0" xfId="13">
      <alignment horizontal="center" vertical="top" wrapText="1"/>
      <protection locked="0" hidden="0"/>
    </xf>
    <xf numFmtId="167" fontId="23" fillId="12" borderId="4" applyAlignment="1" applyProtection="1" pivotButton="0" quotePrefix="0" xfId="0">
      <alignment horizontal="center" vertical="top" wrapText="1"/>
      <protection locked="0" hidden="0"/>
    </xf>
    <xf numFmtId="167" fontId="23" fillId="12"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4"/>
    </xf>
    <xf numFmtId="0" fontId="19" fillId="0" borderId="3" applyAlignment="1" pivotButton="0" quotePrefix="0" xfId="13">
      <alignment horizontal="left" vertical="top" wrapText="1" indent="6"/>
    </xf>
    <xf numFmtId="166" fontId="23" fillId="8" borderId="4" applyAlignment="1" applyProtection="1" pivotButton="0" quotePrefix="0" xfId="13">
      <alignment horizontal="center" vertical="top" wrapText="1"/>
      <protection locked="0" hidden="0"/>
    </xf>
    <xf numFmtId="166" fontId="23" fillId="13" borderId="4" applyAlignment="1" applyProtection="1" pivotButton="0" quotePrefix="0" xfId="0">
      <alignment horizontal="center" vertical="top" wrapText="1"/>
      <protection locked="0" hidden="0"/>
    </xf>
    <xf numFmtId="166" fontId="23" fillId="13" borderId="5" applyAlignment="1" applyProtection="1" pivotButton="0" quotePrefix="0" xfId="0">
      <alignment horizontal="center" vertical="top" wrapText="1"/>
      <protection locked="0" hidden="0"/>
    </xf>
    <xf numFmtId="0" fontId="19" fillId="0" borderId="3" applyAlignment="1" pivotButton="0" quotePrefix="0" xfId="13">
      <alignment horizontal="left" vertical="top" wrapText="1" indent="3"/>
    </xf>
    <xf numFmtId="0" fontId="19" fillId="0" borderId="3" applyAlignment="1" pivotButton="0" quotePrefix="0" xfId="13">
      <alignment horizontal="left" vertical="top" wrapText="1" indent="1"/>
    </xf>
    <xf numFmtId="168" fontId="26" fillId="14" borderId="4" applyAlignment="1" pivotButton="0" quotePrefix="0" xfId="12">
      <alignment horizontal="center" vertical="top" wrapText="1"/>
    </xf>
    <xf numFmtId="0" fontId="15" fillId="0" borderId="0" applyAlignment="1" pivotButton="0" quotePrefix="0" xfId="14">
      <alignment horizontal="left" vertical="top" wrapText="1"/>
    </xf>
    <xf numFmtId="0" fontId="1" fillId="0" borderId="0" pivotButton="0" quotePrefix="0" xfId="14"/>
    <xf numFmtId="0" fontId="27" fillId="0" borderId="0" pivotButton="0" quotePrefix="0" xfId="14"/>
    <xf numFmtId="0" fontId="18" fillId="0" borderId="0" applyAlignment="1" pivotButton="0" quotePrefix="0" xfId="14">
      <alignment wrapText="1"/>
    </xf>
    <xf numFmtId="0" fontId="16" fillId="0" borderId="0" applyAlignment="1" pivotButton="0" quotePrefix="0" xfId="14">
      <alignment wrapText="1"/>
    </xf>
    <xf numFmtId="0" fontId="21" fillId="3" borderId="0" applyAlignment="1" pivotButton="0" quotePrefix="0" xfId="14">
      <alignment horizontal="center" wrapText="1"/>
    </xf>
    <xf numFmtId="0" fontId="20" fillId="0" borderId="3" applyAlignment="1" pivotButton="0" quotePrefix="0" xfId="14">
      <alignment horizontal="left" vertical="top" wrapText="1"/>
    </xf>
    <xf numFmtId="0" fontId="22" fillId="6" borderId="4" applyAlignment="1" pivotButton="0" quotePrefix="0" xfId="14">
      <alignment horizontal="center" vertical="top" wrapText="1"/>
    </xf>
    <xf numFmtId="0" fontId="19" fillId="0" borderId="3" applyAlignment="1" pivotButton="0" quotePrefix="0" xfId="14">
      <alignment horizontal="left" vertical="top" wrapText="1" indent="1"/>
    </xf>
    <xf numFmtId="0" fontId="23" fillId="5" borderId="4" applyAlignment="1" applyProtection="1" pivotButton="0" quotePrefix="0" xfId="14">
      <alignment horizontal="right" vertical="top" wrapText="1"/>
      <protection locked="0" hidden="0"/>
    </xf>
    <xf numFmtId="0" fontId="1" fillId="0" borderId="0" pivotButton="0" quotePrefix="0" xfId="15"/>
    <xf numFmtId="0" fontId="27" fillId="0" borderId="0" pivotButton="0" quotePrefix="0" xfId="15"/>
    <xf numFmtId="0" fontId="18" fillId="0" borderId="0" pivotButton="0" quotePrefix="0" xfId="15"/>
    <xf numFmtId="0" fontId="22" fillId="0" borderId="0" pivotButton="0" quotePrefix="0" xfId="15"/>
    <xf numFmtId="0" fontId="21" fillId="3" borderId="0" applyAlignment="1" pivotButton="0" quotePrefix="0" xfId="15">
      <alignment horizontal="center" wrapText="1"/>
    </xf>
    <xf numFmtId="0" fontId="20" fillId="0" borderId="3" applyAlignment="1" pivotButton="0" quotePrefix="0" xfId="15">
      <alignment horizontal="left" vertical="top" wrapText="1"/>
    </xf>
    <xf numFmtId="0" fontId="19" fillId="0" borderId="3" applyAlignment="1" pivotButton="0" quotePrefix="0" xfId="15">
      <alignment horizontal="left" vertical="top" wrapText="1"/>
    </xf>
    <xf numFmtId="166" fontId="23" fillId="8" borderId="4" applyAlignment="1" applyProtection="1" pivotButton="0" quotePrefix="0" xfId="16">
      <alignment horizontal="center" vertical="top" wrapText="1"/>
      <protection locked="0" hidden="0"/>
    </xf>
    <xf numFmtId="166" fontId="23" fillId="5" borderId="4" applyAlignment="1" applyProtection="1" pivotButton="0" quotePrefix="0" xfId="16">
      <alignment horizontal="center" vertical="top" wrapText="1"/>
      <protection locked="0" hidden="0"/>
    </xf>
    <xf numFmtId="167" fontId="23" fillId="7" borderId="4" applyAlignment="1" applyProtection="1" pivotButton="0" quotePrefix="0" xfId="18">
      <alignment horizontal="center" vertical="top" wrapText="1"/>
      <protection locked="0" hidden="0"/>
    </xf>
    <xf numFmtId="0" fontId="20" fillId="0" borderId="3" applyAlignment="1" pivotButton="0" quotePrefix="0" xfId="17">
      <alignment horizontal="left" vertical="top" wrapText="1" indent="2"/>
    </xf>
    <xf numFmtId="0" fontId="19" fillId="0" borderId="3" applyAlignment="1" pivotButton="0" quotePrefix="0" xfId="17">
      <alignment horizontal="left" vertical="top" wrapText="1" indent="4"/>
    </xf>
    <xf numFmtId="0" fontId="20" fillId="0" borderId="3" applyAlignment="1" pivotButton="0" quotePrefix="0" xfId="15">
      <alignment horizontal="left" vertical="top" wrapText="1" indent="2"/>
    </xf>
    <xf numFmtId="0" fontId="20" fillId="0" borderId="3" applyAlignment="1" pivotButton="0" quotePrefix="0" xfId="15">
      <alignment horizontal="left" vertical="top" indent="2"/>
    </xf>
    <xf numFmtId="0" fontId="23" fillId="5" borderId="4" applyAlignment="1" applyProtection="1" pivotButton="0" quotePrefix="0" xfId="15">
      <alignment horizontal="center" vertical="top" wrapText="1"/>
      <protection locked="0" hidden="0"/>
    </xf>
    <xf numFmtId="0" fontId="19" fillId="0" borderId="3" applyAlignment="1" pivotButton="0" quotePrefix="0" xfId="15">
      <alignment horizontal="left" vertical="top" wrapText="1" indent="4"/>
    </xf>
    <xf numFmtId="0" fontId="20" fillId="0" borderId="3" applyAlignment="1" pivotButton="0" quotePrefix="0" xfId="13">
      <alignment horizontal="left" vertical="top" wrapText="1" indent="6"/>
    </xf>
    <xf numFmtId="10" fontId="23" fillId="5" borderId="4" applyAlignment="1" applyProtection="1" pivotButton="0" quotePrefix="0" xfId="13">
      <alignment horizontal="center" vertical="top" wrapText="1"/>
      <protection locked="0" hidden="0"/>
    </xf>
    <xf numFmtId="10" fontId="23" fillId="11" borderId="4" applyAlignment="1" applyProtection="1" pivotButton="0" quotePrefix="0" xfId="0">
      <alignment horizontal="center" vertical="top" wrapText="1"/>
      <protection locked="0" hidden="0"/>
    </xf>
    <xf numFmtId="10" fontId="23" fillId="11" borderId="5" applyAlignment="1" applyProtection="1" pivotButton="0" quotePrefix="0" xfId="0">
      <alignment horizontal="center" vertical="top" wrapText="1"/>
      <protection locked="0" hidden="0"/>
    </xf>
    <xf numFmtId="0" fontId="20" fillId="0" borderId="3" applyAlignment="1" pivotButton="0" quotePrefix="0" xfId="13">
      <alignment horizontal="left" vertical="top" wrapText="1" indent="2"/>
    </xf>
    <xf numFmtId="10" fontId="23" fillId="8" borderId="4" applyAlignment="1" applyProtection="1" pivotButton="0" quotePrefix="0" xfId="16">
      <alignment horizontal="center" vertical="top" wrapText="1"/>
      <protection locked="0" hidden="0"/>
    </xf>
    <xf numFmtId="0" fontId="1" fillId="0" borderId="0" pivotButton="0" quotePrefix="0" xfId="19"/>
    <xf numFmtId="0" fontId="28" fillId="0" borderId="0" pivotButton="0" quotePrefix="0" xfId="19"/>
    <xf numFmtId="0" fontId="18" fillId="0" borderId="0" applyAlignment="1" pivotButton="0" quotePrefix="0" xfId="19">
      <alignment wrapText="1"/>
    </xf>
    <xf numFmtId="0" fontId="21" fillId="3" borderId="0" applyAlignment="1" pivotButton="0" quotePrefix="0" xfId="19">
      <alignment horizontal="center" wrapText="1"/>
    </xf>
    <xf numFmtId="0" fontId="20" fillId="0" borderId="3" applyAlignment="1" pivotButton="0" quotePrefix="0" xfId="19">
      <alignment horizontal="left" vertical="top" wrapText="1"/>
    </xf>
    <xf numFmtId="0" fontId="22" fillId="6" borderId="4" applyAlignment="1" pivotButton="0" quotePrefix="0" xfId="19">
      <alignment horizontal="center" vertical="top" wrapText="1"/>
    </xf>
    <xf numFmtId="0" fontId="19" fillId="0" borderId="3" applyAlignment="1" pivotButton="0" quotePrefix="0" xfId="19">
      <alignment horizontal="left" vertical="top" wrapText="1" indent="1"/>
    </xf>
    <xf numFmtId="166" fontId="23" fillId="5" borderId="4" applyAlignment="1" applyProtection="1" pivotButton="0" quotePrefix="0" xfId="19">
      <alignment horizontal="center" vertical="top" wrapText="1"/>
      <protection locked="0" hidden="0"/>
    </xf>
    <xf numFmtId="0" fontId="20" fillId="0" borderId="3" applyAlignment="1" pivotButton="0" quotePrefix="0" xfId="19">
      <alignment horizontal="left" vertical="top" wrapText="1" indent="1"/>
    </xf>
    <xf numFmtId="166" fontId="23" fillId="8" borderId="4" applyAlignment="1" applyProtection="1" pivotButton="0" quotePrefix="0" xfId="19">
      <alignment horizontal="center" vertical="top" wrapText="1"/>
      <protection locked="0" hidden="0"/>
    </xf>
    <xf numFmtId="0" fontId="19" fillId="0" borderId="3" applyAlignment="1" pivotButton="0" quotePrefix="0" xfId="19">
      <alignment horizontal="left" vertical="top" wrapText="1" indent="3"/>
    </xf>
    <xf numFmtId="0" fontId="20" fillId="0" borderId="3" applyAlignment="1" pivotButton="0" quotePrefix="0" xfId="19">
      <alignment horizontal="left" vertical="top" wrapText="1" indent="3"/>
    </xf>
    <xf numFmtId="0" fontId="24" fillId="0" borderId="3" applyAlignment="1" pivotButton="0" quotePrefix="0" xfId="11">
      <alignment horizontal="left" vertical="top" wrapText="1" indent="3"/>
    </xf>
    <xf numFmtId="166" fontId="23" fillId="14" borderId="4" applyAlignment="1" applyProtection="1" pivotButton="0" quotePrefix="0" xfId="11">
      <alignment horizontal="center" vertical="top" wrapText="1"/>
      <protection locked="0" hidden="0"/>
    </xf>
    <xf numFmtId="166" fontId="22" fillId="6" borderId="4" applyAlignment="1" pivotButton="0" quotePrefix="0" xfId="11">
      <alignment horizontal="center" vertical="top" wrapText="1"/>
    </xf>
    <xf numFmtId="0" fontId="29" fillId="0" borderId="3" applyAlignment="1" pivotButton="0" quotePrefix="0" xfId="12">
      <alignment horizontal="left" vertical="top" wrapText="1" indent="5"/>
    </xf>
    <xf numFmtId="0" fontId="29" fillId="0" borderId="3" applyAlignment="1" pivotButton="0" quotePrefix="0" xfId="12">
      <alignment horizontal="left" vertical="top" wrapText="1" indent="3"/>
    </xf>
    <xf numFmtId="0" fontId="29" fillId="0" borderId="3" applyAlignment="1" pivotButton="0" quotePrefix="0" xfId="12">
      <alignment horizontal="left" vertical="top" wrapText="1" indent="2"/>
    </xf>
    <xf numFmtId="0" fontId="30" fillId="0" borderId="3" applyAlignment="1" pivotButton="0" quotePrefix="0" xfId="0">
      <alignment horizontal="left" vertical="top" wrapText="1" indent="5"/>
    </xf>
    <xf numFmtId="0" fontId="31" fillId="0" borderId="3" applyAlignment="1" pivotButton="0" quotePrefix="0" xfId="12">
      <alignment horizontal="left" vertical="top" wrapText="1" indent="5"/>
    </xf>
    <xf numFmtId="0" fontId="22" fillId="0" borderId="3" applyAlignment="1" pivotButton="0" quotePrefix="0" xfId="12">
      <alignment horizontal="left" vertical="top" wrapText="1" indent="5"/>
    </xf>
    <xf numFmtId="169" fontId="23" fillId="14" borderId="4" applyAlignment="1" pivotButton="0" quotePrefix="0" xfId="12">
      <alignment horizontal="center" vertical="top" wrapText="1"/>
    </xf>
    <xf numFmtId="170" fontId="22" fillId="6" borderId="4" applyAlignment="1" pivotButton="0" quotePrefix="0" xfId="12">
      <alignment horizontal="center" vertical="top" wrapText="1"/>
    </xf>
    <xf numFmtId="0" fontId="33" fillId="0" borderId="3" applyAlignment="1" pivotButton="0" quotePrefix="0" xfId="12">
      <alignment horizontal="left" vertical="top" wrapText="1" indent="5"/>
    </xf>
    <xf numFmtId="168" fontId="29" fillId="14" borderId="4" applyAlignment="1" pivotButton="0" quotePrefix="0" xfId="12">
      <alignment horizontal="center" vertical="top" wrapText="1"/>
    </xf>
    <xf numFmtId="0" fontId="33" fillId="0" borderId="3" applyAlignment="1" pivotButton="0" quotePrefix="0" xfId="12">
      <alignment horizontal="left" vertical="top" wrapText="1" indent="3"/>
    </xf>
    <xf numFmtId="0" fontId="33" fillId="0" borderId="3" applyAlignment="1" pivotButton="0" quotePrefix="0" xfId="12">
      <alignment horizontal="left" vertical="top" wrapText="1" indent="7"/>
    </xf>
    <xf numFmtId="169" fontId="22" fillId="6" borderId="4" applyAlignment="1" pivotButton="0" quotePrefix="0" xfId="11">
      <alignment horizontal="center" vertical="top" wrapText="1"/>
    </xf>
    <xf numFmtId="169" fontId="32" fillId="14" borderId="4" applyAlignment="1" pivotButton="0" quotePrefix="0" xfId="12">
      <alignment horizontal="center" vertical="top" wrapText="1"/>
    </xf>
    <xf numFmtId="14" fontId="0" fillId="0" borderId="0" applyAlignment="1" pivotButton="0" quotePrefix="0" xfId="0">
      <alignment vertical="center"/>
    </xf>
    <xf numFmtId="14" fontId="21" fillId="3" borderId="0" applyAlignment="1" pivotButton="0" quotePrefix="0" xfId="11">
      <alignment horizontal="center" wrapText="1"/>
    </xf>
    <xf numFmtId="0" fontId="34" fillId="18" borderId="6" pivotButton="0" quotePrefix="0" xfId="0"/>
    <xf numFmtId="0" fontId="34" fillId="15" borderId="6" applyAlignment="1" pivotButton="0" quotePrefix="0" xfId="0">
      <alignment horizontal="left" indent="4"/>
    </xf>
    <xf numFmtId="0" fontId="34" fillId="16" borderId="6" applyAlignment="1" pivotButton="0" quotePrefix="0" xfId="0">
      <alignment horizontal="left" indent="4"/>
    </xf>
    <xf numFmtId="0" fontId="34" fillId="17" borderId="6" applyAlignment="1" pivotButton="0" quotePrefix="0" xfId="0">
      <alignment horizontal="left" indent="4"/>
    </xf>
    <xf numFmtId="0" fontId="34" fillId="18" borderId="6" applyAlignment="1" pivotButton="0" quotePrefix="0" xfId="0">
      <alignment horizontal="left" indent="2"/>
    </xf>
    <xf numFmtId="171" fontId="26" fillId="14" borderId="2" applyAlignment="1" pivotButton="0" quotePrefix="0" xfId="12">
      <alignment horizontal="center" vertical="top" wrapText="1"/>
    </xf>
    <xf numFmtId="172" fontId="21" fillId="3" borderId="0" applyAlignment="1" pivotButton="0" quotePrefix="0" xfId="11">
      <alignment horizontal="center" wrapText="1"/>
    </xf>
    <xf numFmtId="0" fontId="15" fillId="0" borderId="0" applyAlignment="1" pivotButton="0" quotePrefix="0" xfId="11">
      <alignment horizontal="left" vertical="top" wrapText="1"/>
    </xf>
    <xf numFmtId="0" fontId="15" fillId="0" borderId="0" applyAlignment="1" pivotButton="0" quotePrefix="0" xfId="12">
      <alignment horizontal="left" vertical="top" wrapText="1"/>
    </xf>
    <xf numFmtId="0" fontId="15" fillId="0" borderId="0" applyAlignment="1" pivotButton="0" quotePrefix="0" xfId="13">
      <alignment horizontal="left" vertical="top" wrapText="1"/>
    </xf>
    <xf numFmtId="0" fontId="15" fillId="0" borderId="0" applyAlignment="1" pivotButton="0" quotePrefix="0" xfId="15">
      <alignment horizontal="left" vertical="top" wrapText="1"/>
    </xf>
    <xf numFmtId="0" fontId="1" fillId="0" borderId="0" pivotButton="0" quotePrefix="0" xfId="13"/>
    <xf numFmtId="0" fontId="1" fillId="0" borderId="0" pivotButton="0" quotePrefix="0" xfId="15"/>
    <xf numFmtId="0" fontId="15" fillId="0" borderId="0" applyAlignment="1" pivotButton="0" quotePrefix="0" xfId="19">
      <alignment horizontal="left" vertical="top" wrapText="1"/>
    </xf>
    <xf numFmtId="0" fontId="0" fillId="0" borderId="0" pivotButton="0" quotePrefix="0" xfId="0"/>
  </cellXfs>
  <cellStyles count="20">
    <cellStyle name="Normal" xfId="0" builtinId="0"/>
    <cellStyle name="Normal 2" xfId="1"/>
    <cellStyle name="Normal 2 2" xfId="2"/>
    <cellStyle name="Normal 2 3" xfId="3"/>
    <cellStyle name="Normal 2 4" xfId="4"/>
    <cellStyle name="Normal 2 5" xfId="5"/>
    <cellStyle name="Normal 2 6" xfId="6"/>
    <cellStyle name="Normal 2 7" xfId="7"/>
    <cellStyle name="Normal 2 8" xfId="8"/>
    <cellStyle name="Normal 2 9" xfId="9"/>
    <cellStyle name="Normal 2 10" xfId="10"/>
    <cellStyle name="Normal 2 2 2" xfId="11"/>
    <cellStyle name="Normal 2 3 2" xfId="12"/>
    <cellStyle name="Normal 2 6 2" xfId="13"/>
    <cellStyle name="Normal 2 7 2" xfId="14"/>
    <cellStyle name="Normal 2 11" xfId="15"/>
    <cellStyle name="Normal 2 17" xfId="16"/>
    <cellStyle name="Normal 2 14" xfId="17"/>
    <cellStyle name="Normal 2 13" xfId="18"/>
    <cellStyle name="Normal 2 22" xfId="19"/>
  </cellStyles>
  <dxfs count="36">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theme="9" tint="-0.249946592608417"/>
      </font>
    </dxf>
    <dxf>
      <font>
        <color rgb="FF9C0006"/>
      </font>
    </dxf>
    <dxf>
      <font>
        <color rgb="FF9C0006"/>
      </font>
    </dxf>
    <dxf>
      <font>
        <color theme="9" tint="-0.249946592608417"/>
      </font>
    </dxf>
    <dxf>
      <font>
        <color theme="9" tint="-0.249946592608417"/>
      </font>
    </dxf>
    <dxf>
      <font>
        <color rgb="FF9C0006"/>
      </font>
    </dxf>
    <dxf>
      <font>
        <color theme="9" tint="-0.249946592608417"/>
      </font>
    </dxf>
    <dxf>
      <font>
        <color rgb="FF9C0006"/>
      </font>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styles" Target="styles.xml" Id="rId21" /><Relationship Type="http://schemas.openxmlformats.org/officeDocument/2006/relationships/theme" Target="theme/theme1.xml" Id="rId2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69"/>
  <sheetViews>
    <sheetView showGridLines="0" workbookViewId="0">
      <selection activeCell="A1" sqref="A1"/>
    </sheetView>
  </sheetViews>
  <sheetFormatPr baseColWidth="10" defaultColWidth="9.3984375" defaultRowHeight="12"/>
  <cols>
    <col collapsed="1" width="29" bestFit="1" customWidth="1" style="3" min="1" max="1"/>
    <col collapsed="1" width="80.796875" customWidth="1" style="2" min="2" max="2"/>
    <col collapsed="1" width="9.3984375" customWidth="1" style="3" min="3" max="16384"/>
  </cols>
  <sheetData>
    <row r="1" ht="18" customHeight="1" s="173">
      <c r="A1" s="1" t="inlineStr">
        <is>
          <t>Context</t>
        </is>
      </c>
    </row>
    <row r="3" ht="13" customHeight="1" s="173" thickBot="1">
      <c r="A3" s="4" t="inlineStr">
        <is>
          <t>entity</t>
        </is>
      </c>
      <c r="B3" s="5" t="n"/>
    </row>
    <row r="4" ht="14" customHeight="1" s="173" thickBot="1">
      <c r="A4" s="6" t="inlineStr">
        <is>
          <t>identifier</t>
        </is>
      </c>
      <c r="B4" s="5" t="inlineStr">
        <is>
          <t>entityCode</t>
        </is>
      </c>
    </row>
    <row r="5" ht="14" customHeight="1" s="173" thickBot="1">
      <c r="A5" s="7" t="inlineStr">
        <is>
          <t>scheme</t>
        </is>
      </c>
      <c r="B5" s="5" t="inlineStr">
        <is>
          <t>http://www.idx.co.id/xbrl</t>
        </is>
      </c>
    </row>
    <row r="7" ht="14" customHeight="1" s="173" thickBot="1">
      <c r="A7" s="8" t="inlineStr">
        <is>
          <t>period</t>
        </is>
      </c>
      <c r="B7" s="5" t="n"/>
    </row>
    <row r="8" ht="14" customHeight="1" s="173" thickBot="1">
      <c r="A8" s="6" t="inlineStr">
        <is>
          <t>startDate</t>
        </is>
      </c>
      <c r="B8" s="9" t="n">
        <v>40544</v>
      </c>
    </row>
    <row r="9" ht="14" customHeight="1" s="173" thickBot="1">
      <c r="A9" s="6" t="inlineStr">
        <is>
          <t>endDate</t>
        </is>
      </c>
      <c r="B9" s="9" t="n">
        <v>40816</v>
      </c>
    </row>
    <row r="10" ht="14" customHeight="1" s="173" thickBot="1">
      <c r="A10" s="6" t="inlineStr">
        <is>
          <t>instant</t>
        </is>
      </c>
      <c r="B10" s="9" t="n">
        <v>40816</v>
      </c>
    </row>
    <row r="11" ht="14" customHeight="1" s="173" thickBot="1">
      <c r="A11" s="6" t="inlineStr">
        <is>
          <t>startDate</t>
        </is>
      </c>
      <c r="B11" s="9" t="n">
        <v>40179</v>
      </c>
    </row>
    <row r="12" ht="14" customHeight="1" s="173" thickBot="1">
      <c r="A12" s="6" t="inlineStr">
        <is>
          <t>endDate</t>
        </is>
      </c>
      <c r="B12" s="9" t="n">
        <v>40543</v>
      </c>
    </row>
    <row r="13" ht="14" customHeight="1" s="173" thickBot="1">
      <c r="A13" s="6" t="inlineStr">
        <is>
          <t>instant</t>
        </is>
      </c>
      <c r="B13" s="9" t="n">
        <v>40543</v>
      </c>
    </row>
    <row r="14" ht="14" customHeight="1" s="173" thickBot="1">
      <c r="A14" s="6" t="inlineStr">
        <is>
          <t>startDate</t>
        </is>
      </c>
      <c r="B14" s="9" t="n">
        <v>40179</v>
      </c>
    </row>
    <row r="15" ht="14" customHeight="1" s="173" thickBot="1">
      <c r="A15" s="6" t="inlineStr">
        <is>
          <t>endDate</t>
        </is>
      </c>
      <c r="B15" s="9" t="n">
        <v>40451</v>
      </c>
    </row>
    <row r="16" ht="14" customHeight="1" s="173" thickBot="1">
      <c r="A16" s="6" t="inlineStr">
        <is>
          <t>instant</t>
        </is>
      </c>
      <c r="B16" s="9" t="n">
        <v>40451</v>
      </c>
    </row>
    <row r="17" ht="14" customHeight="1" s="173" thickBot="1">
      <c r="A17" s="6" t="inlineStr">
        <is>
          <t>instant</t>
        </is>
      </c>
      <c r="B17" s="9" t="n">
        <v>40178</v>
      </c>
    </row>
    <row r="19" ht="13" customHeight="1" s="173" thickBot="1">
      <c r="A19" s="4" t="inlineStr">
        <is>
          <t>CurrentYearDuration</t>
        </is>
      </c>
      <c r="B19" s="5" t="n"/>
    </row>
    <row r="20" ht="14" customHeight="1" s="173" thickBot="1">
      <c r="A20" s="6" t="inlineStr">
        <is>
          <t>entity</t>
        </is>
      </c>
      <c r="B20" s="5" t="n"/>
    </row>
    <row r="21" ht="14" customHeight="1" s="173" thickBot="1">
      <c r="A21" s="7" t="inlineStr">
        <is>
          <t>identifier</t>
        </is>
      </c>
      <c r="B21" s="5" t="inlineStr">
        <is>
          <t>entityCode</t>
        </is>
      </c>
    </row>
    <row r="22" ht="14" customHeight="1" s="173" thickBot="1">
      <c r="A22" s="10" t="inlineStr">
        <is>
          <t>scheme</t>
        </is>
      </c>
      <c r="B22" s="5" t="inlineStr">
        <is>
          <t>http://www.idx.co.id/xbrl</t>
        </is>
      </c>
    </row>
    <row r="23" ht="14" customHeight="1" s="173" thickBot="1">
      <c r="A23" s="6" t="inlineStr">
        <is>
          <t>period</t>
        </is>
      </c>
      <c r="B23" s="5" t="n"/>
    </row>
    <row r="24" ht="14" customHeight="1" s="173" thickBot="1">
      <c r="A24" s="7" t="inlineStr">
        <is>
          <t>startDate</t>
        </is>
      </c>
      <c r="B24" s="9" t="n">
        <v>40544</v>
      </c>
    </row>
    <row r="25" ht="14" customHeight="1" s="173" thickBot="1">
      <c r="A25" s="7" t="inlineStr">
        <is>
          <t>endDate</t>
        </is>
      </c>
      <c r="B25" s="9" t="n">
        <v>40816</v>
      </c>
    </row>
    <row r="27" ht="13" customHeight="1" s="173" thickBot="1">
      <c r="A27" s="4" t="inlineStr">
        <is>
          <t>CurrentYearInstant</t>
        </is>
      </c>
      <c r="B27" s="5" t="n"/>
    </row>
    <row r="28" ht="14" customHeight="1" s="173" thickBot="1">
      <c r="A28" s="6" t="inlineStr">
        <is>
          <t>entity</t>
        </is>
      </c>
      <c r="B28" s="5" t="n"/>
    </row>
    <row r="29" ht="14" customHeight="1" s="173" thickBot="1">
      <c r="A29" s="7" t="inlineStr">
        <is>
          <t>identifier</t>
        </is>
      </c>
      <c r="B29" s="5" t="inlineStr">
        <is>
          <t>entityCode</t>
        </is>
      </c>
    </row>
    <row r="30" ht="14" customHeight="1" s="173" thickBot="1">
      <c r="A30" s="10" t="inlineStr">
        <is>
          <t>scheme</t>
        </is>
      </c>
      <c r="B30" s="5" t="inlineStr">
        <is>
          <t>http://www.idx.co.id/xbrl</t>
        </is>
      </c>
    </row>
    <row r="31" ht="14" customHeight="1" s="173" thickBot="1">
      <c r="A31" s="6" t="inlineStr">
        <is>
          <t>period</t>
        </is>
      </c>
      <c r="B31" s="5" t="n"/>
    </row>
    <row r="32" ht="14" customHeight="1" s="173" thickBot="1">
      <c r="A32" s="7" t="inlineStr">
        <is>
          <t>instant</t>
        </is>
      </c>
      <c r="B32" s="9" t="n">
        <v>40816</v>
      </c>
    </row>
    <row r="34" ht="13" customHeight="1" s="173" thickBot="1">
      <c r="A34" s="4" t="inlineStr">
        <is>
          <t>PriorEndYearDuration</t>
        </is>
      </c>
      <c r="B34" s="5" t="n"/>
    </row>
    <row r="35" ht="14" customHeight="1" s="173" thickBot="1">
      <c r="A35" s="6" t="inlineStr">
        <is>
          <t>entity</t>
        </is>
      </c>
      <c r="B35" s="5" t="n"/>
    </row>
    <row r="36" ht="14" customHeight="1" s="173" thickBot="1">
      <c r="A36" s="7" t="inlineStr">
        <is>
          <t>identifier</t>
        </is>
      </c>
      <c r="B36" s="5" t="inlineStr">
        <is>
          <t>entityCode</t>
        </is>
      </c>
    </row>
    <row r="37" ht="14" customHeight="1" s="173" thickBot="1">
      <c r="A37" s="10" t="inlineStr">
        <is>
          <t>scheme</t>
        </is>
      </c>
      <c r="B37" s="5" t="inlineStr">
        <is>
          <t>http://www.idx.co.id/xbrl</t>
        </is>
      </c>
    </row>
    <row r="38" ht="14" customHeight="1" s="173" thickBot="1">
      <c r="A38" s="6" t="inlineStr">
        <is>
          <t>period</t>
        </is>
      </c>
      <c r="B38" s="5" t="n"/>
    </row>
    <row r="39" ht="14" customHeight="1" s="173" thickBot="1">
      <c r="A39" s="7" t="inlineStr">
        <is>
          <t>startDate</t>
        </is>
      </c>
      <c r="B39" s="9" t="n">
        <v>40179</v>
      </c>
    </row>
    <row r="40" ht="14" customHeight="1" s="173" thickBot="1">
      <c r="A40" s="7" t="inlineStr">
        <is>
          <t>endDate</t>
        </is>
      </c>
      <c r="B40" s="9" t="n">
        <v>40543</v>
      </c>
    </row>
    <row r="42" ht="13" customHeight="1" s="173" thickBot="1">
      <c r="A42" s="4" t="inlineStr">
        <is>
          <t>PriorEndYearInstant</t>
        </is>
      </c>
      <c r="B42" s="5" t="n"/>
    </row>
    <row r="43" ht="14" customHeight="1" s="173" thickBot="1">
      <c r="A43" s="6" t="inlineStr">
        <is>
          <t>entity</t>
        </is>
      </c>
      <c r="B43" s="5" t="n"/>
    </row>
    <row r="44" ht="14" customHeight="1" s="173" thickBot="1">
      <c r="A44" s="7" t="inlineStr">
        <is>
          <t>identifier</t>
        </is>
      </c>
      <c r="B44" s="5" t="inlineStr">
        <is>
          <t>entityCode</t>
        </is>
      </c>
    </row>
    <row r="45" ht="14" customHeight="1" s="173" thickBot="1">
      <c r="A45" s="10" t="inlineStr">
        <is>
          <t>scheme</t>
        </is>
      </c>
      <c r="B45" s="5" t="inlineStr">
        <is>
          <t>http://www.idx.co.id/xbrl</t>
        </is>
      </c>
    </row>
    <row r="46" ht="14" customHeight="1" s="173" thickBot="1">
      <c r="A46" s="6" t="inlineStr">
        <is>
          <t>period</t>
        </is>
      </c>
      <c r="B46" s="5" t="n"/>
    </row>
    <row r="47" ht="14" customHeight="1" s="173" thickBot="1">
      <c r="A47" s="7" t="inlineStr">
        <is>
          <t>instant</t>
        </is>
      </c>
      <c r="B47" s="9" t="n">
        <v>40543</v>
      </c>
    </row>
    <row r="49" ht="13" customHeight="1" s="173" thickBot="1">
      <c r="A49" s="4" t="inlineStr">
        <is>
          <t>PriorYearDuration</t>
        </is>
      </c>
      <c r="B49" s="5" t="n"/>
    </row>
    <row r="50" ht="14" customHeight="1" s="173" thickBot="1">
      <c r="A50" s="6" t="inlineStr">
        <is>
          <t>entity</t>
        </is>
      </c>
      <c r="B50" s="5" t="n"/>
    </row>
    <row r="51" ht="14" customHeight="1" s="173" thickBot="1">
      <c r="A51" s="7" t="inlineStr">
        <is>
          <t>identifier</t>
        </is>
      </c>
      <c r="B51" s="5" t="inlineStr">
        <is>
          <t>entityCode</t>
        </is>
      </c>
    </row>
    <row r="52" ht="14" customHeight="1" s="173" thickBot="1">
      <c r="A52" s="10" t="inlineStr">
        <is>
          <t>scheme</t>
        </is>
      </c>
      <c r="B52" s="5" t="inlineStr">
        <is>
          <t>http://www.idx.co.id/xbrl</t>
        </is>
      </c>
    </row>
    <row r="53" ht="14" customHeight="1" s="173" thickBot="1">
      <c r="A53" s="6" t="inlineStr">
        <is>
          <t>period</t>
        </is>
      </c>
      <c r="B53" s="5" t="n"/>
    </row>
    <row r="54" ht="14" customHeight="1" s="173" thickBot="1">
      <c r="A54" s="7" t="inlineStr">
        <is>
          <t>startDate</t>
        </is>
      </c>
      <c r="B54" s="9" t="n">
        <v>40179</v>
      </c>
    </row>
    <row r="55" ht="14" customHeight="1" s="173" thickBot="1">
      <c r="A55" s="7" t="inlineStr">
        <is>
          <t>endDate</t>
        </is>
      </c>
      <c r="B55" s="9" t="n">
        <v>40451</v>
      </c>
    </row>
    <row r="57" ht="13" customHeight="1" s="173" thickBot="1">
      <c r="A57" s="4" t="inlineStr">
        <is>
          <t>PriorYearInstant</t>
        </is>
      </c>
      <c r="B57" s="5" t="n"/>
    </row>
    <row r="58" ht="14" customHeight="1" s="173" thickBot="1">
      <c r="A58" s="6" t="inlineStr">
        <is>
          <t>entity</t>
        </is>
      </c>
      <c r="B58" s="5" t="n"/>
    </row>
    <row r="59" ht="14" customHeight="1" s="173" thickBot="1">
      <c r="A59" s="7" t="inlineStr">
        <is>
          <t>identifier</t>
        </is>
      </c>
      <c r="B59" s="5" t="inlineStr">
        <is>
          <t>entityCode</t>
        </is>
      </c>
    </row>
    <row r="60" ht="14" customHeight="1" s="173" thickBot="1">
      <c r="A60" s="10" t="inlineStr">
        <is>
          <t>scheme</t>
        </is>
      </c>
      <c r="B60" s="5" t="inlineStr">
        <is>
          <t>http://www.idx.co.id/xbrl</t>
        </is>
      </c>
    </row>
    <row r="61" ht="14" customHeight="1" s="173" thickBot="1">
      <c r="A61" s="6" t="inlineStr">
        <is>
          <t>period</t>
        </is>
      </c>
      <c r="B61" s="5" t="n"/>
    </row>
    <row r="62" ht="14" customHeight="1" s="173" thickBot="1">
      <c r="A62" s="7" t="inlineStr">
        <is>
          <t>instant</t>
        </is>
      </c>
      <c r="B62" s="9" t="n">
        <v>40451</v>
      </c>
    </row>
    <row r="64" ht="13" customHeight="1" s="173" thickBot="1">
      <c r="A64" s="4" t="inlineStr">
        <is>
          <t>Prior2YearsInstant</t>
        </is>
      </c>
      <c r="B64" s="5" t="n"/>
    </row>
    <row r="65" ht="14" customHeight="1" s="173" thickBot="1">
      <c r="A65" s="6" t="inlineStr">
        <is>
          <t>entity</t>
        </is>
      </c>
      <c r="B65" s="5" t="n"/>
    </row>
    <row r="66" ht="14" customHeight="1" s="173" thickBot="1">
      <c r="A66" s="7" t="inlineStr">
        <is>
          <t>identifier</t>
        </is>
      </c>
      <c r="B66" s="5" t="inlineStr">
        <is>
          <t>entityCode</t>
        </is>
      </c>
    </row>
    <row r="67" ht="14" customHeight="1" s="173" thickBot="1">
      <c r="A67" s="10" t="inlineStr">
        <is>
          <t>scheme</t>
        </is>
      </c>
      <c r="B67" s="5" t="inlineStr">
        <is>
          <t>http://www.idx.co.id/xbrl</t>
        </is>
      </c>
    </row>
    <row r="68" ht="14" customHeight="1" s="173" thickBot="1">
      <c r="A68" s="6" t="inlineStr">
        <is>
          <t>period</t>
        </is>
      </c>
      <c r="B68" s="5" t="n"/>
    </row>
    <row r="69" ht="14" customHeight="1" s="173" thickBot="1">
      <c r="A69" s="7" t="inlineStr">
        <is>
          <t>instant</t>
        </is>
      </c>
      <c r="B69" s="9" t="n">
        <v>40178</v>
      </c>
    </row>
  </sheetData>
  <pageMargins left="0.7" right="0.7" top="0.75" bottom="0.75" header="0.3" footer="0.3"/>
  <pageSetup orientation="portrait" paperSize="9"/>
</worksheet>
</file>

<file path=xl/worksheets/sheet2.xml><?xml version="1.0" encoding="utf-8"?>
<worksheet xmlns="http://schemas.openxmlformats.org/spreadsheetml/2006/main">
  <sheetPr>
    <outlinePr summaryBelow="1" summaryRight="1"/>
    <pageSetUpPr/>
  </sheetPr>
  <dimension ref="A1:B2"/>
  <sheetViews>
    <sheetView workbookViewId="0">
      <selection activeCell="B2" sqref="B2"/>
    </sheetView>
  </sheetViews>
  <sheetFormatPr baseColWidth="10" defaultColWidth="9.3984375" defaultRowHeight="12"/>
  <cols>
    <col collapsed="1" width="100.796875" customWidth="1" style="12" min="1" max="1"/>
    <col collapsed="1" width="50.796875" customWidth="1" style="12" min="2" max="2"/>
    <col collapsed="1" width="9.3984375" customWidth="1" style="13" min="3" max="16384"/>
  </cols>
  <sheetData>
    <row r="1" customFormat="1" s="3">
      <c r="A1" s="11" t="inlineStr">
        <is>
          <t>Inline XBRL file names</t>
        </is>
      </c>
      <c r="B1" s="11" t="inlineStr">
        <is>
          <t>Worksheet names</t>
        </is>
      </c>
    </row>
    <row r="2">
      <c r="A2" s="12" t="inlineStr">
        <is>
          <t>1000000.html</t>
        </is>
      </c>
      <c r="B2" s="12" t="inlineStr">
        <is>
          <t>1000000</t>
        </is>
      </c>
    </row>
  </sheetData>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AP45"/>
  <sheetViews>
    <sheetView showGridLines="0" topLeftCell="A1" workbookViewId="0">
      <pane xSplit="2" ySplit="3" topLeftCell="C4" activePane="bottomRight" state="frozen"/>
      <selection pane="topRight"/>
      <selection pane="bottomLeft"/>
      <selection pane="bottomRight" activeCell="A5" sqref="A5"/>
    </sheetView>
  </sheetViews>
  <sheetFormatPr baseColWidth="10" defaultColWidth="9.3984375" defaultRowHeight="15"/>
  <cols>
    <col collapsed="1" width="42.59765625" bestFit="1" customWidth="1" style="15" min="1" max="1"/>
    <col width="21" customWidth="1" style="15" min="2" max="2"/>
    <col collapsed="1" width="21" customWidth="1" style="15" min="3" max="4"/>
    <col width="21" customWidth="1" style="15" min="5" max="5"/>
    <col collapsed="1" width="21" customWidth="1" style="15" min="6" max="11"/>
    <col collapsed="1" width="26" customWidth="1" style="15" min="12" max="12"/>
    <col collapsed="1" width="21" customWidth="1" style="15" min="13" max="42"/>
    <col collapsed="1" width="9.3984375" customWidth="1" style="15" min="43" max="16384"/>
  </cols>
  <sheetData>
    <row r="1" ht="19" customHeight="1" s="173">
      <c r="A1" s="16" t="inlineStr">
        <is>
          <t>Informasi umum</t>
        </is>
      </c>
      <c r="B1" s="14" t="n"/>
    </row>
    <row r="2" ht="17.25" customHeight="1" s="173">
      <c r="A2" s="16" t="n"/>
      <c r="B2" s="16" t="n"/>
      <c r="C2" s="20" t="n"/>
    </row>
    <row r="3" ht="17" customHeight="1" s="173">
      <c r="A3" s="21" t="inlineStr">
        <is>
          <t>Period</t>
        </is>
      </c>
      <c r="B3" s="17" t="n"/>
      <c r="C3" s="24" t="inlineStr">
        <is>
          <t>2019-12-31</t>
        </is>
      </c>
      <c r="D3" s="24" t="inlineStr">
        <is>
          <t>2020-12-31</t>
        </is>
      </c>
      <c r="E3" s="24" t="inlineStr">
        <is>
          <t>2021-12-31</t>
        </is>
      </c>
      <c r="F3" s="24" t="inlineStr">
        <is>
          <t>2022-12-31</t>
        </is>
      </c>
      <c r="G3" s="24" t="inlineStr">
        <is>
          <t>2023-12-31</t>
        </is>
      </c>
      <c r="H3" s="24" t="inlineStr">
        <is>
          <t>2024-12-31</t>
        </is>
      </c>
      <c r="I3" s="24" t="inlineStr">
        <is>
          <t>2025-12-31</t>
        </is>
      </c>
      <c r="J3" s="24" t="n"/>
      <c r="K3" s="24" t="n"/>
      <c r="L3" s="24" t="n"/>
      <c r="M3" s="24" t="n"/>
      <c r="N3" s="24" t="n"/>
      <c r="O3" s="24" t="n"/>
      <c r="P3" s="24" t="n"/>
      <c r="Q3" s="24" t="n"/>
      <c r="R3" s="24" t="n"/>
      <c r="S3" s="24" t="n"/>
      <c r="T3" s="24" t="n"/>
      <c r="U3" s="24" t="n"/>
      <c r="V3" s="24" t="n"/>
      <c r="W3" s="24" t="n"/>
      <c r="X3" s="24" t="n"/>
      <c r="Y3" s="24" t="n"/>
      <c r="Z3" s="24" t="n"/>
      <c r="AA3" s="24" t="n"/>
      <c r="AB3" s="24" t="n"/>
      <c r="AC3" s="24" t="n"/>
      <c r="AD3" s="24" t="n"/>
      <c r="AE3" s="24" t="n"/>
      <c r="AF3" s="24" t="n"/>
      <c r="AG3" s="24" t="n"/>
      <c r="AH3" s="24" t="n"/>
      <c r="AI3" s="24" t="n"/>
      <c r="AJ3" s="24" t="n"/>
      <c r="AK3" s="24" t="n"/>
      <c r="AL3" s="24" t="n"/>
      <c r="AM3" s="24" t="n"/>
      <c r="AN3" s="24" t="n"/>
      <c r="AO3" s="24" t="n"/>
      <c r="AP3" s="24" t="n"/>
    </row>
    <row r="4" ht="18" customHeight="1" s="173" thickBot="1">
      <c r="A4" s="23" t="inlineStr">
        <is>
          <t>Informasi umum</t>
        </is>
      </c>
      <c r="B4" s="18" t="n"/>
      <c r="C4" s="25" t="n"/>
      <c r="D4" s="25" t="n"/>
      <c r="E4" s="25" t="n"/>
      <c r="F4" s="25" t="n"/>
      <c r="G4" s="25" t="n"/>
      <c r="H4" s="25" t="n"/>
      <c r="I4" s="25" t="n"/>
      <c r="J4" s="25" t="n"/>
      <c r="K4" s="25" t="n"/>
      <c r="L4" s="25" t="n"/>
      <c r="M4" s="25" t="n"/>
      <c r="N4" s="25" t="n"/>
      <c r="O4" s="25" t="n"/>
      <c r="P4" s="25" t="n"/>
      <c r="Q4" s="25" t="n"/>
      <c r="R4" s="25" t="n"/>
      <c r="S4" s="25" t="n"/>
      <c r="T4" s="25" t="n"/>
      <c r="U4" s="25" t="n"/>
      <c r="V4" s="25" t="n"/>
      <c r="W4" s="25" t="n"/>
      <c r="X4" s="25" t="n"/>
      <c r="Y4" s="25" t="n"/>
      <c r="Z4" s="25" t="n"/>
      <c r="AA4" s="25" t="n"/>
      <c r="AB4" s="25" t="n"/>
      <c r="AC4" s="25" t="n"/>
      <c r="AD4" s="25" t="n"/>
      <c r="AE4" s="25" t="n"/>
      <c r="AF4" s="25" t="n"/>
      <c r="AG4" s="25" t="n"/>
      <c r="AH4" s="25" t="n"/>
      <c r="AI4" s="25" t="n"/>
      <c r="AJ4" s="25" t="n"/>
      <c r="AK4" s="25" t="n"/>
      <c r="AL4" s="25" t="n"/>
      <c r="AM4" s="25" t="n"/>
      <c r="AN4" s="25" t="n"/>
      <c r="AO4" s="25" t="n"/>
      <c r="AP4" s="25" t="n"/>
    </row>
    <row r="5" ht="54" customHeight="1" s="173" thickBot="1">
      <c r="A5" s="22" t="inlineStr">
        <is>
          <t>Nama entitas</t>
        </is>
      </c>
      <c r="B5" s="19" t="n"/>
      <c r="C5" s="26" t="inlineStr">
        <is>
          <t>PT Bank CIMB Niaga Tbk</t>
        </is>
      </c>
      <c r="D5" s="26" t="inlineStr">
        <is>
          <t>PT Bank CIMB Niaga Tbk</t>
        </is>
      </c>
      <c r="E5" s="26" t="inlineStr">
        <is>
          <t>PT Bank CIMB Niaga Tbk</t>
        </is>
      </c>
      <c r="F5" s="26" t="inlineStr">
        <is>
          <t>PT Bank CIMB Niaga Tbk</t>
        </is>
      </c>
      <c r="G5" s="26" t="inlineStr">
        <is>
          <t>PT Bank CIMB Niaga Tbk</t>
        </is>
      </c>
      <c r="H5" s="26" t="inlineStr">
        <is>
          <t>PT Bank CIMB Niaga Tbk</t>
        </is>
      </c>
      <c r="I5" s="26" t="inlineStr">
        <is>
          <t>PT Bank CIMB Niaga Tbk</t>
        </is>
      </c>
      <c r="J5" s="26" t="n"/>
      <c r="K5" s="26" t="n"/>
      <c r="L5" s="26" t="n"/>
      <c r="M5" s="26" t="n"/>
      <c r="N5" s="26" t="n"/>
      <c r="O5" s="26" t="n"/>
      <c r="P5" s="26" t="n"/>
      <c r="Q5" s="26" t="n"/>
      <c r="R5" s="26" t="n"/>
      <c r="S5" s="26" t="n"/>
      <c r="T5" s="26" t="n"/>
      <c r="U5" s="26" t="n"/>
      <c r="V5" s="26" t="n"/>
      <c r="W5" s="26" t="n"/>
      <c r="X5" s="26" t="n"/>
      <c r="Y5" s="26" t="n"/>
      <c r="Z5" s="26" t="n"/>
      <c r="AA5" s="26" t="n"/>
      <c r="AB5" s="26" t="n"/>
      <c r="AC5" s="26" t="n"/>
      <c r="AD5" s="26" t="n"/>
      <c r="AE5" s="26" t="n"/>
      <c r="AF5" s="26" t="n"/>
      <c r="AG5" s="26" t="n"/>
      <c r="AH5" s="26" t="n"/>
      <c r="AI5" s="26" t="n"/>
      <c r="AJ5" s="26" t="n"/>
      <c r="AK5" s="26" t="n"/>
      <c r="AL5" s="26" t="n"/>
      <c r="AM5" s="26" t="n"/>
      <c r="AN5" s="26" t="n"/>
      <c r="AO5" s="26" t="n"/>
      <c r="AP5" s="26" t="n"/>
    </row>
    <row r="6" hidden="1" ht="35" customHeight="1" s="173" thickBot="1">
      <c r="A6" s="22" t="inlineStr">
        <is>
          <t>Penjelasan perubahan nama dari akhir periode laporan sebelumnya</t>
        </is>
      </c>
      <c r="B6" s="19" t="n"/>
      <c r="C6" s="26" t="inlineStr"/>
      <c r="D6" s="26" t="inlineStr"/>
      <c r="E6" s="26" t="inlineStr"/>
      <c r="F6" s="26" t="inlineStr"/>
      <c r="G6" s="26" t="inlineStr"/>
      <c r="H6" s="26" t="inlineStr"/>
      <c r="I6" s="26" t="inlineStr"/>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6" t="n"/>
      <c r="AM6" s="26" t="n"/>
      <c r="AN6" s="26" t="n"/>
      <c r="AO6" s="26" t="n"/>
      <c r="AP6" s="26" t="n"/>
    </row>
    <row r="7" ht="18" customHeight="1" s="173" thickBot="1">
      <c r="A7" s="22" t="inlineStr">
        <is>
          <t>Kode entitas</t>
        </is>
      </c>
      <c r="B7" s="19" t="n"/>
      <c r="C7" s="26" t="inlineStr">
        <is>
          <t>BNGA</t>
        </is>
      </c>
      <c r="D7" s="26" t="inlineStr">
        <is>
          <t>BNGA</t>
        </is>
      </c>
      <c r="E7" s="26" t="inlineStr">
        <is>
          <t>BNGA</t>
        </is>
      </c>
      <c r="F7" s="26" t="inlineStr">
        <is>
          <t>BNGA</t>
        </is>
      </c>
      <c r="G7" s="26" t="inlineStr">
        <is>
          <t>BNGA</t>
        </is>
      </c>
      <c r="H7" s="26" t="inlineStr">
        <is>
          <t>BNGA</t>
        </is>
      </c>
      <c r="I7" s="26" t="inlineStr">
        <is>
          <t>BNGA</t>
        </is>
      </c>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6" t="n"/>
      <c r="AM7" s="26" t="n"/>
      <c r="AN7" s="26" t="n"/>
      <c r="AO7" s="26" t="n"/>
      <c r="AP7" s="26" t="n"/>
    </row>
    <row r="8" ht="18" customHeight="1" s="173" thickBot="1">
      <c r="A8" s="22" t="inlineStr">
        <is>
          <t>Nomor identifikasi entitas</t>
        </is>
      </c>
      <c r="B8" s="19" t="n"/>
      <c r="C8" s="26" t="inlineStr">
        <is>
          <t>AA056</t>
        </is>
      </c>
      <c r="D8" s="26" t="inlineStr">
        <is>
          <t>AA056</t>
        </is>
      </c>
      <c r="E8" s="26" t="inlineStr">
        <is>
          <t>AA056</t>
        </is>
      </c>
      <c r="F8" s="26" t="inlineStr">
        <is>
          <t>AA056</t>
        </is>
      </c>
      <c r="G8" s="26" t="inlineStr">
        <is>
          <t>AA056</t>
        </is>
      </c>
      <c r="H8" s="26" t="inlineStr">
        <is>
          <t>AA056</t>
        </is>
      </c>
      <c r="I8" s="26" t="inlineStr">
        <is>
          <t>AA056</t>
        </is>
      </c>
      <c r="J8" s="26" t="n"/>
      <c r="K8" s="26" t="n"/>
      <c r="L8" s="26" t="n"/>
      <c r="M8" s="26" t="n"/>
      <c r="N8" s="26" t="n"/>
      <c r="O8" s="26" t="n"/>
      <c r="P8" s="26" t="n"/>
      <c r="Q8" s="26" t="n"/>
      <c r="R8" s="26" t="n"/>
      <c r="S8" s="26" t="n"/>
      <c r="T8" s="26" t="n"/>
      <c r="U8" s="26" t="n"/>
      <c r="V8" s="26" t="n"/>
      <c r="W8" s="26" t="n"/>
      <c r="X8" s="26" t="n"/>
      <c r="Y8" s="26" t="n"/>
      <c r="Z8" s="26" t="n"/>
      <c r="AA8" s="26" t="n"/>
      <c r="AB8" s="26" t="n"/>
      <c r="AC8" s="26" t="n"/>
      <c r="AD8" s="26" t="n"/>
      <c r="AE8" s="26" t="n"/>
      <c r="AF8" s="26" t="n"/>
      <c r="AG8" s="26" t="n"/>
      <c r="AH8" s="26" t="n"/>
      <c r="AI8" s="26" t="n"/>
      <c r="AJ8" s="26" t="n"/>
      <c r="AK8" s="26" t="n"/>
      <c r="AL8" s="26" t="n"/>
      <c r="AM8" s="26" t="n"/>
      <c r="AN8" s="26" t="n"/>
      <c r="AO8" s="26" t="n"/>
      <c r="AP8" s="26" t="n"/>
    </row>
    <row r="9" ht="47" customHeight="1" s="173" thickBot="1">
      <c r="A9" s="22" t="inlineStr">
        <is>
          <t>Industri utama entitas</t>
        </is>
      </c>
      <c r="B9" s="19" t="n"/>
      <c r="C9" s="26" t="inlineStr">
        <is>
          <t>Keuangan dan Syariah / Financial and Sharia</t>
        </is>
      </c>
      <c r="D9" s="26" t="inlineStr">
        <is>
          <t>Keuangan dan Syariah / Financial and Sharia</t>
        </is>
      </c>
      <c r="E9" s="26" t="inlineStr">
        <is>
          <t>Keuangan dan Syariah / Financial and Sharia</t>
        </is>
      </c>
      <c r="F9" s="26" t="inlineStr">
        <is>
          <t>Keuangan dan Syariah / Financial and Sharia</t>
        </is>
      </c>
      <c r="G9" s="26" t="inlineStr">
        <is>
          <t>Keuangan dan Syariah / Financial and Sharia</t>
        </is>
      </c>
      <c r="H9" s="26" t="inlineStr">
        <is>
          <t>Keuangan dan Syariah / Financial and Sharia</t>
        </is>
      </c>
      <c r="I9" s="26" t="inlineStr">
        <is>
          <t>Keuangan dan Syariah / Financial and Sharia</t>
        </is>
      </c>
      <c r="J9" s="26" t="n"/>
      <c r="K9" s="26" t="n"/>
      <c r="L9" s="26" t="n"/>
      <c r="M9" s="26" t="n"/>
      <c r="N9" s="26" t="n"/>
      <c r="O9" s="26" t="n"/>
      <c r="P9" s="26" t="n"/>
      <c r="Q9" s="26" t="n"/>
      <c r="R9" s="26" t="n"/>
      <c r="S9" s="26" t="n"/>
      <c r="T9" s="26" t="n"/>
      <c r="U9" s="26" t="n"/>
      <c r="V9" s="26" t="n"/>
      <c r="W9" s="26" t="n"/>
      <c r="X9" s="26" t="n"/>
      <c r="Y9" s="26" t="n"/>
      <c r="Z9" s="26" t="n"/>
      <c r="AA9" s="26" t="n"/>
      <c r="AB9" s="26" t="n"/>
      <c r="AC9" s="26" t="n"/>
      <c r="AD9" s="26" t="n"/>
      <c r="AE9" s="26" t="n"/>
      <c r="AF9" s="26" t="n"/>
      <c r="AG9" s="26" t="n"/>
      <c r="AH9" s="26" t="n"/>
      <c r="AI9" s="26" t="n"/>
      <c r="AJ9" s="26" t="n"/>
      <c r="AK9" s="26" t="n"/>
      <c r="AL9" s="26" t="n"/>
      <c r="AM9" s="26" t="n"/>
      <c r="AN9" s="26" t="n"/>
      <c r="AO9" s="26" t="n"/>
      <c r="AP9" s="26" t="n"/>
    </row>
    <row r="10" ht="18" customHeight="1" s="173" thickBot="1">
      <c r="A10" s="22" t="inlineStr">
        <is>
          <t>Standar akutansi yang dipilih</t>
        </is>
      </c>
      <c r="B10" s="19" t="n"/>
      <c r="C10" s="26" t="n">
        <v/>
      </c>
      <c r="D10" s="26" t="n">
        <v/>
      </c>
      <c r="E10" s="26" t="n">
        <v/>
      </c>
      <c r="F10" s="26" t="inlineStr">
        <is>
          <t>PSAK</t>
        </is>
      </c>
      <c r="G10" s="26" t="inlineStr">
        <is>
          <t>PSAK</t>
        </is>
      </c>
      <c r="H10" s="26" t="inlineStr">
        <is>
          <t>PSAK</t>
        </is>
      </c>
      <c r="I10" s="26" t="inlineStr">
        <is>
          <t>PSAK</t>
        </is>
      </c>
      <c r="J10" s="26" t="n"/>
      <c r="K10" s="26" t="n"/>
      <c r="L10" s="26" t="n"/>
      <c r="M10" s="26" t="n"/>
      <c r="N10" s="26" t="n"/>
      <c r="O10" s="26" t="n"/>
      <c r="P10" s="26" t="n"/>
      <c r="Q10" s="26" t="n"/>
      <c r="R10" s="26" t="n"/>
      <c r="S10" s="26" t="n"/>
      <c r="T10" s="26" t="n"/>
      <c r="U10" s="26" t="n"/>
      <c r="V10" s="26" t="n"/>
      <c r="W10" s="26" t="n"/>
      <c r="X10" s="26" t="n"/>
      <c r="Y10" s="26" t="n"/>
      <c r="Z10" s="26" t="n"/>
      <c r="AA10" s="26" t="n"/>
      <c r="AB10" s="26" t="n"/>
      <c r="AC10" s="26" t="n"/>
      <c r="AD10" s="26" t="n"/>
      <c r="AE10" s="26" t="n"/>
      <c r="AF10" s="26" t="n"/>
      <c r="AG10" s="26" t="n"/>
      <c r="AH10" s="26" t="n"/>
      <c r="AI10" s="26" t="n"/>
      <c r="AJ10" s="26" t="n"/>
      <c r="AK10" s="26" t="n"/>
      <c r="AL10" s="26" t="n"/>
      <c r="AM10" s="26" t="n"/>
      <c r="AN10" s="26" t="n"/>
      <c r="AO10" s="26" t="n"/>
      <c r="AP10" s="26" t="n"/>
    </row>
    <row r="11" ht="18" customHeight="1" s="173" thickBot="1">
      <c r="A11" s="22" t="inlineStr">
        <is>
          <t>Sektor</t>
        </is>
      </c>
      <c r="B11" s="19" t="n"/>
      <c r="C11" s="26" t="inlineStr">
        <is>
          <t>8. Finance</t>
        </is>
      </c>
      <c r="D11" s="26" t="inlineStr">
        <is>
          <t>8. Finance</t>
        </is>
      </c>
      <c r="E11" s="26" t="inlineStr">
        <is>
          <t>8. Finance</t>
        </is>
      </c>
      <c r="F11" s="26" t="inlineStr">
        <is>
          <t>G. Financials</t>
        </is>
      </c>
      <c r="G11" s="26" t="inlineStr">
        <is>
          <t>G. Financials</t>
        </is>
      </c>
      <c r="H11" s="26" t="inlineStr">
        <is>
          <t>G. Financials</t>
        </is>
      </c>
      <c r="I11" s="26" t="inlineStr">
        <is>
          <t>G. Financials</t>
        </is>
      </c>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row>
    <row r="12" ht="18" customHeight="1" s="173" thickBot="1">
      <c r="A12" s="22" t="inlineStr">
        <is>
          <t>Subsektor</t>
        </is>
      </c>
      <c r="B12" s="19" t="n"/>
      <c r="C12" s="26" t="inlineStr">
        <is>
          <t>81. Bank</t>
        </is>
      </c>
      <c r="D12" s="26" t="inlineStr">
        <is>
          <t>81. Bank</t>
        </is>
      </c>
      <c r="E12" s="26" t="inlineStr">
        <is>
          <t>81. Bank</t>
        </is>
      </c>
      <c r="F12" s="26" t="inlineStr">
        <is>
          <t>G1. Banks</t>
        </is>
      </c>
      <c r="G12" s="26" t="inlineStr">
        <is>
          <t>G1. Banks</t>
        </is>
      </c>
      <c r="H12" s="26" t="inlineStr">
        <is>
          <t>G1. Banks</t>
        </is>
      </c>
      <c r="I12" s="26" t="inlineStr">
        <is>
          <t>G1. Banks</t>
        </is>
      </c>
      <c r="J12" s="26" t="n"/>
      <c r="K12" s="26" t="n"/>
      <c r="L12" s="26" t="n"/>
      <c r="M12" s="26" t="n"/>
      <c r="N12" s="26" t="n"/>
      <c r="O12" s="26" t="n"/>
      <c r="P12" s="26" t="n"/>
      <c r="Q12" s="26" t="n"/>
      <c r="R12" s="26" t="n"/>
      <c r="S12" s="26" t="n"/>
      <c r="T12" s="26" t="n"/>
      <c r="U12" s="26" t="n"/>
      <c r="V12" s="26" t="n"/>
      <c r="W12" s="26" t="n"/>
      <c r="X12" s="26" t="n"/>
      <c r="Y12" s="26" t="n"/>
      <c r="Z12" s="26" t="n"/>
      <c r="AA12" s="26" t="n"/>
      <c r="AB12" s="26" t="n"/>
      <c r="AC12" s="26" t="n"/>
      <c r="AD12" s="26" t="n"/>
      <c r="AE12" s="26" t="n"/>
      <c r="AF12" s="26" t="n"/>
      <c r="AG12" s="26" t="n"/>
      <c r="AH12" s="26" t="n"/>
      <c r="AI12" s="26" t="n"/>
      <c r="AJ12" s="26" t="n"/>
      <c r="AK12" s="26" t="n"/>
      <c r="AL12" s="26" t="n"/>
      <c r="AM12" s="26" t="n"/>
      <c r="AN12" s="26" t="n"/>
      <c r="AO12" s="26" t="n"/>
      <c r="AP12" s="26" t="n"/>
    </row>
    <row r="13" ht="18" customHeight="1" s="173" thickBot="1">
      <c r="A13" s="22" t="inlineStr">
        <is>
          <t>Industri</t>
        </is>
      </c>
      <c r="B13" s="19" t="n"/>
      <c r="C13" s="26" t="n">
        <v/>
      </c>
      <c r="D13" s="26" t="n">
        <v/>
      </c>
      <c r="E13" s="26" t="n">
        <v/>
      </c>
      <c r="F13" s="26" t="inlineStr">
        <is>
          <t>G11. Banks</t>
        </is>
      </c>
      <c r="G13" s="26" t="inlineStr">
        <is>
          <t>G11. Banks</t>
        </is>
      </c>
      <c r="H13" s="26" t="inlineStr">
        <is>
          <t>G11. Banks</t>
        </is>
      </c>
      <c r="I13" s="26" t="inlineStr">
        <is>
          <t>G11. Banks</t>
        </is>
      </c>
      <c r="J13" s="26" t="n"/>
      <c r="K13" s="26" t="n"/>
      <c r="L13" s="26" t="n"/>
      <c r="M13" s="26" t="n"/>
      <c r="N13" s="26" t="n"/>
      <c r="O13" s="26" t="n"/>
      <c r="P13" s="26" t="n"/>
      <c r="Q13" s="26" t="n"/>
      <c r="R13" s="26" t="n"/>
      <c r="S13" s="26" t="n"/>
      <c r="T13" s="26" t="n"/>
      <c r="U13" s="26" t="n"/>
      <c r="V13" s="26" t="n"/>
      <c r="W13" s="26" t="n"/>
      <c r="X13" s="26" t="n"/>
      <c r="Y13" s="26" t="n"/>
      <c r="Z13" s="26" t="n"/>
      <c r="AA13" s="26" t="n"/>
      <c r="AB13" s="26" t="n"/>
      <c r="AC13" s="26" t="n"/>
      <c r="AD13" s="26" t="n"/>
      <c r="AE13" s="26" t="n"/>
      <c r="AF13" s="26" t="n"/>
      <c r="AG13" s="26" t="n"/>
      <c r="AH13" s="26" t="n"/>
      <c r="AI13" s="26" t="n"/>
      <c r="AJ13" s="26" t="n"/>
      <c r="AK13" s="26" t="n"/>
      <c r="AL13" s="26" t="n"/>
      <c r="AM13" s="26" t="n"/>
      <c r="AN13" s="26" t="n"/>
      <c r="AO13" s="26" t="n"/>
      <c r="AP13" s="26" t="n"/>
    </row>
    <row r="14" ht="18" customHeight="1" s="173" thickBot="1">
      <c r="A14" s="22" t="inlineStr">
        <is>
          <t>Subindustri</t>
        </is>
      </c>
      <c r="B14" s="19" t="n"/>
      <c r="C14" s="26" t="n">
        <v/>
      </c>
      <c r="D14" s="26" t="n">
        <v/>
      </c>
      <c r="E14" s="26" t="n">
        <v/>
      </c>
      <c r="F14" s="26" t="inlineStr">
        <is>
          <t>G111. Banks</t>
        </is>
      </c>
      <c r="G14" s="26" t="inlineStr">
        <is>
          <t>G111. Banks</t>
        </is>
      </c>
      <c r="H14" s="26" t="inlineStr">
        <is>
          <t>G111. Banks</t>
        </is>
      </c>
      <c r="I14" s="26" t="inlineStr">
        <is>
          <t>G111. Banks</t>
        </is>
      </c>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row>
    <row r="15" ht="51" customHeight="1" s="173" thickBot="1">
      <c r="A15" s="22" t="inlineStr">
        <is>
          <t>Informasi pemegang saham pengendali</t>
        </is>
      </c>
      <c r="B15" s="19" t="n"/>
      <c r="C15" s="26" t="inlineStr">
        <is>
          <t>Foreign Corporation</t>
        </is>
      </c>
      <c r="D15" s="26" t="inlineStr">
        <is>
          <t>Foreign Corporation</t>
        </is>
      </c>
      <c r="E15" s="26" t="inlineStr">
        <is>
          <t>Foreign Corporation</t>
        </is>
      </c>
      <c r="F15" s="26" t="inlineStr">
        <is>
          <t>Foreign Corporation</t>
        </is>
      </c>
      <c r="G15" s="26" t="inlineStr">
        <is>
          <t>Foreign Corporation</t>
        </is>
      </c>
      <c r="H15" s="26" t="inlineStr">
        <is>
          <t>Foreign Corporation</t>
        </is>
      </c>
      <c r="I15" s="26" t="inlineStr">
        <is>
          <t>Foreign Corporation</t>
        </is>
      </c>
      <c r="J15" s="26" t="n"/>
      <c r="K15" s="26" t="n"/>
      <c r="L15" s="26" t="n"/>
      <c r="M15" s="26" t="n"/>
      <c r="N15" s="26" t="n"/>
      <c r="O15" s="26" t="n"/>
      <c r="P15" s="26" t="n"/>
      <c r="Q15" s="26" t="n"/>
      <c r="R15" s="26" t="n"/>
      <c r="S15" s="26" t="n"/>
      <c r="T15" s="26" t="n"/>
      <c r="U15" s="26" t="n"/>
      <c r="V15" s="26" t="n"/>
      <c r="W15" s="26" t="n"/>
      <c r="X15" s="26" t="n"/>
      <c r="Y15" s="26" t="n"/>
      <c r="Z15" s="26" t="n"/>
      <c r="AA15" s="26" t="n"/>
      <c r="AB15" s="26" t="n"/>
      <c r="AC15" s="26" t="n"/>
      <c r="AD15" s="26" t="n"/>
      <c r="AE15" s="26" t="n"/>
      <c r="AF15" s="26" t="n"/>
      <c r="AG15" s="26" t="n"/>
      <c r="AH15" s="26" t="n"/>
      <c r="AI15" s="26" t="n"/>
      <c r="AJ15" s="26" t="n"/>
      <c r="AK15" s="26" t="n"/>
      <c r="AL15" s="26" t="n"/>
      <c r="AM15" s="26" t="n"/>
      <c r="AN15" s="26" t="n"/>
      <c r="AO15" s="26" t="n"/>
      <c r="AP15" s="26" t="n"/>
    </row>
    <row r="16" ht="49" customHeight="1" s="173" thickBot="1">
      <c r="A16" s="22" t="inlineStr">
        <is>
          <t>Jenis entitas</t>
        </is>
      </c>
      <c r="B16" s="19" t="n"/>
      <c r="C16" s="26" t="inlineStr">
        <is>
          <t>Local Company - Indonesia Jurisdiction</t>
        </is>
      </c>
      <c r="D16" s="26" t="inlineStr">
        <is>
          <t>Local Company - Indonesia Jurisdiction</t>
        </is>
      </c>
      <c r="E16" s="26" t="inlineStr">
        <is>
          <t>Local Company - Indonesia Jurisdiction</t>
        </is>
      </c>
      <c r="F16" s="26" t="inlineStr">
        <is>
          <t>Local Company - Indonesia Jurisdiction</t>
        </is>
      </c>
      <c r="G16" s="26" t="inlineStr">
        <is>
          <t>Local Company - Indonesia Jurisdiction</t>
        </is>
      </c>
      <c r="H16" s="26" t="inlineStr">
        <is>
          <t>Local Company - Indonesia Jurisdiction</t>
        </is>
      </c>
      <c r="I16" s="26" t="inlineStr">
        <is>
          <t>Local Company - Indonesia Jurisdiction</t>
        </is>
      </c>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6" t="n"/>
      <c r="AM16" s="26" t="n"/>
      <c r="AN16" s="26" t="n"/>
      <c r="AO16" s="26" t="n"/>
      <c r="AP16" s="26" t="n"/>
    </row>
    <row r="17" ht="39" customHeight="1" s="173" thickBot="1">
      <c r="A17" s="22" t="inlineStr">
        <is>
          <t>Jenis efek yang dicatatkan</t>
        </is>
      </c>
      <c r="B17" s="19" t="n"/>
      <c r="C17" s="26" t="inlineStr">
        <is>
          <t>Saham dan Obligasi / Stock and Bond</t>
        </is>
      </c>
      <c r="D17" s="26" t="inlineStr">
        <is>
          <t>Saham dan Obligasi / Stock and Bond</t>
        </is>
      </c>
      <c r="E17" s="26" t="inlineStr">
        <is>
          <t>Saham dan Obligasi / Stock and Bond</t>
        </is>
      </c>
      <c r="F17" s="26" t="inlineStr">
        <is>
          <t>Saham dan Obligasi / Stock and Bond</t>
        </is>
      </c>
      <c r="G17" s="26" t="inlineStr">
        <is>
          <t>Saham dan Obligasi / Stock and Bond</t>
        </is>
      </c>
      <c r="H17" s="26" t="inlineStr">
        <is>
          <t>Saham dan Obligasi / Stock and Bond</t>
        </is>
      </c>
      <c r="I17" s="26" t="inlineStr">
        <is>
          <t>Saham dan Obligasi / Stock and Bond</t>
        </is>
      </c>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6" t="n"/>
      <c r="AM17" s="26" t="n"/>
      <c r="AN17" s="26" t="n"/>
      <c r="AO17" s="26" t="n"/>
      <c r="AP17" s="26" t="n"/>
    </row>
    <row r="18" ht="35" customHeight="1" s="173" thickBot="1">
      <c r="A18" s="22" t="inlineStr">
        <is>
          <t>Jenis papan perdagangan tempat entitas tercatat</t>
        </is>
      </c>
      <c r="B18" s="19" t="n"/>
      <c r="C18" s="26" t="inlineStr"/>
      <c r="D18" s="26" t="inlineStr"/>
      <c r="E18" s="26" t="inlineStr"/>
      <c r="F18" s="26" t="inlineStr">
        <is>
          <t>Utama / Main</t>
        </is>
      </c>
      <c r="G18" s="26" t="inlineStr">
        <is>
          <t>Utama / Main</t>
        </is>
      </c>
      <c r="H18" s="26" t="inlineStr">
        <is>
          <t>Utama / Main</t>
        </is>
      </c>
      <c r="I18" s="26" t="inlineStr">
        <is>
          <t>Utama / Main</t>
        </is>
      </c>
      <c r="J18" s="26" t="n"/>
      <c r="K18" s="26" t="n"/>
      <c r="L18" s="26" t="n"/>
      <c r="M18" s="26" t="n"/>
      <c r="N18" s="26" t="n"/>
      <c r="O18" s="26" t="n"/>
      <c r="P18" s="26" t="n"/>
      <c r="Q18" s="26" t="n"/>
      <c r="R18" s="26" t="n"/>
      <c r="S18" s="26" t="n"/>
      <c r="T18" s="26" t="n"/>
      <c r="U18" s="26" t="n"/>
      <c r="V18" s="26" t="n"/>
      <c r="W18" s="26" t="n"/>
      <c r="X18" s="26" t="n"/>
      <c r="Y18" s="26" t="n"/>
      <c r="Z18" s="26" t="n"/>
      <c r="AA18" s="26" t="n"/>
      <c r="AB18" s="26" t="n"/>
      <c r="AC18" s="26" t="n"/>
      <c r="AD18" s="26" t="n"/>
      <c r="AE18" s="26" t="n"/>
      <c r="AF18" s="26" t="n"/>
      <c r="AG18" s="26" t="n"/>
      <c r="AH18" s="26" t="n"/>
      <c r="AI18" s="26" t="n"/>
      <c r="AJ18" s="26" t="n"/>
      <c r="AK18" s="26" t="n"/>
      <c r="AL18" s="26" t="n"/>
      <c r="AM18" s="26" t="n"/>
      <c r="AN18" s="26" t="n"/>
      <c r="AO18" s="26" t="n"/>
      <c r="AP18" s="26" t="n"/>
    </row>
    <row r="19" ht="52" customHeight="1" s="173" thickBot="1">
      <c r="A19" s="22" t="inlineStr">
        <is>
          <t>Apakah merupakan laporan keuangan satu entitas atau suatu kelompok entitas</t>
        </is>
      </c>
      <c r="B19" s="19" t="n"/>
      <c r="C19" s="26" t="inlineStr">
        <is>
          <t>Entitas grup / Group entity</t>
        </is>
      </c>
      <c r="D19" s="26" t="inlineStr">
        <is>
          <t>Entitas grup / Group entity</t>
        </is>
      </c>
      <c r="E19" s="26" t="inlineStr">
        <is>
          <t>Entitas grup / Group entity</t>
        </is>
      </c>
      <c r="F19" s="26" t="inlineStr">
        <is>
          <t>Entitas grup / Group entity</t>
        </is>
      </c>
      <c r="G19" s="26" t="inlineStr">
        <is>
          <t>Entitas grup / Group entity</t>
        </is>
      </c>
      <c r="H19" s="26" t="inlineStr">
        <is>
          <t>Entitas grup / Group entity</t>
        </is>
      </c>
      <c r="I19" s="26" t="inlineStr">
        <is>
          <t>Entitas grup / Group entity</t>
        </is>
      </c>
      <c r="J19" s="26" t="n"/>
      <c r="K19" s="26" t="n"/>
      <c r="L19" s="26" t="n"/>
      <c r="M19" s="26" t="n"/>
      <c r="N19" s="26" t="n"/>
      <c r="O19" s="26" t="n"/>
      <c r="P19" s="26" t="n"/>
      <c r="Q19" s="26" t="n"/>
      <c r="R19" s="26" t="n"/>
      <c r="S19" s="26" t="n"/>
      <c r="T19" s="26" t="n"/>
      <c r="U19" s="26" t="n"/>
      <c r="V19" s="26" t="n"/>
      <c r="W19" s="26" t="n"/>
      <c r="X19" s="26" t="n"/>
      <c r="Y19" s="26" t="n"/>
      <c r="Z19" s="26" t="n"/>
      <c r="AA19" s="26" t="n"/>
      <c r="AB19" s="26" t="n"/>
      <c r="AC19" s="26" t="n"/>
      <c r="AD19" s="26" t="n"/>
      <c r="AE19" s="26" t="n"/>
      <c r="AF19" s="26" t="n"/>
      <c r="AG19" s="26" t="n"/>
      <c r="AH19" s="26" t="n"/>
      <c r="AI19" s="26" t="n"/>
      <c r="AJ19" s="26" t="n"/>
      <c r="AK19" s="26" t="n"/>
      <c r="AL19" s="26" t="n"/>
      <c r="AM19" s="26" t="n"/>
      <c r="AN19" s="26" t="n"/>
      <c r="AO19" s="26" t="n"/>
      <c r="AP19" s="26" t="n"/>
    </row>
    <row r="20" ht="35" customHeight="1" s="173" thickBot="1">
      <c r="A20" s="22" t="inlineStr">
        <is>
          <t>Periode penyampaian laporan keuangan</t>
        </is>
      </c>
      <c r="B20" s="19" t="n"/>
      <c r="C20" s="26" t="inlineStr">
        <is>
          <t>Tahunan / Annual</t>
        </is>
      </c>
      <c r="D20" s="26" t="inlineStr">
        <is>
          <t>Tahunan / Annual</t>
        </is>
      </c>
      <c r="E20" s="26" t="inlineStr">
        <is>
          <t>Tahunan / Annual</t>
        </is>
      </c>
      <c r="F20" s="26" t="inlineStr">
        <is>
          <t>Tahunan / Annual</t>
        </is>
      </c>
      <c r="G20" s="26" t="inlineStr">
        <is>
          <t>Tahunan / Annual</t>
        </is>
      </c>
      <c r="H20" s="26" t="inlineStr">
        <is>
          <t>Tahunan / Annual</t>
        </is>
      </c>
      <c r="I20" s="26" t="inlineStr">
        <is>
          <t>Tahunan / Annual</t>
        </is>
      </c>
      <c r="J20" s="26" t="n"/>
      <c r="K20" s="26" t="n"/>
      <c r="L20" s="26" t="n"/>
      <c r="M20" s="26" t="n"/>
      <c r="N20" s="26" t="n"/>
      <c r="O20" s="26" t="n"/>
      <c r="P20" s="26" t="n"/>
      <c r="Q20" s="26" t="n"/>
      <c r="R20" s="26" t="n"/>
      <c r="S20" s="26" t="n"/>
      <c r="T20" s="26" t="n"/>
      <c r="U20" s="26" t="n"/>
      <c r="V20" s="26" t="n"/>
      <c r="W20" s="26" t="n"/>
      <c r="X20" s="26" t="n"/>
      <c r="Y20" s="26" t="n"/>
      <c r="Z20" s="26" t="n"/>
      <c r="AA20" s="26" t="n"/>
      <c r="AB20" s="26" t="n"/>
      <c r="AC20" s="26" t="n"/>
      <c r="AD20" s="26" t="n"/>
      <c r="AE20" s="26" t="n"/>
      <c r="AF20" s="26" t="n"/>
      <c r="AG20" s="26" t="n"/>
      <c r="AH20" s="26" t="n"/>
      <c r="AI20" s="26" t="n"/>
      <c r="AJ20" s="26" t="n"/>
      <c r="AK20" s="26" t="n"/>
      <c r="AL20" s="26" t="n"/>
      <c r="AM20" s="26" t="n"/>
      <c r="AN20" s="26" t="n"/>
      <c r="AO20" s="26" t="n"/>
      <c r="AP20" s="26" t="n"/>
    </row>
    <row r="21" ht="18" customHeight="1" s="173" thickBot="1">
      <c r="A21" s="22" t="inlineStr">
        <is>
          <t>Tanggal Surat Pernyataan Direksi</t>
        </is>
      </c>
      <c r="B21" s="19" t="n"/>
      <c r="C21" s="26" t="n">
        <v/>
      </c>
      <c r="D21" s="26" t="n">
        <v/>
      </c>
      <c r="E21" s="26" t="n">
        <v/>
      </c>
      <c r="F21" s="26" t="n">
        <v/>
      </c>
      <c r="G21" s="26" t="inlineStr">
        <is>
          <t>2024-02-19</t>
        </is>
      </c>
      <c r="H21" s="26" t="inlineStr">
        <is>
          <t>2025-02-18</t>
        </is>
      </c>
      <c r="I21" s="26" t="inlineStr">
        <is>
          <t>2026-02-24</t>
        </is>
      </c>
      <c r="J21" s="26" t="n"/>
      <c r="K21" s="26" t="n"/>
      <c r="L21" s="26" t="n"/>
      <c r="M21" s="26" t="n"/>
      <c r="N21" s="26" t="n"/>
      <c r="O21" s="26" t="n"/>
      <c r="P21" s="26" t="n"/>
      <c r="Q21" s="26" t="n"/>
      <c r="R21" s="26" t="n"/>
      <c r="S21" s="26" t="n"/>
      <c r="T21" s="26" t="n"/>
      <c r="U21" s="26" t="n"/>
      <c r="V21" s="26" t="n"/>
      <c r="W21" s="26" t="n"/>
      <c r="X21" s="26" t="n"/>
      <c r="Y21" s="26" t="n"/>
      <c r="Z21" s="26" t="n"/>
      <c r="AA21" s="26" t="n"/>
      <c r="AB21" s="26" t="n"/>
      <c r="AC21" s="26" t="n"/>
      <c r="AD21" s="26" t="n"/>
      <c r="AE21" s="26" t="n"/>
      <c r="AF21" s="26" t="n"/>
      <c r="AG21" s="26" t="n"/>
      <c r="AH21" s="26" t="n"/>
      <c r="AI21" s="26" t="n"/>
      <c r="AJ21" s="26" t="n"/>
      <c r="AK21" s="26" t="n"/>
      <c r="AL21" s="26" t="n"/>
      <c r="AM21" s="26" t="n"/>
      <c r="AN21" s="26" t="n"/>
      <c r="AO21" s="26" t="n"/>
      <c r="AP21" s="26" t="n"/>
    </row>
    <row r="22" ht="18" customHeight="1" s="173" thickBot="1">
      <c r="A22" s="22" t="inlineStr">
        <is>
          <t>Tanggal awal periode berjalan</t>
        </is>
      </c>
      <c r="B22" s="19" t="n"/>
      <c r="C22" s="26" t="inlineStr">
        <is>
          <t>2019-01-01</t>
        </is>
      </c>
      <c r="D22" s="26" t="inlineStr">
        <is>
          <t>2020-01-01</t>
        </is>
      </c>
      <c r="E22" s="26" t="inlineStr">
        <is>
          <t>2021-01-01</t>
        </is>
      </c>
      <c r="F22" s="26" t="inlineStr">
        <is>
          <t>2022-01-01</t>
        </is>
      </c>
      <c r="G22" s="26" t="inlineStr">
        <is>
          <t>2023-01-01</t>
        </is>
      </c>
      <c r="H22" s="26" t="inlineStr">
        <is>
          <t>2024-01-01</t>
        </is>
      </c>
      <c r="I22" s="26" t="inlineStr">
        <is>
          <t>2025-01-01</t>
        </is>
      </c>
      <c r="J22" s="26" t="n"/>
      <c r="K22" s="26" t="n"/>
      <c r="L22" s="26" t="n"/>
      <c r="M22" s="26" t="n"/>
      <c r="N22" s="26" t="n"/>
      <c r="O22" s="26" t="n"/>
      <c r="P22" s="26" t="n"/>
      <c r="Q22" s="26" t="n"/>
      <c r="R22" s="26" t="n"/>
      <c r="S22" s="26" t="n"/>
      <c r="T22" s="26" t="n"/>
      <c r="U22" s="26" t="n"/>
      <c r="V22" s="26" t="n"/>
      <c r="W22" s="26" t="n"/>
      <c r="X22" s="26" t="n"/>
      <c r="Y22" s="26" t="n"/>
      <c r="Z22" s="26" t="n"/>
      <c r="AA22" s="26" t="n"/>
      <c r="AB22" s="26" t="n"/>
      <c r="AC22" s="26" t="n"/>
      <c r="AD22" s="26" t="n"/>
      <c r="AE22" s="26" t="n"/>
      <c r="AF22" s="26" t="n"/>
      <c r="AG22" s="26" t="n"/>
      <c r="AH22" s="26" t="n"/>
      <c r="AI22" s="26" t="n"/>
      <c r="AJ22" s="26" t="n"/>
      <c r="AK22" s="26" t="n"/>
      <c r="AL22" s="26" t="n"/>
      <c r="AM22" s="26" t="n"/>
      <c r="AN22" s="26" t="n"/>
      <c r="AO22" s="26" t="n"/>
      <c r="AP22" s="26" t="n"/>
    </row>
    <row r="23" ht="18" customHeight="1" s="173" thickBot="1">
      <c r="A23" s="22" t="inlineStr">
        <is>
          <t>Tanggal akhir periode berjalan</t>
        </is>
      </c>
      <c r="B23" s="19" t="n"/>
      <c r="C23" s="26" t="inlineStr">
        <is>
          <t>2019-12-31</t>
        </is>
      </c>
      <c r="D23" s="26" t="inlineStr">
        <is>
          <t>2020-12-31</t>
        </is>
      </c>
      <c r="E23" s="26" t="inlineStr">
        <is>
          <t>2021-12-31</t>
        </is>
      </c>
      <c r="F23" s="26" t="inlineStr">
        <is>
          <t>2022-12-31</t>
        </is>
      </c>
      <c r="G23" s="26" t="inlineStr">
        <is>
          <t>2023-12-31</t>
        </is>
      </c>
      <c r="H23" s="26" t="inlineStr">
        <is>
          <t>2024-12-31</t>
        </is>
      </c>
      <c r="I23" s="26" t="inlineStr">
        <is>
          <t>2025-12-31</t>
        </is>
      </c>
      <c r="J23" s="26" t="n"/>
      <c r="K23" s="26" t="n"/>
      <c r="L23" s="26" t="n"/>
      <c r="M23" s="26" t="n"/>
      <c r="N23" s="26" t="n"/>
      <c r="O23" s="26" t="n"/>
      <c r="P23" s="26" t="n"/>
      <c r="Q23" s="26" t="n"/>
      <c r="R23" s="26" t="n"/>
      <c r="S23" s="26" t="n"/>
      <c r="T23" s="26" t="n"/>
      <c r="U23" s="26" t="n"/>
      <c r="V23" s="26" t="n"/>
      <c r="W23" s="26" t="n"/>
      <c r="X23" s="26" t="n"/>
      <c r="Y23" s="26" t="n"/>
      <c r="Z23" s="26" t="n"/>
      <c r="AA23" s="26" t="n"/>
      <c r="AB23" s="26" t="n"/>
      <c r="AC23" s="26" t="n"/>
      <c r="AD23" s="26" t="n"/>
      <c r="AE23" s="26" t="n"/>
      <c r="AF23" s="26" t="n"/>
      <c r="AG23" s="26" t="n"/>
      <c r="AH23" s="26" t="n"/>
      <c r="AI23" s="26" t="n"/>
      <c r="AJ23" s="26" t="n"/>
      <c r="AK23" s="26" t="n"/>
      <c r="AL23" s="26" t="n"/>
      <c r="AM23" s="26" t="n"/>
      <c r="AN23" s="26" t="n"/>
      <c r="AO23" s="26" t="n"/>
      <c r="AP23" s="26" t="n"/>
    </row>
    <row r="24" ht="18" customHeight="1" s="173" thickBot="1">
      <c r="A24" s="22" t="inlineStr">
        <is>
          <t>Tanggal akhir tahun sebelumnya</t>
        </is>
      </c>
      <c r="B24" s="19" t="n"/>
      <c r="C24" s="26" t="inlineStr">
        <is>
          <t>2018-12-31</t>
        </is>
      </c>
      <c r="D24" s="26" t="inlineStr">
        <is>
          <t>2019-12-31</t>
        </is>
      </c>
      <c r="E24" s="26" t="inlineStr">
        <is>
          <t>2020-12-31</t>
        </is>
      </c>
      <c r="F24" s="26" t="inlineStr">
        <is>
          <t>2021-12-31</t>
        </is>
      </c>
      <c r="G24" s="26" t="inlineStr">
        <is>
          <t>2022-12-31</t>
        </is>
      </c>
      <c r="H24" s="26" t="inlineStr">
        <is>
          <t>2023-12-31</t>
        </is>
      </c>
      <c r="I24" s="26" t="inlineStr">
        <is>
          <t>2024-12-31</t>
        </is>
      </c>
      <c r="J24" s="26" t="n"/>
      <c r="K24" s="26" t="n"/>
      <c r="L24" s="26" t="n"/>
      <c r="M24" s="26" t="n"/>
      <c r="N24" s="26" t="n"/>
      <c r="O24" s="26" t="n"/>
      <c r="P24" s="26" t="n"/>
      <c r="Q24" s="26" t="n"/>
      <c r="R24" s="26" t="n"/>
      <c r="S24" s="26" t="n"/>
      <c r="T24" s="26" t="n"/>
      <c r="U24" s="26" t="n"/>
      <c r="V24" s="26" t="n"/>
      <c r="W24" s="26" t="n"/>
      <c r="X24" s="26" t="n"/>
      <c r="Y24" s="26" t="n"/>
      <c r="Z24" s="26" t="n"/>
      <c r="AA24" s="26" t="n"/>
      <c r="AB24" s="26" t="n"/>
      <c r="AC24" s="26" t="n"/>
      <c r="AD24" s="26" t="n"/>
      <c r="AE24" s="26" t="n"/>
      <c r="AF24" s="26" t="n"/>
      <c r="AG24" s="26" t="n"/>
      <c r="AH24" s="26" t="n"/>
      <c r="AI24" s="26" t="n"/>
      <c r="AJ24" s="26" t="n"/>
      <c r="AK24" s="26" t="n"/>
      <c r="AL24" s="26" t="n"/>
      <c r="AM24" s="26" t="n"/>
      <c r="AN24" s="26" t="n"/>
      <c r="AO24" s="26" t="n"/>
      <c r="AP24" s="26" t="n"/>
    </row>
    <row r="25" ht="18" customHeight="1" s="173" thickBot="1">
      <c r="A25" s="22" t="inlineStr">
        <is>
          <t>Tanggal awal periode sebelumnya</t>
        </is>
      </c>
      <c r="B25" s="19" t="n"/>
      <c r="C25" s="26" t="inlineStr">
        <is>
          <t>2018-01-01</t>
        </is>
      </c>
      <c r="D25" s="26" t="inlineStr">
        <is>
          <t>2019-01-01</t>
        </is>
      </c>
      <c r="E25" s="26" t="inlineStr">
        <is>
          <t>2020-01-01</t>
        </is>
      </c>
      <c r="F25" s="26" t="inlineStr">
        <is>
          <t>2021-01-01</t>
        </is>
      </c>
      <c r="G25" s="26" t="inlineStr">
        <is>
          <t>2022-01-01</t>
        </is>
      </c>
      <c r="H25" s="26" t="inlineStr">
        <is>
          <t>2023-01-01</t>
        </is>
      </c>
      <c r="I25" s="26" t="inlineStr">
        <is>
          <t>2024-01-01</t>
        </is>
      </c>
      <c r="J25" s="26" t="n"/>
      <c r="K25" s="26" t="n"/>
      <c r="L25" s="26" t="n"/>
      <c r="M25" s="26" t="n"/>
      <c r="N25" s="26" t="n"/>
      <c r="O25" s="26" t="n"/>
      <c r="P25" s="26" t="n"/>
      <c r="Q25" s="26" t="n"/>
      <c r="R25" s="26" t="n"/>
      <c r="S25" s="26" t="n"/>
      <c r="T25" s="26" t="n"/>
      <c r="U25" s="26" t="n"/>
      <c r="V25" s="26" t="n"/>
      <c r="W25" s="26" t="n"/>
      <c r="X25" s="26" t="n"/>
      <c r="Y25" s="26" t="n"/>
      <c r="Z25" s="26" t="n"/>
      <c r="AA25" s="26" t="n"/>
      <c r="AB25" s="26" t="n"/>
      <c r="AC25" s="26" t="n"/>
      <c r="AD25" s="26" t="n"/>
      <c r="AE25" s="26" t="n"/>
      <c r="AF25" s="26" t="n"/>
      <c r="AG25" s="26" t="n"/>
      <c r="AH25" s="26" t="n"/>
      <c r="AI25" s="26" t="n"/>
      <c r="AJ25" s="26" t="n"/>
      <c r="AK25" s="26" t="n"/>
      <c r="AL25" s="26" t="n"/>
      <c r="AM25" s="26" t="n"/>
      <c r="AN25" s="26" t="n"/>
      <c r="AO25" s="26" t="n"/>
      <c r="AP25" s="26" t="n"/>
    </row>
    <row r="26" ht="18" customHeight="1" s="173" thickBot="1">
      <c r="A26" s="22" t="inlineStr">
        <is>
          <t>Tanggal akhir periode sebelumnya</t>
        </is>
      </c>
      <c r="B26" s="19" t="n"/>
      <c r="C26" s="26" t="inlineStr">
        <is>
          <t>2018-12-31</t>
        </is>
      </c>
      <c r="D26" s="26" t="inlineStr">
        <is>
          <t>2019-12-31</t>
        </is>
      </c>
      <c r="E26" s="26" t="inlineStr">
        <is>
          <t>2020-12-31</t>
        </is>
      </c>
      <c r="F26" s="26" t="inlineStr">
        <is>
          <t>2021-12-31</t>
        </is>
      </c>
      <c r="G26" s="26" t="inlineStr">
        <is>
          <t>2022-12-31</t>
        </is>
      </c>
      <c r="H26" s="26" t="inlineStr">
        <is>
          <t>2023-12-31</t>
        </is>
      </c>
      <c r="I26" s="26" t="inlineStr">
        <is>
          <t>2024-12-31</t>
        </is>
      </c>
      <c r="J26" s="26" t="n"/>
      <c r="K26" s="26" t="n"/>
      <c r="L26" s="26" t="n"/>
      <c r="M26" s="26" t="n"/>
      <c r="N26" s="26" t="n"/>
      <c r="O26" s="26" t="n"/>
      <c r="P26" s="26" t="n"/>
      <c r="Q26" s="26" t="n"/>
      <c r="R26" s="26" t="n"/>
      <c r="S26" s="26" t="n"/>
      <c r="T26" s="26" t="n"/>
      <c r="U26" s="26" t="n"/>
      <c r="V26" s="26" t="n"/>
      <c r="W26" s="26" t="n"/>
      <c r="X26" s="26" t="n"/>
      <c r="Y26" s="26" t="n"/>
      <c r="Z26" s="26" t="n"/>
      <c r="AA26" s="26" t="n"/>
      <c r="AB26" s="26" t="n"/>
      <c r="AC26" s="26" t="n"/>
      <c r="AD26" s="26" t="n"/>
      <c r="AE26" s="26" t="n"/>
      <c r="AF26" s="26" t="n"/>
      <c r="AG26" s="26" t="n"/>
      <c r="AH26" s="26" t="n"/>
      <c r="AI26" s="26" t="n"/>
      <c r="AJ26" s="26" t="n"/>
      <c r="AK26" s="26" t="n"/>
      <c r="AL26" s="26" t="n"/>
      <c r="AM26" s="26" t="n"/>
      <c r="AN26" s="26" t="n"/>
      <c r="AO26" s="26" t="n"/>
      <c r="AP26" s="26" t="n"/>
    </row>
    <row r="27" ht="18" customHeight="1" s="173" thickBot="1">
      <c r="A27" s="22" t="inlineStr">
        <is>
          <t>Tanggal akhir 2 tahun sebelumnya</t>
        </is>
      </c>
      <c r="B27" s="19" t="n"/>
      <c r="C27" s="26" t="n">
        <v/>
      </c>
      <c r="D27" s="26" t="n">
        <v/>
      </c>
      <c r="E27" s="26" t="n">
        <v/>
      </c>
      <c r="F27" s="26" t="inlineStr">
        <is>
          <t>2020-12-31</t>
        </is>
      </c>
      <c r="G27" s="26" t="inlineStr">
        <is>
          <t>2021-12-31</t>
        </is>
      </c>
      <c r="H27" s="26" t="inlineStr">
        <is>
          <t>2022-12-31</t>
        </is>
      </c>
      <c r="I27" s="26" t="inlineStr">
        <is>
          <t>2023-12-31</t>
        </is>
      </c>
      <c r="J27" s="26" t="n"/>
      <c r="K27" s="26" t="n"/>
      <c r="L27" s="26" t="n"/>
      <c r="M27" s="26" t="n"/>
      <c r="N27" s="26" t="n"/>
      <c r="O27" s="26" t="n"/>
      <c r="P27" s="26" t="n"/>
      <c r="Q27" s="26" t="n"/>
      <c r="R27" s="26" t="n"/>
      <c r="S27" s="26" t="n"/>
      <c r="T27" s="26" t="n"/>
      <c r="U27" s="26" t="n"/>
      <c r="V27" s="26" t="n"/>
      <c r="W27" s="26" t="n"/>
      <c r="X27" s="26" t="n"/>
      <c r="Y27" s="26" t="n"/>
      <c r="Z27" s="26" t="n"/>
      <c r="AA27" s="26" t="n"/>
      <c r="AB27" s="26" t="n"/>
      <c r="AC27" s="26" t="n"/>
      <c r="AD27" s="26" t="n"/>
      <c r="AE27" s="26" t="n"/>
      <c r="AF27" s="26" t="n"/>
      <c r="AG27" s="26" t="n"/>
      <c r="AH27" s="26" t="n"/>
      <c r="AI27" s="26" t="n"/>
      <c r="AJ27" s="26" t="n"/>
      <c r="AK27" s="26" t="n"/>
      <c r="AL27" s="26" t="n"/>
      <c r="AM27" s="26" t="n"/>
      <c r="AN27" s="26" t="n"/>
      <c r="AO27" s="26" t="n"/>
      <c r="AP27" s="26" t="n"/>
    </row>
    <row r="28" ht="18" customHeight="1" s="173" thickBot="1">
      <c r="A28" s="22" t="inlineStr">
        <is>
          <t>Mata uang pelaporan</t>
        </is>
      </c>
      <c r="B28" s="19" t="n"/>
      <c r="C28" s="26" t="inlineStr">
        <is>
          <t>Rupiah / IDR</t>
        </is>
      </c>
      <c r="D28" s="26" t="inlineStr">
        <is>
          <t>Rupiah / IDR</t>
        </is>
      </c>
      <c r="E28" s="26" t="inlineStr">
        <is>
          <t>Rupiah / IDR</t>
        </is>
      </c>
      <c r="F28" s="26" t="inlineStr">
        <is>
          <t>Rupiah / IDR</t>
        </is>
      </c>
      <c r="G28" s="26" t="inlineStr">
        <is>
          <t>Rupiah / IDR</t>
        </is>
      </c>
      <c r="H28" s="26" t="inlineStr">
        <is>
          <t>Rupiah / IDR</t>
        </is>
      </c>
      <c r="I28" s="26" t="inlineStr">
        <is>
          <t>Rupiah / IDR</t>
        </is>
      </c>
      <c r="J28" s="26" t="n"/>
      <c r="K28" s="26" t="n"/>
      <c r="L28" s="26" t="n"/>
      <c r="M28" s="26" t="n"/>
      <c r="N28" s="26" t="n"/>
      <c r="O28" s="26" t="n"/>
      <c r="P28" s="26" t="n"/>
      <c r="Q28" s="26" t="n"/>
      <c r="R28" s="26" t="n"/>
      <c r="S28" s="26" t="n"/>
      <c r="T28" s="26" t="n"/>
      <c r="U28" s="26" t="n"/>
      <c r="V28" s="26" t="n"/>
      <c r="W28" s="26" t="n"/>
      <c r="X28" s="26" t="n"/>
      <c r="Y28" s="26" t="n"/>
      <c r="Z28" s="26" t="n"/>
      <c r="AA28" s="26" t="n"/>
      <c r="AB28" s="26" t="n"/>
      <c r="AC28" s="26" t="n"/>
      <c r="AD28" s="26" t="n"/>
      <c r="AE28" s="26" t="n"/>
      <c r="AF28" s="26" t="n"/>
      <c r="AG28" s="26" t="n"/>
      <c r="AH28" s="26" t="n"/>
      <c r="AI28" s="26" t="n"/>
      <c r="AJ28" s="26" t="n"/>
      <c r="AK28" s="26" t="n"/>
      <c r="AL28" s="26" t="n"/>
      <c r="AM28" s="26" t="n"/>
      <c r="AN28" s="26" t="n"/>
      <c r="AO28" s="26" t="n"/>
      <c r="AP28" s="26" t="n"/>
    </row>
    <row r="29" hidden="1" ht="52" customHeight="1" s="173" thickBot="1">
      <c r="A29" s="22" t="inlineStr">
        <is>
          <t>Kurs konversi pada tanggal pelaporan jika mata uang penyajian selain rupiah</t>
        </is>
      </c>
      <c r="B29" s="19" t="n"/>
      <c r="C29" s="27" t="inlineStr"/>
      <c r="D29" s="27" t="inlineStr"/>
      <c r="E29" s="27" t="inlineStr"/>
      <c r="F29" s="27" t="inlineStr"/>
      <c r="G29" s="27" t="inlineStr"/>
      <c r="H29" s="27" t="inlineStr"/>
      <c r="I29" s="27" t="inlineStr"/>
      <c r="J29" s="27" t="n"/>
      <c r="K29" s="27" t="n"/>
      <c r="L29" s="27" t="n"/>
      <c r="M29" s="27" t="n"/>
      <c r="N29" s="27" t="n"/>
      <c r="O29" s="27" t="n"/>
      <c r="P29" s="27" t="n"/>
      <c r="Q29" s="27" t="n"/>
      <c r="R29" s="27" t="n"/>
      <c r="S29" s="27" t="n"/>
      <c r="T29" s="27" t="n"/>
      <c r="U29" s="27" t="n"/>
      <c r="V29" s="27" t="n"/>
      <c r="W29" s="27" t="n"/>
      <c r="X29" s="27" t="n"/>
      <c r="Y29" s="27" t="n"/>
      <c r="Z29" s="27" t="n"/>
      <c r="AA29" s="27" t="n"/>
      <c r="AB29" s="27" t="n"/>
      <c r="AC29" s="27" t="n"/>
      <c r="AD29" s="27" t="n"/>
      <c r="AE29" s="27" t="n"/>
      <c r="AF29" s="27" t="n"/>
      <c r="AG29" s="27" t="n"/>
      <c r="AH29" s="27" t="n"/>
      <c r="AI29" s="27" t="n"/>
      <c r="AJ29" s="27" t="n"/>
      <c r="AK29" s="27" t="n"/>
      <c r="AL29" s="27" t="n"/>
      <c r="AM29" s="27" t="n"/>
      <c r="AN29" s="27" t="n"/>
      <c r="AO29" s="27" t="n"/>
      <c r="AP29" s="27" t="n"/>
    </row>
    <row r="30" ht="52" customHeight="1" s="173" thickBot="1">
      <c r="A30" s="22" t="inlineStr">
        <is>
          <t>Pembulatan yang digunakan dalam penyajian jumlah dalam laporan keuangan</t>
        </is>
      </c>
      <c r="B30" s="19" t="n"/>
      <c r="C30" s="26" t="inlineStr">
        <is>
          <t>Jutaan / In Million</t>
        </is>
      </c>
      <c r="D30" s="26" t="inlineStr">
        <is>
          <t>Jutaan / In Million</t>
        </is>
      </c>
      <c r="E30" s="26" t="inlineStr">
        <is>
          <t>Jutaan / In Million</t>
        </is>
      </c>
      <c r="F30" s="26" t="inlineStr">
        <is>
          <t>Jutaan / In Million</t>
        </is>
      </c>
      <c r="G30" s="26" t="inlineStr">
        <is>
          <t>Jutaan / In Million</t>
        </is>
      </c>
      <c r="H30" s="26" t="inlineStr">
        <is>
          <t>Jutaan / In Million</t>
        </is>
      </c>
      <c r="I30" s="26" t="inlineStr">
        <is>
          <t>Jutaan / In Million</t>
        </is>
      </c>
      <c r="J30" s="26" t="n"/>
      <c r="K30" s="26" t="n"/>
      <c r="L30" s="26" t="n"/>
      <c r="M30" s="26" t="n"/>
      <c r="N30" s="26" t="n"/>
      <c r="O30" s="26" t="n"/>
      <c r="P30" s="26" t="n"/>
      <c r="Q30" s="26" t="n"/>
      <c r="R30" s="26" t="n"/>
      <c r="S30" s="26" t="n"/>
      <c r="T30" s="26" t="n"/>
      <c r="U30" s="26" t="n"/>
      <c r="V30" s="26" t="n"/>
      <c r="W30" s="26" t="n"/>
      <c r="X30" s="26" t="n"/>
      <c r="Y30" s="26" t="n"/>
      <c r="Z30" s="26" t="n"/>
      <c r="AA30" s="26" t="n"/>
      <c r="AB30" s="26" t="n"/>
      <c r="AC30" s="26" t="n"/>
      <c r="AD30" s="26" t="n"/>
      <c r="AE30" s="26" t="n"/>
      <c r="AF30" s="26" t="n"/>
      <c r="AG30" s="26" t="n"/>
      <c r="AH30" s="26" t="n"/>
      <c r="AI30" s="26" t="n"/>
      <c r="AJ30" s="26" t="n"/>
      <c r="AK30" s="26" t="n"/>
      <c r="AL30" s="26" t="n"/>
      <c r="AM30" s="26" t="n"/>
      <c r="AN30" s="26" t="n"/>
      <c r="AO30" s="26" t="n"/>
      <c r="AP30" s="26" t="n"/>
    </row>
    <row r="31" ht="35" customHeight="1" s="173" thickBot="1">
      <c r="A31" s="22" t="inlineStr">
        <is>
          <t>Jenis laporan atas laporan keuangan</t>
        </is>
      </c>
      <c r="B31" s="19" t="n"/>
      <c r="C31" s="26" t="inlineStr">
        <is>
          <t>Diaudit / Audited</t>
        </is>
      </c>
      <c r="D31" s="26" t="inlineStr">
        <is>
          <t>Diaudit / Audited</t>
        </is>
      </c>
      <c r="E31" s="26" t="inlineStr">
        <is>
          <t>Diaudit / Audited</t>
        </is>
      </c>
      <c r="F31" s="26" t="inlineStr">
        <is>
          <t>Diaudit / Audited</t>
        </is>
      </c>
      <c r="G31" s="26" t="inlineStr">
        <is>
          <t>Diaudit / Audited</t>
        </is>
      </c>
      <c r="H31" s="26" t="inlineStr">
        <is>
          <t>Diaudit / Audited</t>
        </is>
      </c>
      <c r="I31" s="26" t="inlineStr">
        <is>
          <t>Diaudit / Audited</t>
        </is>
      </c>
      <c r="J31" s="26" t="n"/>
      <c r="K31" s="26" t="n"/>
      <c r="L31" s="26" t="n"/>
      <c r="M31" s="26" t="n"/>
      <c r="N31" s="26" t="n"/>
      <c r="O31" s="26" t="n"/>
      <c r="P31" s="26" t="n"/>
      <c r="Q31" s="26" t="n"/>
      <c r="R31" s="26" t="n"/>
      <c r="S31" s="26" t="n"/>
      <c r="T31" s="26" t="n"/>
      <c r="U31" s="26" t="n"/>
      <c r="V31" s="26" t="n"/>
      <c r="W31" s="26" t="n"/>
      <c r="X31" s="26" t="n"/>
      <c r="Y31" s="26" t="n"/>
      <c r="Z31" s="26" t="n"/>
      <c r="AA31" s="26" t="n"/>
      <c r="AB31" s="26" t="n"/>
      <c r="AC31" s="26" t="n"/>
      <c r="AD31" s="26" t="n"/>
      <c r="AE31" s="26" t="n"/>
      <c r="AF31" s="26" t="n"/>
      <c r="AG31" s="26" t="n"/>
      <c r="AH31" s="26" t="n"/>
      <c r="AI31" s="26" t="n"/>
      <c r="AJ31" s="26" t="n"/>
      <c r="AK31" s="26" t="n"/>
      <c r="AL31" s="26" t="n"/>
      <c r="AM31" s="26" t="n"/>
      <c r="AN31" s="26" t="n"/>
      <c r="AO31" s="26" t="n"/>
      <c r="AP31" s="26" t="n"/>
    </row>
    <row r="32" ht="44" customHeight="1" s="173" thickBot="1">
      <c r="A32" s="22" t="inlineStr">
        <is>
          <t>Jenis opini auditor</t>
        </is>
      </c>
      <c r="B32" s="19" t="n"/>
      <c r="C32" s="26" t="inlineStr">
        <is>
          <t>Wajar Tanpa Pengecualian / Unqualified</t>
        </is>
      </c>
      <c r="D32" s="26" t="inlineStr">
        <is>
          <t>Wajar Tanpa Pengecualian / Unqualified</t>
        </is>
      </c>
      <c r="E32" s="26" t="inlineStr">
        <is>
          <t>Wajar Tanpa Pengecualian / Unqualified</t>
        </is>
      </c>
      <c r="F32" s="26" t="inlineStr">
        <is>
          <t>Wajar Tanpa Modifikasian / Unqualified</t>
        </is>
      </c>
      <c r="G32" s="26" t="inlineStr">
        <is>
          <t>Wajar Tanpa Modifikasian / Unqualified</t>
        </is>
      </c>
      <c r="H32" s="26" t="inlineStr">
        <is>
          <t>Wajar Tanpa Modifikasian / Unqualified</t>
        </is>
      </c>
      <c r="I32" s="26" t="inlineStr">
        <is>
          <t>Wajar Tanpa Modifikasian / Unqualified</t>
        </is>
      </c>
      <c r="J32" s="26" t="n"/>
      <c r="K32" s="26" t="n"/>
      <c r="L32" s="26" t="n"/>
      <c r="M32" s="26" t="n"/>
      <c r="N32" s="26" t="n"/>
      <c r="O32" s="26" t="n"/>
      <c r="P32" s="26" t="n"/>
      <c r="Q32" s="26" t="n"/>
      <c r="R32" s="26" t="n"/>
      <c r="S32" s="26" t="n"/>
      <c r="T32" s="26" t="n"/>
      <c r="U32" s="26" t="n"/>
      <c r="V32" s="26" t="n"/>
      <c r="W32" s="26" t="n"/>
      <c r="X32" s="26" t="n"/>
      <c r="Y32" s="26" t="n"/>
      <c r="Z32" s="26" t="n"/>
      <c r="AA32" s="26" t="n"/>
      <c r="AB32" s="26" t="n"/>
      <c r="AC32" s="26" t="n"/>
      <c r="AD32" s="26" t="n"/>
      <c r="AE32" s="26" t="n"/>
      <c r="AF32" s="26" t="n"/>
      <c r="AG32" s="26" t="n"/>
      <c r="AH32" s="26" t="n"/>
      <c r="AI32" s="26" t="n"/>
      <c r="AJ32" s="26" t="n"/>
      <c r="AK32" s="26" t="n"/>
      <c r="AL32" s="26" t="n"/>
      <c r="AM32" s="26" t="n"/>
      <c r="AN32" s="26" t="n"/>
      <c r="AO32" s="26" t="n"/>
      <c r="AP32" s="26" t="n"/>
    </row>
    <row r="33" hidden="1" ht="86" customHeight="1" s="173" thickBot="1">
      <c r="A33" s="22" t="inlineStr">
        <is>
          <t>Hal yang diungkapkan dalam paragraf pendapat untuk penekanan atas suatu masalah atau paragraf penjelasan lainnya, jika ada</t>
        </is>
      </c>
      <c r="B33" s="19" t="n"/>
      <c r="C33" s="26" t="inlineStr"/>
      <c r="D33" s="26" t="inlineStr"/>
      <c r="E33" s="26" t="inlineStr"/>
      <c r="F33" s="26" t="inlineStr"/>
      <c r="G33" s="26" t="inlineStr"/>
      <c r="H33" s="26" t="inlineStr"/>
      <c r="I33" s="26" t="inlineStr"/>
      <c r="J33" s="26" t="n"/>
      <c r="K33" s="26" t="n"/>
      <c r="L33" s="26" t="n"/>
      <c r="M33" s="26" t="n"/>
      <c r="N33" s="26" t="n"/>
      <c r="O33" s="26" t="n"/>
      <c r="P33" s="26" t="n"/>
      <c r="Q33" s="26" t="n"/>
      <c r="R33" s="26" t="n"/>
      <c r="S33" s="26" t="n"/>
      <c r="T33" s="26" t="n"/>
      <c r="U33" s="26" t="n"/>
      <c r="V33" s="26" t="n"/>
      <c r="W33" s="26" t="n"/>
      <c r="X33" s="26" t="n"/>
      <c r="Y33" s="26" t="n"/>
      <c r="Z33" s="26" t="n"/>
      <c r="AA33" s="26" t="n"/>
      <c r="AB33" s="26" t="n"/>
      <c r="AC33" s="26" t="n"/>
      <c r="AD33" s="26" t="n"/>
      <c r="AE33" s="26" t="n"/>
      <c r="AF33" s="26" t="n"/>
      <c r="AG33" s="26" t="n"/>
      <c r="AH33" s="26" t="n"/>
      <c r="AI33" s="26" t="n"/>
      <c r="AJ33" s="26" t="n"/>
      <c r="AK33" s="26" t="n"/>
      <c r="AL33" s="26" t="n"/>
      <c r="AM33" s="26" t="n"/>
      <c r="AN33" s="26" t="n"/>
      <c r="AO33" s="26" t="n"/>
      <c r="AP33" s="26" t="n"/>
    </row>
    <row r="34" hidden="1" ht="18" customHeight="1" s="173" thickBot="1">
      <c r="A34" s="22" t="inlineStr">
        <is>
          <t>Hasil penugasan review</t>
        </is>
      </c>
      <c r="B34" s="19" t="n"/>
      <c r="C34" s="26" t="inlineStr"/>
      <c r="D34" s="26" t="inlineStr"/>
      <c r="E34" s="26" t="inlineStr"/>
      <c r="F34" s="26" t="inlineStr"/>
      <c r="G34" s="26" t="inlineStr"/>
      <c r="H34" s="26" t="inlineStr"/>
      <c r="I34" s="26" t="inlineStr"/>
      <c r="J34" s="26" t="n"/>
      <c r="K34" s="26" t="n"/>
      <c r="L34" s="26" t="n"/>
      <c r="M34" s="26" t="n"/>
      <c r="N34" s="26" t="n"/>
      <c r="O34" s="26" t="n"/>
      <c r="P34" s="26" t="n"/>
      <c r="Q34" s="26" t="n"/>
      <c r="R34" s="26" t="n"/>
      <c r="S34" s="26" t="n"/>
      <c r="T34" s="26" t="n"/>
      <c r="U34" s="26" t="n"/>
      <c r="V34" s="26" t="n"/>
      <c r="W34" s="26" t="n"/>
      <c r="X34" s="26" t="n"/>
      <c r="Y34" s="26" t="n"/>
      <c r="Z34" s="26" t="n"/>
      <c r="AA34" s="26" t="n"/>
      <c r="AB34" s="26" t="n"/>
      <c r="AC34" s="26" t="n"/>
      <c r="AD34" s="26" t="n"/>
      <c r="AE34" s="26" t="n"/>
      <c r="AF34" s="26" t="n"/>
      <c r="AG34" s="26" t="n"/>
      <c r="AH34" s="26" t="n"/>
      <c r="AI34" s="26" t="n"/>
      <c r="AJ34" s="26" t="n"/>
      <c r="AK34" s="26" t="n"/>
      <c r="AL34" s="26" t="n"/>
      <c r="AM34" s="26" t="n"/>
      <c r="AN34" s="26" t="n"/>
      <c r="AO34" s="26" t="n"/>
      <c r="AP34" s="26" t="n"/>
    </row>
    <row r="35" ht="18" customHeight="1" s="173" thickBot="1">
      <c r="A35" s="22" t="inlineStr">
        <is>
          <t>Opini Hal Audit Utama</t>
        </is>
      </c>
      <c r="B35" s="19" t="n"/>
      <c r="C35" s="26" t="n">
        <v/>
      </c>
      <c r="D35" s="26" t="n">
        <v/>
      </c>
      <c r="E35" s="26" t="n">
        <v/>
      </c>
      <c r="F35" s="26" t="inlineStr">
        <is>
          <t>Ya / Yes</t>
        </is>
      </c>
      <c r="G35" s="26" t="inlineStr">
        <is>
          <t>Ya / Yes</t>
        </is>
      </c>
      <c r="H35" s="26" t="inlineStr">
        <is>
          <t>Ya / Yes</t>
        </is>
      </c>
      <c r="I35" s="26" t="inlineStr">
        <is>
          <t>Ya / Yes</t>
        </is>
      </c>
      <c r="J35" s="26" t="n"/>
      <c r="K35" s="26" t="n"/>
      <c r="L35" s="26" t="n"/>
      <c r="M35" s="26" t="n"/>
      <c r="N35" s="26" t="n"/>
      <c r="O35" s="26" t="n"/>
      <c r="P35" s="26" t="n"/>
      <c r="Q35" s="26" t="n"/>
      <c r="R35" s="26" t="n"/>
      <c r="S35" s="26" t="n"/>
      <c r="T35" s="26" t="n"/>
      <c r="U35" s="26" t="n"/>
      <c r="V35" s="26" t="n"/>
      <c r="W35" s="26" t="n"/>
      <c r="X35" s="26" t="n"/>
      <c r="Y35" s="26" t="n"/>
      <c r="Z35" s="26" t="n"/>
      <c r="AA35" s="26" t="n"/>
      <c r="AB35" s="26" t="n"/>
      <c r="AC35" s="26" t="n"/>
      <c r="AD35" s="26" t="n"/>
      <c r="AE35" s="26" t="n"/>
      <c r="AF35" s="26" t="n"/>
      <c r="AG35" s="26" t="n"/>
      <c r="AH35" s="26" t="n"/>
      <c r="AI35" s="26" t="n"/>
      <c r="AJ35" s="26" t="n"/>
      <c r="AK35" s="26" t="n"/>
      <c r="AL35" s="26" t="n"/>
      <c r="AM35" s="26" t="n"/>
      <c r="AN35" s="26" t="n"/>
      <c r="AO35" s="26" t="n"/>
      <c r="AP35" s="26" t="n"/>
    </row>
    <row r="36" ht="18" customHeight="1" s="173" thickBot="1">
      <c r="A36" s="22" t="inlineStr">
        <is>
          <t>Jumlah Hal Audit Utama</t>
        </is>
      </c>
      <c r="B36" s="19" t="n"/>
      <c r="C36" s="26" t="n">
        <v/>
      </c>
      <c r="D36" s="26" t="n">
        <v/>
      </c>
      <c r="E36" s="26" t="n">
        <v/>
      </c>
      <c r="F36" s="26" t="inlineStr">
        <is>
          <t>2</t>
        </is>
      </c>
      <c r="G36" s="26" t="inlineStr">
        <is>
          <t>2</t>
        </is>
      </c>
      <c r="H36" s="26" t="inlineStr">
        <is>
          <t>2</t>
        </is>
      </c>
      <c r="I36" s="26" t="inlineStr">
        <is>
          <t>2</t>
        </is>
      </c>
      <c r="J36" s="26" t="n"/>
      <c r="K36" s="26" t="n"/>
      <c r="L36" s="26" t="n"/>
      <c r="M36" s="26" t="n"/>
      <c r="N36" s="26" t="n"/>
      <c r="O36" s="26" t="n"/>
      <c r="P36" s="26" t="n"/>
      <c r="Q36" s="26" t="n"/>
      <c r="R36" s="26" t="n"/>
      <c r="S36" s="26" t="n"/>
      <c r="T36" s="26" t="n"/>
      <c r="U36" s="26" t="n"/>
      <c r="V36" s="26" t="n"/>
      <c r="W36" s="26" t="n"/>
      <c r="X36" s="26" t="n"/>
      <c r="Y36" s="26" t="n"/>
      <c r="Z36" s="26" t="n"/>
      <c r="AA36" s="26" t="n"/>
      <c r="AB36" s="26" t="n"/>
      <c r="AC36" s="26" t="n"/>
      <c r="AD36" s="26" t="n"/>
      <c r="AE36" s="26" t="n"/>
      <c r="AF36" s="26" t="n"/>
      <c r="AG36" s="26" t="n"/>
      <c r="AH36" s="26" t="n"/>
      <c r="AI36" s="26" t="n"/>
      <c r="AJ36" s="26" t="n"/>
      <c r="AK36" s="26" t="n"/>
      <c r="AL36" s="26" t="n"/>
      <c r="AM36" s="26" t="n"/>
      <c r="AN36" s="26" t="n"/>
      <c r="AO36" s="26" t="n"/>
      <c r="AP36" s="26" t="n"/>
    </row>
    <row r="37" ht="18" customHeight="1" s="173" thickBot="1">
      <c r="A37" s="22" t="inlineStr">
        <is>
          <t>Paragraf Hal Audit Utama</t>
        </is>
      </c>
      <c r="B37" s="19" t="n"/>
      <c r="C37" s="26" t="n">
        <v/>
      </c>
      <c r="D37" s="26" t="n">
        <v/>
      </c>
      <c r="E37" s="26" t="n">
        <v/>
      </c>
      <c r="F37" s="26" t="inlineStr">
        <is>
          <t>Cadangan Kerugian Penurunan Nilai Atas Kredit Yang Diberikan dan Sistem Operasi dan Pengendalian Teknologi Informasi (TI) Pelaporan Keuangan</t>
        </is>
      </c>
      <c r="G37" s="26" t="inlineStr">
        <is>
          <t>Cadangan Kerugian Penurunan Nilai Atas Kredit Yang Diberikan dan Sistem Operasi dan Pengendalian Teknologi Informasi (TI) Pelaporan Keuangan</t>
        </is>
      </c>
      <c r="H37" s="26" t="inlineStr">
        <is>
          <t>Cadangan Kerugian Penurunan Nilai Atas Kredit Yang Diberikan dan Sistem Operasi dan Pengendalian Teknologi Informasi (TI) Pelaporan Keuangan</t>
        </is>
      </c>
      <c r="I37" s="26" t="inlineStr">
        <is>
          <t>Cadangan Kerugian Penurunan Nilai Atas Kredit Yang Diberikan dan Sistem Operasi dan Pengendalian Teknologi Informasi (TI) Pelaporan Keuangan</t>
        </is>
      </c>
      <c r="J37" s="26" t="n"/>
      <c r="K37" s="26" t="n"/>
      <c r="L37" s="26" t="n"/>
      <c r="M37" s="26" t="n"/>
      <c r="N37" s="26" t="n"/>
      <c r="O37" s="26" t="n"/>
      <c r="P37" s="26" t="n"/>
      <c r="Q37" s="26" t="n"/>
      <c r="R37" s="26" t="n"/>
      <c r="S37" s="26" t="n"/>
      <c r="T37" s="26" t="n"/>
      <c r="U37" s="26" t="n"/>
      <c r="V37" s="26" t="n"/>
      <c r="W37" s="26" t="n"/>
      <c r="X37" s="26" t="n"/>
      <c r="Y37" s="26" t="n"/>
      <c r="Z37" s="26" t="n"/>
      <c r="AA37" s="26" t="n"/>
      <c r="AB37" s="26" t="n"/>
      <c r="AC37" s="26" t="n"/>
      <c r="AD37" s="26" t="n"/>
      <c r="AE37" s="26" t="n"/>
      <c r="AF37" s="26" t="n"/>
      <c r="AG37" s="26" t="n"/>
      <c r="AH37" s="26" t="n"/>
      <c r="AI37" s="26" t="n"/>
      <c r="AJ37" s="26" t="n"/>
      <c r="AK37" s="26" t="n"/>
      <c r="AL37" s="26" t="n"/>
      <c r="AM37" s="26" t="n"/>
      <c r="AN37" s="26" t="n"/>
      <c r="AO37" s="26" t="n"/>
      <c r="AP37" s="26" t="n"/>
    </row>
    <row r="38" ht="35" customHeight="1" s="173" thickBot="1">
      <c r="A38" s="22" t="inlineStr">
        <is>
          <t>Tanggal laporan audit atau hasil laporan review</t>
        </is>
      </c>
      <c r="B38" s="19" t="n"/>
      <c r="C38" s="26" t="inlineStr">
        <is>
          <t>February 17, 2020</t>
        </is>
      </c>
      <c r="D38" s="26" t="inlineStr">
        <is>
          <t>February 17, 2021</t>
        </is>
      </c>
      <c r="E38" s="26" t="inlineStr">
        <is>
          <t>February 17, 2022</t>
        </is>
      </c>
      <c r="F38" s="26" t="inlineStr">
        <is>
          <t>2023-02-17</t>
        </is>
      </c>
      <c r="G38" s="26" t="inlineStr">
        <is>
          <t>2024-02-19</t>
        </is>
      </c>
      <c r="H38" s="26" t="inlineStr">
        <is>
          <t>2025-02-18</t>
        </is>
      </c>
      <c r="I38" s="26" t="inlineStr">
        <is>
          <t>2026-02-24</t>
        </is>
      </c>
      <c r="J38" s="26" t="n"/>
      <c r="K38" s="26" t="n"/>
      <c r="L38" s="26" t="n"/>
      <c r="M38" s="26" t="n"/>
      <c r="N38" s="26" t="n"/>
      <c r="O38" s="26" t="n"/>
      <c r="P38" s="26" t="n"/>
      <c r="Q38" s="26" t="n"/>
      <c r="R38" s="26" t="n"/>
      <c r="S38" s="26" t="n"/>
      <c r="T38" s="26" t="n"/>
      <c r="U38" s="26" t="n"/>
      <c r="V38" s="26" t="n"/>
      <c r="W38" s="26" t="n"/>
      <c r="X38" s="26" t="n"/>
      <c r="Y38" s="26" t="n"/>
      <c r="Z38" s="26" t="n"/>
      <c r="AA38" s="26" t="n"/>
      <c r="AB38" s="26" t="n"/>
      <c r="AC38" s="26" t="n"/>
      <c r="AD38" s="26" t="n"/>
      <c r="AE38" s="26" t="n"/>
      <c r="AF38" s="26" t="n"/>
      <c r="AG38" s="26" t="n"/>
      <c r="AH38" s="26" t="n"/>
      <c r="AI38" s="26" t="n"/>
      <c r="AJ38" s="26" t="n"/>
      <c r="AK38" s="26" t="n"/>
      <c r="AL38" s="26" t="n"/>
      <c r="AM38" s="26" t="n"/>
      <c r="AN38" s="26" t="n"/>
      <c r="AO38" s="26" t="n"/>
      <c r="AP38" s="26" t="n"/>
    </row>
    <row r="39" ht="48" customHeight="1" s="173" thickBot="1">
      <c r="A39" s="22" t="inlineStr">
        <is>
          <t>Auditor tahun berjalan</t>
        </is>
      </c>
      <c r="B39" s="19" t="n"/>
      <c r="C39" s="26" t="inlineStr">
        <is>
          <t>Tanudiredja, Wibisana, Rintis &amp; Rekan</t>
        </is>
      </c>
      <c r="D39" s="26" t="inlineStr">
        <is>
          <t>Tanudiredja, Wibisana &amp; Rekan</t>
        </is>
      </c>
      <c r="E39" s="26" t="inlineStr">
        <is>
          <t>Tanudiredja, Wibisana, Rintis &amp; Rekan</t>
        </is>
      </c>
      <c r="F39" s="26" t="inlineStr">
        <is>
          <t>Tanudiredja, Wibisana, Rintis &amp; Rekan</t>
        </is>
      </c>
      <c r="G39" s="26" t="inlineStr">
        <is>
          <t>Tanudiredja, Wibisana, Rintis &amp; Rekan</t>
        </is>
      </c>
      <c r="H39" s="26" t="inlineStr">
        <is>
          <t>KAP Rintis, Jumadi, Rianto  Rekan</t>
        </is>
      </c>
      <c r="I39" s="26" t="inlineStr">
        <is>
          <t>KAP Rintis, Jumadi, Rianto  Rekan</t>
        </is>
      </c>
      <c r="J39" s="26" t="n"/>
      <c r="K39" s="26" t="n"/>
      <c r="L39" s="26" t="n"/>
      <c r="M39" s="26" t="n"/>
      <c r="N39" s="26" t="n"/>
      <c r="O39" s="26" t="n"/>
      <c r="P39" s="26" t="n"/>
      <c r="Q39" s="26" t="n"/>
      <c r="R39" s="26" t="n"/>
      <c r="S39" s="26" t="n"/>
      <c r="T39" s="26" t="n"/>
      <c r="U39" s="26" t="n"/>
      <c r="V39" s="26" t="n"/>
      <c r="W39" s="26" t="n"/>
      <c r="X39" s="26" t="n"/>
      <c r="Y39" s="26" t="n"/>
      <c r="Z39" s="26" t="n"/>
      <c r="AA39" s="26" t="n"/>
      <c r="AB39" s="26" t="n"/>
      <c r="AC39" s="26" t="n"/>
      <c r="AD39" s="26" t="n"/>
      <c r="AE39" s="26" t="n"/>
      <c r="AF39" s="26" t="n"/>
      <c r="AG39" s="26" t="n"/>
      <c r="AH39" s="26" t="n"/>
      <c r="AI39" s="26" t="n"/>
      <c r="AJ39" s="26" t="n"/>
      <c r="AK39" s="26" t="n"/>
      <c r="AL39" s="26" t="n"/>
      <c r="AM39" s="26" t="n"/>
      <c r="AN39" s="26" t="n"/>
      <c r="AO39" s="26" t="n"/>
      <c r="AP39" s="26" t="n"/>
    </row>
    <row r="40" ht="44" customHeight="1" s="173" thickBot="1">
      <c r="A40" s="22" t="inlineStr">
        <is>
          <t>Nama partner audit tahun berjalan</t>
        </is>
      </c>
      <c r="B40" s="19" t="n"/>
      <c r="C40" s="26" t="inlineStr">
        <is>
          <t>Angelique Dewi Daryanto., S.E, CPA</t>
        </is>
      </c>
      <c r="D40" s="26" t="inlineStr">
        <is>
          <t>Drs. Irhoan Tanudiredj, CPA</t>
        </is>
      </c>
      <c r="E40" s="26" t="inlineStr">
        <is>
          <t>Drs. Irhoan Tanudiredja, CPA</t>
        </is>
      </c>
      <c r="F40" s="26" t="inlineStr">
        <is>
          <t>Drs. Irhoan Tanudiredja, CPA</t>
        </is>
      </c>
      <c r="G40" s="26" t="inlineStr">
        <is>
          <t>Jimmy Pangestu, S.E.</t>
        </is>
      </c>
      <c r="H40" s="26" t="inlineStr">
        <is>
          <t>Jimmy Pangestu</t>
        </is>
      </c>
      <c r="I40" s="26" t="inlineStr">
        <is>
          <t>Jimmy Pangestu</t>
        </is>
      </c>
      <c r="J40" s="26" t="n"/>
      <c r="K40" s="26" t="n"/>
      <c r="L40" s="26" t="n"/>
      <c r="M40" s="26" t="n"/>
      <c r="N40" s="26" t="n"/>
      <c r="O40" s="26" t="n"/>
      <c r="P40" s="26" t="n"/>
      <c r="Q40" s="26" t="n"/>
      <c r="R40" s="26" t="n"/>
      <c r="S40" s="26" t="n"/>
      <c r="T40" s="26" t="n"/>
      <c r="U40" s="26" t="n"/>
      <c r="V40" s="26" t="n"/>
      <c r="W40" s="26" t="n"/>
      <c r="X40" s="26" t="n"/>
      <c r="Y40" s="26" t="n"/>
      <c r="Z40" s="26" t="n"/>
      <c r="AA40" s="26" t="n"/>
      <c r="AB40" s="26" t="n"/>
      <c r="AC40" s="26" t="n"/>
      <c r="AD40" s="26" t="n"/>
      <c r="AE40" s="26" t="n"/>
      <c r="AF40" s="26" t="n"/>
      <c r="AG40" s="26" t="n"/>
      <c r="AH40" s="26" t="n"/>
      <c r="AI40" s="26" t="n"/>
      <c r="AJ40" s="26" t="n"/>
      <c r="AK40" s="26" t="n"/>
      <c r="AL40" s="26" t="n"/>
      <c r="AM40" s="26" t="n"/>
      <c r="AN40" s="26" t="n"/>
      <c r="AO40" s="26" t="n"/>
      <c r="AP40" s="26" t="n"/>
    </row>
    <row r="41" ht="35" customHeight="1" s="173" thickBot="1">
      <c r="A41" s="22" t="inlineStr">
        <is>
          <t>Lama tahun penugasan partner yang menandatangani</t>
        </is>
      </c>
      <c r="B41" s="19" t="n"/>
      <c r="C41" s="26" t="inlineStr"/>
      <c r="D41" s="26" t="inlineStr"/>
      <c r="E41" s="26" t="inlineStr">
        <is>
          <t>2</t>
        </is>
      </c>
      <c r="F41" s="26" t="inlineStr">
        <is>
          <t>3</t>
        </is>
      </c>
      <c r="G41" s="26" t="inlineStr">
        <is>
          <t>1</t>
        </is>
      </c>
      <c r="H41" s="26" t="inlineStr">
        <is>
          <t>2</t>
        </is>
      </c>
      <c r="I41" s="26" t="inlineStr"/>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row>
    <row r="42" ht="51" customHeight="1" s="173" thickBot="1">
      <c r="A42" s="22" t="inlineStr">
        <is>
          <t>Auditor tahun sebelumnya</t>
        </is>
      </c>
      <c r="B42" s="19" t="n"/>
      <c r="C42" s="26" t="inlineStr">
        <is>
          <t>Tanudiredja, Wibisana &amp; Rekan</t>
        </is>
      </c>
      <c r="D42" s="26" t="inlineStr">
        <is>
          <t>Tanuderedja, Wibisana, Rintis &amp; Rekan</t>
        </is>
      </c>
      <c r="E42" s="26" t="inlineStr">
        <is>
          <t>Tanudiredja, Wibisana, Rintis &amp; Rekan</t>
        </is>
      </c>
      <c r="F42" s="26" t="inlineStr">
        <is>
          <t>Tanudiredja, Wibisana Rintis &amp; Rekan</t>
        </is>
      </c>
      <c r="G42" s="26" t="inlineStr">
        <is>
          <t>Tanudiredja, Wibisana, Rintis &amp; Rekan</t>
        </is>
      </c>
      <c r="H42" s="26" t="inlineStr">
        <is>
          <t>KAP Tanudiredja, Wibisana, Rintis dan Rekan</t>
        </is>
      </c>
      <c r="I42" s="26" t="inlineStr">
        <is>
          <t>KAP Rintis, Jumadi, Rianto  Rekan</t>
        </is>
      </c>
      <c r="J42" s="26" t="n"/>
      <c r="K42" s="26" t="n"/>
      <c r="L42" s="26" t="n"/>
      <c r="M42" s="26" t="n"/>
      <c r="N42" s="26" t="n"/>
      <c r="O42" s="26" t="n"/>
      <c r="P42" s="26" t="n"/>
      <c r="Q42" s="26" t="n"/>
      <c r="R42" s="26" t="n"/>
      <c r="S42" s="26" t="n"/>
      <c r="T42" s="26" t="n"/>
      <c r="U42" s="26" t="n"/>
      <c r="V42" s="26" t="n"/>
      <c r="W42" s="26" t="n"/>
      <c r="X42" s="26" t="n"/>
      <c r="Y42" s="26" t="n"/>
      <c r="Z42" s="26" t="n"/>
      <c r="AA42" s="26" t="n"/>
      <c r="AB42" s="26" t="n"/>
      <c r="AC42" s="26" t="n"/>
      <c r="AD42" s="26" t="n"/>
      <c r="AE42" s="26" t="n"/>
      <c r="AF42" s="26" t="n"/>
      <c r="AG42" s="26" t="n"/>
      <c r="AH42" s="26" t="n"/>
      <c r="AI42" s="26" t="n"/>
      <c r="AJ42" s="26" t="n"/>
      <c r="AK42" s="26" t="n"/>
      <c r="AL42" s="26" t="n"/>
      <c r="AM42" s="26" t="n"/>
      <c r="AN42" s="26" t="n"/>
      <c r="AO42" s="26" t="n"/>
      <c r="AP42" s="26" t="n"/>
    </row>
    <row r="43" ht="54" customHeight="1" s="173" thickBot="1">
      <c r="A43" s="22" t="inlineStr">
        <is>
          <t>Nama partner audit tahun sebelumnya</t>
        </is>
      </c>
      <c r="B43" s="19" t="n"/>
      <c r="C43" s="26" t="inlineStr">
        <is>
          <t>Angelique Dewi Daryanto., S.E, CPA</t>
        </is>
      </c>
      <c r="D43" s="26" t="inlineStr">
        <is>
          <t>Angelique Dewi Daryanto, S.E., CPA</t>
        </is>
      </c>
      <c r="E43" s="26" t="inlineStr">
        <is>
          <t>Drs. Irhoan Tanudiredja, CPA</t>
        </is>
      </c>
      <c r="F43" s="26" t="inlineStr">
        <is>
          <t>Drs. Irhoan Tanudiredja, CPA</t>
        </is>
      </c>
      <c r="G43" s="26" t="inlineStr">
        <is>
          <t>Drs. Irhoan Tanudiredja, CPA</t>
        </is>
      </c>
      <c r="H43" s="26" t="inlineStr">
        <is>
          <t>Jimmy Pangestu</t>
        </is>
      </c>
      <c r="I43" s="26" t="inlineStr">
        <is>
          <t>Jimmy Pangestu</t>
        </is>
      </c>
      <c r="J43" s="26" t="n"/>
      <c r="K43" s="26" t="n"/>
      <c r="L43" s="26" t="n"/>
      <c r="M43" s="26" t="n"/>
      <c r="N43" s="26" t="n"/>
      <c r="O43" s="26" t="n"/>
      <c r="P43" s="26" t="n"/>
      <c r="Q43" s="26" t="n"/>
      <c r="R43" s="26" t="n"/>
      <c r="S43" s="26" t="n"/>
      <c r="T43" s="26" t="n"/>
      <c r="U43" s="26" t="n"/>
      <c r="V43" s="26" t="n"/>
      <c r="W43" s="26" t="n"/>
      <c r="X43" s="26" t="n"/>
      <c r="Y43" s="26" t="n"/>
      <c r="Z43" s="26" t="n"/>
      <c r="AA43" s="26" t="n"/>
      <c r="AB43" s="26" t="n"/>
      <c r="AC43" s="26" t="n"/>
      <c r="AD43" s="26" t="n"/>
      <c r="AE43" s="26" t="n"/>
      <c r="AF43" s="26" t="n"/>
      <c r="AG43" s="26" t="n"/>
      <c r="AH43" s="26" t="n"/>
      <c r="AI43" s="26" t="n"/>
      <c r="AJ43" s="26" t="n"/>
      <c r="AK43" s="26" t="n"/>
      <c r="AL43" s="26" t="n"/>
      <c r="AM43" s="26" t="n"/>
      <c r="AN43" s="26" t="n"/>
      <c r="AO43" s="26" t="n"/>
      <c r="AP43" s="26" t="n"/>
    </row>
    <row r="44" ht="86" customHeight="1" s="173" thickBot="1">
      <c r="A44" s="22" t="inlineStr">
        <is>
          <t>Kepatuhan terhadap pemenuhan peraturan OJK Nomor: 75/POJK.04/2017 tentang Tanggung Jawab Direksi Atas Laporan Keuangan</t>
        </is>
      </c>
      <c r="B44" s="19" t="n"/>
      <c r="C44" s="26" t="inlineStr">
        <is>
          <t>Ya / Yes</t>
        </is>
      </c>
      <c r="D44" s="26" t="inlineStr">
        <is>
          <t>Ya / Yes</t>
        </is>
      </c>
      <c r="E44" s="26" t="inlineStr">
        <is>
          <t>Ya / Yes</t>
        </is>
      </c>
      <c r="F44" s="26" t="inlineStr">
        <is>
          <t>Ya / Yes</t>
        </is>
      </c>
      <c r="G44" s="26" t="inlineStr">
        <is>
          <t>Ya / Yes</t>
        </is>
      </c>
      <c r="H44" s="26" t="inlineStr">
        <is>
          <t>Ya / Yes</t>
        </is>
      </c>
      <c r="I44" s="26" t="inlineStr">
        <is>
          <t>Ya / Yes</t>
        </is>
      </c>
      <c r="J44" s="26" t="n"/>
      <c r="K44" s="26" t="n"/>
      <c r="L44" s="26" t="n"/>
      <c r="M44" s="26" t="n"/>
      <c r="N44" s="26" t="n"/>
      <c r="O44" s="26" t="n"/>
      <c r="P44" s="26" t="n"/>
      <c r="Q44" s="26" t="n"/>
      <c r="R44" s="26" t="n"/>
      <c r="S44" s="26" t="n"/>
      <c r="T44" s="26" t="n"/>
      <c r="U44" s="26" t="n"/>
      <c r="V44" s="26" t="n"/>
      <c r="W44" s="26" t="n"/>
      <c r="X44" s="26" t="n"/>
      <c r="Y44" s="26" t="n"/>
      <c r="Z44" s="26" t="n"/>
      <c r="AA44" s="26" t="n"/>
      <c r="AB44" s="26" t="n"/>
      <c r="AC44" s="26" t="n"/>
      <c r="AD44" s="26" t="n"/>
      <c r="AE44" s="26" t="n"/>
      <c r="AF44" s="26" t="n"/>
      <c r="AG44" s="26" t="n"/>
      <c r="AH44" s="26" t="n"/>
      <c r="AI44" s="26" t="n"/>
      <c r="AJ44" s="26" t="n"/>
      <c r="AK44" s="26" t="n"/>
      <c r="AL44" s="26" t="n"/>
      <c r="AM44" s="26" t="n"/>
      <c r="AN44" s="26" t="n"/>
      <c r="AO44" s="26" t="n"/>
      <c r="AP44" s="26" t="n"/>
    </row>
    <row r="45" ht="120" customHeight="1" s="173" thickBot="1">
      <c r="A45" s="22" t="inlineStr">
        <is>
          <t>Kepatuhan terhadap pemenuhan independensi akuntan yang memberikan jasa audit di pasar modal sesuai dengan POJK Nomor 13/POJK.03/2017 tentang Penggunaan Jasa Akuntan Publik dalam Kegiatan Jasa Keuangan</t>
        </is>
      </c>
      <c r="B45" s="19" t="n"/>
      <c r="C45" s="26" t="inlineStr">
        <is>
          <t>Ya / Yes</t>
        </is>
      </c>
      <c r="D45" s="26" t="inlineStr">
        <is>
          <t>Ya / Yes</t>
        </is>
      </c>
      <c r="E45" s="26" t="inlineStr">
        <is>
          <t>Ya / Yes</t>
        </is>
      </c>
      <c r="F45" s="26" t="inlineStr">
        <is>
          <t>Ya / Yes</t>
        </is>
      </c>
      <c r="G45" s="26" t="inlineStr">
        <is>
          <t>Ya / Yes</t>
        </is>
      </c>
      <c r="H45" s="26" t="inlineStr">
        <is>
          <t>Ya / Yes</t>
        </is>
      </c>
      <c r="I45" s="26" t="inlineStr">
        <is>
          <t>Ya / Yes</t>
        </is>
      </c>
      <c r="J45" s="26" t="n"/>
      <c r="K45" s="26" t="n"/>
      <c r="L45" s="26" t="n"/>
      <c r="M45" s="26" t="n"/>
      <c r="N45" s="26" t="n"/>
      <c r="O45" s="26" t="n"/>
      <c r="P45" s="26" t="n"/>
      <c r="Q45" s="26" t="n"/>
      <c r="R45" s="26" t="n"/>
      <c r="S45" s="26" t="n"/>
      <c r="T45" s="26" t="n"/>
      <c r="U45" s="26" t="n"/>
      <c r="V45" s="26" t="n"/>
      <c r="W45" s="26" t="n"/>
      <c r="X45" s="26" t="n"/>
      <c r="Y45" s="26" t="n"/>
      <c r="Z45" s="26" t="n"/>
      <c r="AA45" s="26" t="n"/>
      <c r="AB45" s="26" t="n"/>
      <c r="AC45" s="26" t="n"/>
      <c r="AD45" s="26" t="n"/>
      <c r="AE45" s="26" t="n"/>
      <c r="AF45" s="26" t="n"/>
      <c r="AG45" s="26" t="n"/>
      <c r="AH45" s="26" t="n"/>
      <c r="AI45" s="26" t="n"/>
      <c r="AJ45" s="26" t="n"/>
      <c r="AK45" s="26" t="n"/>
      <c r="AL45" s="26" t="n"/>
      <c r="AM45" s="26" t="n"/>
      <c r="AN45" s="26" t="n"/>
      <c r="AO45" s="26" t="n"/>
      <c r="AP45" s="26" t="n"/>
    </row>
  </sheetData>
  <dataValidations count="1">
    <dataValidation sqref="C5:AP8 C21:AP27 C29:AP29 C33:AP34 C37:AP43"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4.xml><?xml version="1.0" encoding="utf-8"?>
<worksheet xmlns="http://schemas.openxmlformats.org/spreadsheetml/2006/main">
  <sheetPr>
    <outlinePr summaryBelow="1" summaryRight="1"/>
    <pageSetUpPr/>
  </sheetPr>
  <dimension ref="A1:AO258"/>
  <sheetViews>
    <sheetView showGridLines="0" tabSelected="1" topLeftCell="A1" workbookViewId="0">
      <pane xSplit="2" ySplit="3" topLeftCell="C4" activePane="bottomRight" state="frozen"/>
      <selection pane="topRight"/>
      <selection pane="bottomLeft"/>
      <selection pane="bottomRight" activeCell="C18" sqref="C18"/>
    </sheetView>
  </sheetViews>
  <sheetFormatPr baseColWidth="10" defaultColWidth="9.3984375" defaultRowHeight="15"/>
  <cols>
    <col collapsed="1" width="42.59765625" bestFit="1" customWidth="1" style="30" min="1" max="1"/>
    <col width="26" customWidth="1" style="30" min="2" max="2"/>
    <col collapsed="1" width="21" customWidth="1" style="30" min="3" max="5"/>
    <col width="21" customWidth="1" style="30" min="6" max="6"/>
    <col collapsed="1" width="21" customWidth="1" style="30" min="7" max="39"/>
    <col collapsed="1" width="9.3984375" customWidth="1" style="30" min="40" max="16384"/>
  </cols>
  <sheetData>
    <row r="1" ht="17.25" customHeight="1" s="173">
      <c r="A1" s="166" t="inlineStr">
        <is>
          <t>Laporan posisi keuangan</t>
        </is>
      </c>
      <c r="D1" s="29" t="n"/>
    </row>
    <row r="2" ht="17.25" customHeight="1" s="173">
      <c r="A2" s="166" t="n"/>
      <c r="B2" s="166" t="n"/>
      <c r="C2" s="166" t="n"/>
      <c r="D2" s="29" t="n"/>
    </row>
    <row r="3" ht="17" customHeight="1" s="173">
      <c r="A3" s="31" t="inlineStr">
        <is>
          <t>Period</t>
        </is>
      </c>
      <c r="B3" s="31" t="n"/>
      <c r="C3" s="158" t="inlineStr">
        <is>
          <t>2018-12-31</t>
        </is>
      </c>
      <c r="D3" s="32" t="inlineStr">
        <is>
          <t>2019-12-31</t>
        </is>
      </c>
      <c r="E3" s="32" t="inlineStr">
        <is>
          <t>2020-12-31</t>
        </is>
      </c>
      <c r="F3" s="32" t="inlineStr">
        <is>
          <t>2021-12-31</t>
        </is>
      </c>
      <c r="G3" s="32" t="inlineStr">
        <is>
          <t>2022-12-31</t>
        </is>
      </c>
      <c r="H3" s="32" t="inlineStr">
        <is>
          <t>2023-12-31</t>
        </is>
      </c>
      <c r="I3" s="32" t="inlineStr">
        <is>
          <t>2024-12-31</t>
        </is>
      </c>
      <c r="J3" s="32" t="inlineStr">
        <is>
          <t>2025-12-31</t>
        </is>
      </c>
      <c r="K3" s="32" t="n"/>
      <c r="L3" s="32" t="n"/>
      <c r="M3" s="32" t="n"/>
      <c r="N3" s="32" t="n"/>
      <c r="O3" s="32" t="n"/>
      <c r="P3" s="32" t="n"/>
      <c r="Q3" s="32" t="n"/>
      <c r="R3" s="32" t="n"/>
      <c r="S3" s="32" t="n"/>
      <c r="T3" s="32" t="n"/>
      <c r="U3" s="32" t="n"/>
      <c r="V3" s="32" t="n"/>
      <c r="W3" s="32" t="n"/>
      <c r="X3" s="32" t="n"/>
      <c r="Y3" s="32" t="n"/>
      <c r="Z3" s="32" t="n"/>
      <c r="AA3" s="32" t="n"/>
      <c r="AB3" s="32" t="n"/>
      <c r="AC3" s="32" t="n"/>
      <c r="AD3" s="32" t="n"/>
      <c r="AE3" s="32" t="n"/>
      <c r="AF3" s="32" t="n"/>
      <c r="AG3" s="32" t="n"/>
      <c r="AH3" s="32" t="n"/>
      <c r="AI3" s="32" t="n"/>
      <c r="AJ3" s="32" t="n"/>
      <c r="AK3" s="32" t="n"/>
      <c r="AL3" s="32" t="n"/>
      <c r="AM3" s="32" t="n"/>
    </row>
    <row r="4" ht="18" customHeight="1" s="173" thickBot="1">
      <c r="A4" s="33" t="inlineStr">
        <is>
          <t>Laporan posisi keuangan</t>
        </is>
      </c>
      <c r="B4" s="33" t="n"/>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18" customHeight="1" s="173" thickBot="1">
      <c r="A5" s="35" t="inlineStr">
        <is>
          <t>Aset</t>
        </is>
      </c>
      <c r="B5" s="35" t="n"/>
      <c r="C5" s="34" t="n"/>
      <c r="D5" s="34" t="n"/>
      <c r="E5" s="34" t="n"/>
      <c r="F5" s="34" t="n"/>
      <c r="G5" s="34" t="n"/>
      <c r="H5" s="34" t="n"/>
      <c r="I5" s="34" t="n"/>
      <c r="J5" s="34" t="n"/>
      <c r="K5" s="34" t="n"/>
      <c r="L5" s="34" t="n"/>
      <c r="M5" s="34" t="n"/>
      <c r="N5" s="34" t="n"/>
      <c r="O5" s="34" t="n"/>
      <c r="P5" s="34" t="n"/>
      <c r="Q5" s="34" t="n"/>
      <c r="R5" s="34" t="n"/>
      <c r="S5" s="34" t="n"/>
      <c r="T5" s="34" t="n"/>
      <c r="U5" s="34" t="n"/>
      <c r="V5" s="34" t="n"/>
      <c r="W5" s="34" t="n"/>
      <c r="X5" s="34" t="n"/>
      <c r="Y5" s="34" t="n"/>
      <c r="Z5" s="34" t="n"/>
      <c r="AA5" s="34" t="n"/>
      <c r="AB5" s="34" t="n"/>
      <c r="AC5" s="34" t="n"/>
      <c r="AD5" s="34" t="n"/>
      <c r="AE5" s="34" t="n"/>
      <c r="AF5" s="34" t="n"/>
      <c r="AG5" s="34" t="n"/>
      <c r="AH5" s="34" t="n"/>
      <c r="AI5" s="34" t="n"/>
      <c r="AJ5" s="34" t="n"/>
      <c r="AK5" s="34" t="n"/>
      <c r="AL5" s="34" t="n"/>
      <c r="AM5" s="34" t="n"/>
    </row>
    <row r="6" ht="18" customHeight="1" s="173" thickBot="1">
      <c r="A6" s="36" t="inlineStr">
        <is>
          <t>Kas</t>
        </is>
      </c>
      <c r="B6" s="36" t="n"/>
      <c r="C6" s="37" t="n">
        <v>4293.37</v>
      </c>
      <c r="D6" s="37" t="n">
        <v>5693.065</v>
      </c>
      <c r="E6" s="37" t="n">
        <v>4777.284</v>
      </c>
      <c r="F6" s="37" t="n">
        <v>4548.21</v>
      </c>
      <c r="G6" s="37" t="n">
        <v>5439.398</v>
      </c>
      <c r="H6" s="37" t="n">
        <v>3928.446</v>
      </c>
      <c r="I6" s="37" t="n">
        <v>3650.137</v>
      </c>
      <c r="J6" s="37" t="n">
        <v>3657.344</v>
      </c>
      <c r="K6" s="37" t="n"/>
      <c r="L6" s="37" t="n"/>
      <c r="M6" s="37" t="n"/>
      <c r="N6" s="37" t="n"/>
      <c r="O6" s="37" t="n"/>
      <c r="P6" s="37" t="n"/>
      <c r="Q6" s="37" t="n"/>
      <c r="R6" s="37" t="n"/>
      <c r="S6" s="37" t="n"/>
      <c r="T6" s="37" t="n"/>
      <c r="U6" s="37" t="n"/>
      <c r="V6" s="37" t="n"/>
      <c r="W6" s="37" t="n"/>
      <c r="X6" s="37" t="n"/>
      <c r="Y6" s="37" t="n"/>
      <c r="Z6" s="37" t="n"/>
      <c r="AA6" s="37" t="n"/>
      <c r="AB6" s="37" t="n"/>
      <c r="AC6" s="37" t="n"/>
      <c r="AD6" s="37" t="n"/>
      <c r="AE6" s="37" t="n"/>
      <c r="AF6" s="37" t="n"/>
      <c r="AG6" s="37" t="n"/>
      <c r="AH6" s="37" t="n"/>
      <c r="AI6" s="37" t="n"/>
      <c r="AJ6" s="37" t="n"/>
      <c r="AK6" s="37" t="n"/>
      <c r="AL6" s="37" t="n"/>
      <c r="AM6" s="37" t="n"/>
    </row>
    <row r="7" hidden="1" ht="35" customHeight="1" s="173" thickBot="1">
      <c r="A7" s="36" t="inlineStr">
        <is>
          <t>Dana yang dibatasi penggunaannya</t>
        </is>
      </c>
      <c r="B7" s="36" t="n"/>
      <c r="C7" s="37" t="inlineStr"/>
      <c r="D7" s="37" t="inlineStr"/>
      <c r="E7" s="37" t="inlineStr"/>
      <c r="F7" s="37" t="inlineStr"/>
      <c r="G7" s="37" t="inlineStr"/>
      <c r="H7" s="37" t="inlineStr"/>
      <c r="I7" s="37" t="inlineStr"/>
      <c r="J7" s="37" t="inlineStr"/>
      <c r="K7" s="37" t="n"/>
      <c r="L7" s="37" t="n"/>
      <c r="M7" s="37" t="n"/>
      <c r="N7" s="37" t="n"/>
      <c r="O7" s="37" t="n"/>
      <c r="P7" s="37" t="n"/>
      <c r="Q7" s="37" t="n"/>
      <c r="R7" s="37" t="n"/>
      <c r="S7" s="37" t="n"/>
      <c r="T7" s="37" t="n"/>
      <c r="U7" s="37" t="n"/>
      <c r="V7" s="37" t="n"/>
      <c r="W7" s="37" t="n"/>
      <c r="X7" s="37" t="n"/>
      <c r="Y7" s="37" t="n"/>
      <c r="Z7" s="37" t="n"/>
      <c r="AA7" s="37" t="n"/>
      <c r="AB7" s="37" t="n"/>
      <c r="AC7" s="37" t="n"/>
      <c r="AD7" s="37" t="n"/>
      <c r="AE7" s="37" t="n"/>
      <c r="AF7" s="37" t="n"/>
      <c r="AG7" s="37" t="n"/>
      <c r="AH7" s="37" t="n"/>
      <c r="AI7" s="37" t="n"/>
      <c r="AJ7" s="37" t="n"/>
      <c r="AK7" s="37" t="n"/>
      <c r="AL7" s="37" t="n"/>
      <c r="AM7" s="37" t="n"/>
    </row>
    <row r="8" ht="18" customHeight="1" s="173" thickBot="1">
      <c r="A8" s="36" t="inlineStr">
        <is>
          <t>Giro pada Bank Indonesia</t>
        </is>
      </c>
      <c r="B8" s="36" t="n"/>
      <c r="C8" s="37" t="n">
        <v>10435.254</v>
      </c>
      <c r="D8" s="37" t="n">
        <v>11395.695</v>
      </c>
      <c r="E8" s="37" t="n">
        <v>6221.892</v>
      </c>
      <c r="F8" s="37" t="n">
        <v>9291.044</v>
      </c>
      <c r="G8" s="37" t="n">
        <v>8985.257</v>
      </c>
      <c r="H8" s="37" t="n">
        <v>13180.254</v>
      </c>
      <c r="I8" s="37" t="n">
        <v>9990.709000000001</v>
      </c>
      <c r="J8" s="37" t="n">
        <v>11670.605</v>
      </c>
      <c r="K8" s="37" t="n"/>
      <c r="L8" s="37" t="n"/>
      <c r="M8" s="37" t="n"/>
      <c r="N8" s="37" t="n"/>
      <c r="O8" s="37" t="n"/>
      <c r="P8" s="37" t="n"/>
      <c r="Q8" s="37" t="n"/>
      <c r="R8" s="37" t="n"/>
      <c r="S8" s="37" t="n"/>
      <c r="T8" s="37" t="n"/>
      <c r="U8" s="37" t="n"/>
      <c r="V8" s="37" t="n"/>
      <c r="W8" s="37" t="n"/>
      <c r="X8" s="37" t="n"/>
      <c r="Y8" s="37" t="n"/>
      <c r="Z8" s="37" t="n"/>
      <c r="AA8" s="37" t="n"/>
      <c r="AB8" s="37" t="n"/>
      <c r="AC8" s="37" t="n"/>
      <c r="AD8" s="37" t="n"/>
      <c r="AE8" s="37" t="n"/>
      <c r="AF8" s="37" t="n"/>
      <c r="AG8" s="37" t="n"/>
      <c r="AH8" s="37" t="n"/>
      <c r="AI8" s="37" t="n"/>
      <c r="AJ8" s="37" t="n"/>
      <c r="AK8" s="37" t="n"/>
      <c r="AL8" s="37" t="n"/>
      <c r="AM8" s="37" t="n"/>
    </row>
    <row r="9" ht="18" customHeight="1" s="173" thickBot="1">
      <c r="A9" s="38" t="inlineStr">
        <is>
          <t>Giro pada bank lain</t>
        </is>
      </c>
      <c r="B9" s="38" t="n"/>
      <c r="C9" s="155">
        <f>C10+C11-C12</f>
        <v/>
      </c>
      <c r="D9" s="155">
        <f>D10+D11-D12</f>
        <v/>
      </c>
      <c r="E9" s="155">
        <f>E10+E11-E12</f>
        <v/>
      </c>
      <c r="F9" s="155">
        <f>F10+F11-F12</f>
        <v/>
      </c>
      <c r="G9" s="155">
        <f>G10+G11-G12</f>
        <v/>
      </c>
      <c r="H9" s="155">
        <f>H10+H11-H12</f>
        <v/>
      </c>
      <c r="I9" s="155">
        <f>I10+I11-I12</f>
        <v/>
      </c>
      <c r="J9" s="155">
        <f>J10+J11-J12</f>
        <v/>
      </c>
      <c r="K9" s="155">
        <f>K10+K11-K12</f>
        <v/>
      </c>
      <c r="L9" s="155">
        <f>L10+L11-L12</f>
        <v/>
      </c>
      <c r="M9" s="155">
        <f>M10+M11-M12</f>
        <v/>
      </c>
      <c r="N9" s="155">
        <f>N10+N11-N12</f>
        <v/>
      </c>
      <c r="O9" s="155">
        <f>O10+O11-O12</f>
        <v/>
      </c>
      <c r="P9" s="155">
        <f>P10+P11-P12</f>
        <v/>
      </c>
      <c r="Q9" s="155">
        <f>Q10+Q11-Q12</f>
        <v/>
      </c>
      <c r="R9" s="155">
        <f>R10+R11-R12</f>
        <v/>
      </c>
      <c r="S9" s="155">
        <f>S10+S11-S12</f>
        <v/>
      </c>
      <c r="T9" s="155">
        <f>T10+T11-T12</f>
        <v/>
      </c>
      <c r="U9" s="155">
        <f>U10+U11-U12</f>
        <v/>
      </c>
      <c r="V9" s="155">
        <f>V10+V11-V12</f>
        <v/>
      </c>
      <c r="W9" s="155">
        <f>W10+W11-W12</f>
        <v/>
      </c>
      <c r="X9" s="155">
        <f>X10+X11-X12</f>
        <v/>
      </c>
      <c r="Y9" s="155">
        <f>Y10+Y11-Y12</f>
        <v/>
      </c>
      <c r="Z9" s="155">
        <f>Z10+Z11-Z12</f>
        <v/>
      </c>
      <c r="AA9" s="155">
        <f>AA10+AA11-AA12</f>
        <v/>
      </c>
      <c r="AB9" s="155">
        <f>AB10+AB11-AB12</f>
        <v/>
      </c>
      <c r="AC9" s="155">
        <f>AC10+AC11-AC12</f>
        <v/>
      </c>
      <c r="AD9" s="155">
        <f>AD10+AD11-AD12</f>
        <v/>
      </c>
      <c r="AE9" s="155">
        <f>AE10+AE11-AE12</f>
        <v/>
      </c>
      <c r="AF9" s="155">
        <f>AF10+AF11-AF12</f>
        <v/>
      </c>
      <c r="AG9" s="155">
        <f>AG10+AG11-AG12</f>
        <v/>
      </c>
      <c r="AH9" s="155">
        <f>AH10+AH11-AH12</f>
        <v/>
      </c>
      <c r="AI9" s="155">
        <f>AI10+AI11-AI12</f>
        <v/>
      </c>
      <c r="AJ9" s="155">
        <f>AJ10+AJ11-AJ12</f>
        <v/>
      </c>
      <c r="AK9" s="155">
        <f>AK10+AK11-AK12</f>
        <v/>
      </c>
      <c r="AL9" s="155">
        <f>AL10+AL11-AL12</f>
        <v/>
      </c>
      <c r="AM9" s="155">
        <f>AM10+AM11-AM12</f>
        <v/>
      </c>
    </row>
    <row r="10" ht="18" customHeight="1" s="173" thickBot="1">
      <c r="A10" s="39" t="inlineStr">
        <is>
          <t>Giro pada bank lain pihak ketiga</t>
        </is>
      </c>
      <c r="B10" s="39" t="n"/>
      <c r="C10" s="37" t="n">
        <v>3093.901</v>
      </c>
      <c r="D10" s="37" t="n">
        <v>2162.195</v>
      </c>
      <c r="E10" s="37" t="n">
        <v>3697.487</v>
      </c>
      <c r="F10" s="37" t="n">
        <v>2822.988</v>
      </c>
      <c r="G10" s="37" t="n">
        <v>2748.458</v>
      </c>
      <c r="H10" s="37" t="n">
        <v>2703.266</v>
      </c>
      <c r="I10" s="37" t="n">
        <v>2508.917</v>
      </c>
      <c r="J10" s="37" t="n">
        <v>1907.866</v>
      </c>
      <c r="K10" s="37" t="n"/>
      <c r="L10" s="37" t="n"/>
      <c r="M10" s="37" t="n"/>
      <c r="N10" s="37" t="n"/>
      <c r="O10" s="37" t="n"/>
      <c r="P10" s="37" t="n"/>
      <c r="Q10" s="37" t="n"/>
      <c r="R10" s="37" t="n"/>
      <c r="S10" s="37" t="n"/>
      <c r="T10" s="37" t="n"/>
      <c r="U10" s="37" t="n"/>
      <c r="V10" s="37" t="n"/>
      <c r="W10" s="37" t="n"/>
      <c r="X10" s="37" t="n"/>
      <c r="Y10" s="37" t="n"/>
      <c r="Z10" s="37" t="n"/>
      <c r="AA10" s="37" t="n"/>
      <c r="AB10" s="37" t="n"/>
      <c r="AC10" s="37" t="n"/>
      <c r="AD10" s="37" t="n"/>
      <c r="AE10" s="37" t="n"/>
      <c r="AF10" s="37" t="n"/>
      <c r="AG10" s="37" t="n"/>
      <c r="AH10" s="37" t="n"/>
      <c r="AI10" s="37" t="n"/>
      <c r="AJ10" s="37" t="n"/>
      <c r="AK10" s="37" t="n"/>
      <c r="AL10" s="37" t="n"/>
      <c r="AM10" s="37" t="n"/>
    </row>
    <row r="11" hidden="1" ht="35" customHeight="1" s="173" thickBot="1">
      <c r="A11" s="39" t="inlineStr">
        <is>
          <t>Giro pada bank lain pihak berelasi</t>
        </is>
      </c>
      <c r="B11" s="39" t="n"/>
      <c r="C11" s="37" t="inlineStr"/>
      <c r="D11" s="37" t="inlineStr"/>
      <c r="E11" s="37" t="inlineStr"/>
      <c r="F11" s="37" t="inlineStr"/>
      <c r="G11" s="37" t="inlineStr"/>
      <c r="H11" s="37" t="inlineStr"/>
      <c r="I11" s="37" t="inlineStr"/>
      <c r="J11" s="37" t="inlineStr"/>
      <c r="K11" s="37" t="n"/>
      <c r="L11" s="37" t="n"/>
      <c r="M11" s="37" t="n"/>
      <c r="N11" s="37" t="n"/>
      <c r="O11" s="37" t="n"/>
      <c r="P11" s="37" t="n"/>
      <c r="Q11" s="37" t="n"/>
      <c r="R11" s="37" t="n"/>
      <c r="S11" s="37" t="n"/>
      <c r="T11" s="37" t="n"/>
      <c r="U11" s="37" t="n"/>
      <c r="V11" s="37" t="n"/>
      <c r="W11" s="37" t="n"/>
      <c r="X11" s="37" t="n"/>
      <c r="Y11" s="37" t="n"/>
      <c r="Z11" s="37" t="n"/>
      <c r="AA11" s="37" t="n"/>
      <c r="AB11" s="37" t="n"/>
      <c r="AC11" s="37" t="n"/>
      <c r="AD11" s="37" t="n"/>
      <c r="AE11" s="37" t="n"/>
      <c r="AF11" s="37" t="n"/>
      <c r="AG11" s="37" t="n"/>
      <c r="AH11" s="37" t="n"/>
      <c r="AI11" s="37" t="n"/>
      <c r="AJ11" s="37" t="n"/>
      <c r="AK11" s="37" t="n"/>
      <c r="AL11" s="37" t="n"/>
      <c r="AM11" s="37" t="n"/>
    </row>
    <row r="12" hidden="1" ht="35" customHeight="1" s="173" thickBot="1">
      <c r="A12" s="39" t="inlineStr">
        <is>
          <t>Cadangan kerugian penurunan nilai pada giro pada bank lain</t>
        </is>
      </c>
      <c r="B12" s="39" t="n"/>
      <c r="C12" s="40" t="inlineStr"/>
      <c r="D12" s="40" t="inlineStr"/>
      <c r="E12" s="40" t="inlineStr"/>
      <c r="F12" s="40" t="inlineStr"/>
      <c r="G12" s="40" t="inlineStr"/>
      <c r="H12" s="40" t="inlineStr"/>
      <c r="I12" s="40" t="inlineStr"/>
      <c r="J12" s="40" t="inlineStr"/>
      <c r="K12" s="40" t="n"/>
      <c r="L12" s="40" t="n"/>
      <c r="M12" s="40" t="n"/>
      <c r="N12" s="40" t="n"/>
      <c r="O12" s="40" t="n"/>
      <c r="P12" s="40" t="n"/>
      <c r="Q12" s="40" t="n"/>
      <c r="R12" s="40" t="n"/>
      <c r="S12" s="40" t="n"/>
      <c r="T12" s="40" t="n"/>
      <c r="U12" s="40" t="n"/>
      <c r="V12" s="40" t="n"/>
      <c r="W12" s="40" t="n"/>
      <c r="X12" s="40" t="n"/>
      <c r="Y12" s="40" t="n"/>
      <c r="Z12" s="40" t="n"/>
      <c r="AA12" s="40" t="n"/>
      <c r="AB12" s="40" t="n"/>
      <c r="AC12" s="40" t="n"/>
      <c r="AD12" s="40" t="n"/>
      <c r="AE12" s="40" t="n"/>
      <c r="AF12" s="40" t="n"/>
      <c r="AG12" s="40" t="n"/>
      <c r="AH12" s="40" t="n"/>
      <c r="AI12" s="40" t="n"/>
      <c r="AJ12" s="40" t="n"/>
      <c r="AK12" s="40" t="n"/>
      <c r="AL12" s="40" t="n"/>
      <c r="AM12" s="40" t="n"/>
    </row>
    <row r="13" ht="35" customHeight="1" s="173" thickBot="1">
      <c r="A13" s="38" t="inlineStr">
        <is>
          <t>Penempatan pada Bank Indonesia dan bank lain</t>
        </is>
      </c>
      <c r="B13" s="38" t="n"/>
      <c r="C13" s="155">
        <f>C14+C15-C16</f>
        <v/>
      </c>
      <c r="D13" s="155">
        <f>D14+D15-D16</f>
        <v/>
      </c>
      <c r="E13" s="155">
        <f>E14+E15-E16</f>
        <v/>
      </c>
      <c r="F13" s="155">
        <f>F14+F15-F16</f>
        <v/>
      </c>
      <c r="G13" s="155">
        <f>G14+G15-G16</f>
        <v/>
      </c>
      <c r="H13" s="155">
        <f>H14+H15-H16</f>
        <v/>
      </c>
      <c r="I13" s="155">
        <f>I14+I15-I16</f>
        <v/>
      </c>
      <c r="J13" s="155">
        <f>J14+J15-J16</f>
        <v/>
      </c>
      <c r="K13" s="155">
        <f>K14+K15-K16</f>
        <v/>
      </c>
      <c r="L13" s="155">
        <f>L14+L15-L16</f>
        <v/>
      </c>
      <c r="M13" s="155">
        <f>M14+M15-M16</f>
        <v/>
      </c>
      <c r="N13" s="155">
        <f>N14+N15-N16</f>
        <v/>
      </c>
      <c r="O13" s="155">
        <f>O14+O15-O16</f>
        <v/>
      </c>
      <c r="P13" s="155">
        <f>P14+P15-P16</f>
        <v/>
      </c>
      <c r="Q13" s="155">
        <f>Q14+Q15-Q16</f>
        <v/>
      </c>
      <c r="R13" s="155">
        <f>R14+R15-R16</f>
        <v/>
      </c>
      <c r="S13" s="155">
        <f>S14+S15-S16</f>
        <v/>
      </c>
      <c r="T13" s="155">
        <f>T14+T15-T16</f>
        <v/>
      </c>
      <c r="U13" s="155">
        <f>U14+U15-U16</f>
        <v/>
      </c>
      <c r="V13" s="155">
        <f>V14+V15-V16</f>
        <v/>
      </c>
      <c r="W13" s="155">
        <f>W14+W15-W16</f>
        <v/>
      </c>
      <c r="X13" s="155">
        <f>X14+X15-X16</f>
        <v/>
      </c>
      <c r="Y13" s="155">
        <f>Y14+Y15-Y16</f>
        <v/>
      </c>
      <c r="Z13" s="155">
        <f>Z14+Z15-Z16</f>
        <v/>
      </c>
      <c r="AA13" s="155">
        <f>AA14+AA15-AA16</f>
        <v/>
      </c>
      <c r="AB13" s="155">
        <f>AB14+AB15-AB16</f>
        <v/>
      </c>
      <c r="AC13" s="155">
        <f>AC14+AC15-AC16</f>
        <v/>
      </c>
      <c r="AD13" s="155">
        <f>AD14+AD15-AD16</f>
        <v/>
      </c>
      <c r="AE13" s="155">
        <f>AE14+AE15-AE16</f>
        <v/>
      </c>
      <c r="AF13" s="155">
        <f>AF14+AF15-AF16</f>
        <v/>
      </c>
      <c r="AG13" s="155">
        <f>AG14+AG15-AG16</f>
        <v/>
      </c>
      <c r="AH13" s="155">
        <f>AH14+AH15-AH16</f>
        <v/>
      </c>
      <c r="AI13" s="155">
        <f>AI14+AI15-AI16</f>
        <v/>
      </c>
      <c r="AJ13" s="155">
        <f>AJ14+AJ15-AJ16</f>
        <v/>
      </c>
      <c r="AK13" s="155">
        <f>AK14+AK15-AK16</f>
        <v/>
      </c>
      <c r="AL13" s="155">
        <f>AL14+AL15-AL16</f>
        <v/>
      </c>
      <c r="AM13" s="155">
        <f>AM14+AM15-AM16</f>
        <v/>
      </c>
    </row>
    <row r="14" ht="52" customHeight="1" s="173" thickBot="1">
      <c r="A14" s="39" t="inlineStr">
        <is>
          <t>Penempatan pada Bank Indonesia dan bank lain pihak ketiga</t>
        </is>
      </c>
      <c r="B14" s="39" t="n"/>
      <c r="C14" s="37" t="n">
        <v>9240.574000000001</v>
      </c>
      <c r="D14" s="37" t="n">
        <v>12133.873</v>
      </c>
      <c r="E14" s="37" t="n">
        <v>13342.25</v>
      </c>
      <c r="F14" s="37" t="n">
        <v>30353.917</v>
      </c>
      <c r="G14" s="37" t="n">
        <v>14878.602</v>
      </c>
      <c r="H14" s="37" t="n">
        <v>4541.702</v>
      </c>
      <c r="I14" s="37" t="n">
        <v>5047.695</v>
      </c>
      <c r="J14" s="37" t="n">
        <v>11842.588</v>
      </c>
      <c r="K14" s="37" t="n"/>
      <c r="L14" s="37" t="n"/>
      <c r="M14" s="37" t="n"/>
      <c r="N14" s="37" t="n"/>
      <c r="O14" s="37" t="n"/>
      <c r="P14" s="37" t="n"/>
      <c r="Q14" s="37" t="n"/>
      <c r="R14" s="37" t="n"/>
      <c r="S14" s="37" t="n"/>
      <c r="T14" s="37" t="n"/>
      <c r="U14" s="37" t="n"/>
      <c r="V14" s="37" t="n"/>
      <c r="W14" s="37" t="n"/>
      <c r="X14" s="37" t="n"/>
      <c r="Y14" s="37" t="n"/>
      <c r="Z14" s="37" t="n"/>
      <c r="AA14" s="37" t="n"/>
      <c r="AB14" s="37" t="n"/>
      <c r="AC14" s="37" t="n"/>
      <c r="AD14" s="37" t="n"/>
      <c r="AE14" s="37" t="n"/>
      <c r="AF14" s="37" t="n"/>
      <c r="AG14" s="37" t="n"/>
      <c r="AH14" s="37" t="n"/>
      <c r="AI14" s="37" t="n"/>
      <c r="AJ14" s="37" t="n"/>
      <c r="AK14" s="37" t="n"/>
      <c r="AL14" s="37" t="n"/>
      <c r="AM14" s="37" t="n"/>
    </row>
    <row r="15" hidden="1" ht="52" customHeight="1" s="173" thickBot="1">
      <c r="A15" s="39" t="inlineStr">
        <is>
          <t>Penempatan pada Bank Indonesia dan bank lain pihak berelasi</t>
        </is>
      </c>
      <c r="B15" s="39" t="n"/>
      <c r="C15" s="37" t="inlineStr"/>
      <c r="D15" s="37" t="inlineStr"/>
      <c r="E15" s="37" t="inlineStr"/>
      <c r="F15" s="37" t="inlineStr"/>
      <c r="G15" s="37" t="inlineStr"/>
      <c r="H15" s="37" t="inlineStr"/>
      <c r="I15" s="37" t="inlineStr"/>
      <c r="J15" s="37" t="inlineStr"/>
      <c r="K15" s="37" t="n"/>
      <c r="L15" s="37" t="n"/>
      <c r="M15" s="37" t="n"/>
      <c r="N15" s="37" t="n"/>
      <c r="O15" s="37" t="n"/>
      <c r="P15" s="37" t="n"/>
      <c r="Q15" s="37" t="n"/>
      <c r="R15" s="37" t="n"/>
      <c r="S15" s="37" t="n"/>
      <c r="T15" s="37" t="n"/>
      <c r="U15" s="37" t="n"/>
      <c r="V15" s="37" t="n"/>
      <c r="W15" s="37" t="n"/>
      <c r="X15" s="37" t="n"/>
      <c r="Y15" s="37" t="n"/>
      <c r="Z15" s="37" t="n"/>
      <c r="AA15" s="37" t="n"/>
      <c r="AB15" s="37" t="n"/>
      <c r="AC15" s="37" t="n"/>
      <c r="AD15" s="37" t="n"/>
      <c r="AE15" s="37" t="n"/>
      <c r="AF15" s="37" t="n"/>
      <c r="AG15" s="37" t="n"/>
      <c r="AH15" s="37" t="n"/>
      <c r="AI15" s="37" t="n"/>
      <c r="AJ15" s="37" t="n"/>
      <c r="AK15" s="37" t="n"/>
      <c r="AL15" s="37" t="n"/>
      <c r="AM15" s="37" t="n"/>
    </row>
    <row r="16" ht="52" customHeight="1" s="173" thickBot="1">
      <c r="A16" s="39" t="inlineStr">
        <is>
          <t>Cadangan kerugian penurunan nilai pada penempatan pada bank lain</t>
        </is>
      </c>
      <c r="B16" s="39" t="n"/>
      <c r="C16" s="40" t="n">
        <v>13.299</v>
      </c>
      <c r="D16" s="40" t="n">
        <v>29.143</v>
      </c>
      <c r="E16" s="40" t="n">
        <v>8.1</v>
      </c>
      <c r="F16" s="40" t="n">
        <v>8.132</v>
      </c>
      <c r="G16" s="40" t="n">
        <v>8.808</v>
      </c>
      <c r="H16" s="40" t="n">
        <v>8.714</v>
      </c>
      <c r="I16" s="40" t="n">
        <v>0</v>
      </c>
      <c r="J16" s="40" t="n">
        <v>0.07099999999999999</v>
      </c>
      <c r="K16" s="40" t="n"/>
      <c r="L16" s="40" t="n"/>
      <c r="M16" s="40" t="n"/>
      <c r="N16" s="40" t="n"/>
      <c r="O16" s="40" t="n"/>
      <c r="P16" s="40" t="n"/>
      <c r="Q16" s="40" t="n"/>
      <c r="R16" s="40" t="n"/>
      <c r="S16" s="40" t="n"/>
      <c r="T16" s="40" t="n"/>
      <c r="U16" s="40" t="n"/>
      <c r="V16" s="40" t="n"/>
      <c r="W16" s="40" t="n"/>
      <c r="X16" s="40" t="n"/>
      <c r="Y16" s="40" t="n"/>
      <c r="Z16" s="40" t="n"/>
      <c r="AA16" s="40" t="n"/>
      <c r="AB16" s="40" t="n"/>
      <c r="AC16" s="40" t="n"/>
      <c r="AD16" s="40" t="n"/>
      <c r="AE16" s="40" t="n"/>
      <c r="AF16" s="40" t="n"/>
      <c r="AG16" s="40" t="n"/>
      <c r="AH16" s="40" t="n"/>
      <c r="AI16" s="40" t="n"/>
      <c r="AJ16" s="40" t="n"/>
      <c r="AK16" s="40" t="n"/>
      <c r="AL16" s="40" t="n"/>
      <c r="AM16" s="40" t="n"/>
    </row>
    <row r="17" ht="18" customFormat="1" customHeight="1" s="50" thickBot="1">
      <c r="A17" s="58" t="inlineStr">
        <is>
          <t>Total Cash</t>
        </is>
      </c>
      <c r="B17" s="62" t="n"/>
      <c r="C17" s="149">
        <f>C6+C8+C9+C13</f>
        <v/>
      </c>
      <c r="D17" s="149">
        <f>D6+D8+D9+D13</f>
        <v/>
      </c>
      <c r="E17" s="149">
        <f>E6+E8+E9+E13</f>
        <v/>
      </c>
      <c r="F17" s="149">
        <f>F6+F8+F9+F13</f>
        <v/>
      </c>
      <c r="G17" s="149">
        <f>G6+G8+G9+G13</f>
        <v/>
      </c>
      <c r="H17" s="149">
        <f>H6+H8+H9+H13</f>
        <v/>
      </c>
      <c r="I17" s="149">
        <f>I6+I8+I9+I13</f>
        <v/>
      </c>
      <c r="J17" s="149">
        <f>J6+J8+J9+J13</f>
        <v/>
      </c>
      <c r="K17" s="149">
        <f>K6+K8+K9+K13</f>
        <v/>
      </c>
      <c r="L17" s="149">
        <f>L6+L8+L9+L13</f>
        <v/>
      </c>
      <c r="M17" s="149">
        <f>M6+M8+M9+M13</f>
        <v/>
      </c>
      <c r="N17" s="149">
        <f>N6+N8+N9+N13</f>
        <v/>
      </c>
      <c r="O17" s="149">
        <f>O6+O8+O9+O13</f>
        <v/>
      </c>
      <c r="P17" s="149">
        <f>P6+P8+P9+P13</f>
        <v/>
      </c>
      <c r="Q17" s="149">
        <f>Q6+Q8+Q9+Q13</f>
        <v/>
      </c>
      <c r="R17" s="149">
        <f>R6+R8+R9+R13</f>
        <v/>
      </c>
      <c r="S17" s="149">
        <f>S6+S8+S9+S13</f>
        <v/>
      </c>
      <c r="T17" s="149">
        <f>T6+T8+T9+T13</f>
        <v/>
      </c>
      <c r="U17" s="149">
        <f>U6+U8+U9+U13</f>
        <v/>
      </c>
      <c r="V17" s="149">
        <f>V6+V8+V9+V13</f>
        <v/>
      </c>
      <c r="W17" s="149">
        <f>W6+W8+W9+W13</f>
        <v/>
      </c>
      <c r="X17" s="149">
        <f>X6+X8+X9+X13</f>
        <v/>
      </c>
      <c r="Y17" s="149">
        <f>Y6+Y8+Y9+Y13</f>
        <v/>
      </c>
      <c r="Z17" s="149">
        <f>Z6+Z8+Z9+Z13</f>
        <v/>
      </c>
      <c r="AA17" s="149">
        <f>AA6+AA8+AA9+AA13</f>
        <v/>
      </c>
      <c r="AB17" s="149">
        <f>AB6+AB8+AB9+AB13</f>
        <v/>
      </c>
      <c r="AC17" s="149">
        <f>AC6+AC8+AC9+AC13</f>
        <v/>
      </c>
      <c r="AD17" s="149">
        <f>AD6+AD8+AD9+AD13</f>
        <v/>
      </c>
      <c r="AE17" s="149">
        <f>AE6+AE8+AE9+AE13</f>
        <v/>
      </c>
      <c r="AF17" s="149">
        <f>AF6+AF8+AF9+AF13</f>
        <v/>
      </c>
      <c r="AG17" s="149">
        <f>AG6+AG8+AG9+AG13</f>
        <v/>
      </c>
      <c r="AH17" s="149">
        <f>AH6+AH8+AH9+AH13</f>
        <v/>
      </c>
      <c r="AI17" s="149">
        <f>AI6+AI8+AI9+AI13</f>
        <v/>
      </c>
      <c r="AJ17" s="149">
        <f>AJ6+AJ8+AJ9+AJ13</f>
        <v/>
      </c>
      <c r="AK17" s="149">
        <f>AK6+AK8+AK9+AK13</f>
        <v/>
      </c>
      <c r="AL17" s="149">
        <f>AL6+AL8+AL9+AL13</f>
        <v/>
      </c>
      <c r="AM17" s="149">
        <f>AM6+AM8+AM9+AM13</f>
        <v/>
      </c>
    </row>
    <row r="18" ht="18" customFormat="1" customHeight="1" s="50" thickBot="1">
      <c r="A18" s="148" t="inlineStr">
        <is>
          <t>Expense from IS</t>
        </is>
      </c>
      <c r="B18" s="62" t="n"/>
      <c r="C18" s="149">
        <f>IFERROR(HLOOKUP(C3,'INCOME STATEMENT'!$C$3:$AH$256, 82, FALSE), 0) + IFERROR(HLOOKUP(C3,'INCOME STATEMENT'!$C$3:$AH$256, 84, FALSE), 0) + IFERROR(HLOOKUP(C3,'INCOME STATEMENT'!$C$3:$AH$256, 85, FALSE), 0) +  IFERROR(HLOOKUP(C3,'INCOME STATEMENT'!$C$3:$AH$256, 86, FALSE), 0) +  IFERROR(HLOOKUP(C3,'INCOME STATEMENT'!$C$3:$AH$256, 75, FALSE), 0)</f>
        <v/>
      </c>
      <c r="D18" s="149">
        <f>IFERROR(HLOOKUP(D3,'INCOME STATEMENT'!$C$3:$AH$256, 82, FALSE), 0) + IFERROR(HLOOKUP(D3,'INCOME STATEMENT'!$C$3:$AH$256, 84, FALSE), 0) + IFERROR(HLOOKUP(D3,'INCOME STATEMENT'!$C$3:$AH$256, 85, FALSE), 0) +  IFERROR(HLOOKUP(D3,'INCOME STATEMENT'!$C$3:$AH$256, 86, FALSE), 0) +  IFERROR(HLOOKUP(D3,'INCOME STATEMENT'!$C$3:$AH$256, 75, FALSE), 0)</f>
        <v/>
      </c>
      <c r="E18" s="149">
        <f>IFERROR(HLOOKUP(E3,'INCOME STATEMENT'!$C$3:$AH$256, 82, FALSE), 0) + IFERROR(HLOOKUP(E3,'INCOME STATEMENT'!$C$3:$AH$256, 84, FALSE), 0) + IFERROR(HLOOKUP(E3,'INCOME STATEMENT'!$C$3:$AH$256, 85, FALSE), 0) +  IFERROR(HLOOKUP(E3,'INCOME STATEMENT'!$C$3:$AH$256, 86, FALSE), 0) +  IFERROR(HLOOKUP(E3,'INCOME STATEMENT'!$C$3:$AH$256, 75, FALSE), 0)</f>
        <v/>
      </c>
      <c r="F18" s="149">
        <f>IFERROR(HLOOKUP(F3,'INCOME STATEMENT'!$C$3:$AH$256, 82, FALSE), 0) + IFERROR(HLOOKUP(F3,'INCOME STATEMENT'!$C$3:$AH$256, 84, FALSE), 0) + IFERROR(HLOOKUP(F3,'INCOME STATEMENT'!$C$3:$AH$256, 85, FALSE), 0) +  IFERROR(HLOOKUP(F3,'INCOME STATEMENT'!$C$3:$AH$256, 86, FALSE), 0) +  IFERROR(HLOOKUP(F3,'INCOME STATEMENT'!$C$3:$AH$256, 75, FALSE), 0)</f>
        <v/>
      </c>
      <c r="G18" s="149">
        <f>IFERROR(HLOOKUP(G3,'INCOME STATEMENT'!$C$3:$AH$256, 82, FALSE), 0) + IFERROR(HLOOKUP(G3,'INCOME STATEMENT'!$C$3:$AH$256, 84, FALSE), 0) + IFERROR(HLOOKUP(G3,'INCOME STATEMENT'!$C$3:$AH$256, 85, FALSE), 0) +  IFERROR(HLOOKUP(G3,'INCOME STATEMENT'!$C$3:$AH$256, 86, FALSE), 0) +  IFERROR(HLOOKUP(G3,'INCOME STATEMENT'!$C$3:$AH$256, 75, FALSE), 0)</f>
        <v/>
      </c>
      <c r="H18" s="149">
        <f>IFERROR(HLOOKUP(H3,'INCOME STATEMENT'!$C$3:$AH$256, 82, FALSE), 0) + IFERROR(HLOOKUP(H3,'INCOME STATEMENT'!$C$3:$AH$256, 84, FALSE), 0) + IFERROR(HLOOKUP(H3,'INCOME STATEMENT'!$C$3:$AH$256, 85, FALSE), 0) +  IFERROR(HLOOKUP(H3,'INCOME STATEMENT'!$C$3:$AH$256, 86, FALSE), 0) +  IFERROR(HLOOKUP(H3,'INCOME STATEMENT'!$C$3:$AH$256, 75, FALSE), 0)</f>
        <v/>
      </c>
      <c r="I18" s="149">
        <f>IFERROR(HLOOKUP(I3,'INCOME STATEMENT'!$C$3:$AH$256, 82, FALSE), 0) + IFERROR(HLOOKUP(I3,'INCOME STATEMENT'!$C$3:$AH$256, 84, FALSE), 0) + IFERROR(HLOOKUP(I3,'INCOME STATEMENT'!$C$3:$AH$256, 85, FALSE), 0) +  IFERROR(HLOOKUP(I3,'INCOME STATEMENT'!$C$3:$AH$256, 86, FALSE), 0) +  IFERROR(HLOOKUP(I3,'INCOME STATEMENT'!$C$3:$AH$256, 75, FALSE), 0)</f>
        <v/>
      </c>
      <c r="J18" s="149">
        <f>IFERROR(HLOOKUP(J3,'INCOME STATEMENT'!$C$3:$AH$256, 82, FALSE), 0) + IFERROR(HLOOKUP(J3,'INCOME STATEMENT'!$C$3:$AH$256, 84, FALSE), 0) + IFERROR(HLOOKUP(J3,'INCOME STATEMENT'!$C$3:$AH$256, 85, FALSE), 0) +  IFERROR(HLOOKUP(J3,'INCOME STATEMENT'!$C$3:$AH$256, 86, FALSE), 0) +  IFERROR(HLOOKUP(J3,'INCOME STATEMENT'!$C$3:$AH$256, 75, FALSE), 0)</f>
        <v/>
      </c>
      <c r="K18" s="149">
        <f>IFERROR(HLOOKUP(K3,'INCOME STATEMENT'!$C$3:$AH$256, 82, FALSE), 0) + IFERROR(HLOOKUP(K3,'INCOME STATEMENT'!$C$3:$AH$256, 84, FALSE), 0) + IFERROR(HLOOKUP(K3,'INCOME STATEMENT'!$C$3:$AH$256, 85, FALSE), 0) +  IFERROR(HLOOKUP(K3,'INCOME STATEMENT'!$C$3:$AH$256, 86, FALSE), 0) +  IFERROR(HLOOKUP(K3,'INCOME STATEMENT'!$C$3:$AH$256, 75, FALSE), 0)</f>
        <v/>
      </c>
      <c r="L18" s="149">
        <f>IFERROR(HLOOKUP(L3,'INCOME STATEMENT'!$C$3:$AH$256, 82, FALSE), 0) + IFERROR(HLOOKUP(L3,'INCOME STATEMENT'!$C$3:$AH$256, 84, FALSE), 0) + IFERROR(HLOOKUP(L3,'INCOME STATEMENT'!$C$3:$AH$256, 85, FALSE), 0) +  IFERROR(HLOOKUP(L3,'INCOME STATEMENT'!$C$3:$AH$256, 86, FALSE), 0) +  IFERROR(HLOOKUP(L3,'INCOME STATEMENT'!$C$3:$AH$256, 75, FALSE), 0)</f>
        <v/>
      </c>
      <c r="M18" s="149">
        <f>IFERROR(HLOOKUP(M3,'INCOME STATEMENT'!$C$3:$AH$256, 82, FALSE), 0) + IFERROR(HLOOKUP(M3,'INCOME STATEMENT'!$C$3:$AH$256, 84, FALSE), 0) + IFERROR(HLOOKUP(M3,'INCOME STATEMENT'!$C$3:$AH$256, 85, FALSE), 0) +  IFERROR(HLOOKUP(M3,'INCOME STATEMENT'!$C$3:$AH$256, 86, FALSE), 0) +  IFERROR(HLOOKUP(M3,'INCOME STATEMENT'!$C$3:$AH$256, 75, FALSE), 0)</f>
        <v/>
      </c>
      <c r="N18" s="149">
        <f>IFERROR(HLOOKUP(N3,'INCOME STATEMENT'!$C$3:$AH$256, 82, FALSE), 0) + IFERROR(HLOOKUP(N3,'INCOME STATEMENT'!$C$3:$AH$256, 84, FALSE), 0) + IFERROR(HLOOKUP(N3,'INCOME STATEMENT'!$C$3:$AH$256, 85, FALSE), 0) +  IFERROR(HLOOKUP(N3,'INCOME STATEMENT'!$C$3:$AH$256, 86, FALSE), 0) +  IFERROR(HLOOKUP(N3,'INCOME STATEMENT'!$C$3:$AH$256, 75, FALSE), 0)</f>
        <v/>
      </c>
      <c r="O18" s="149">
        <f>IFERROR(HLOOKUP(O3,'INCOME STATEMENT'!$C$3:$AH$256, 82, FALSE), 0) + IFERROR(HLOOKUP(O3,'INCOME STATEMENT'!$C$3:$AH$256, 84, FALSE), 0) + IFERROR(HLOOKUP(O3,'INCOME STATEMENT'!$C$3:$AH$256, 85, FALSE), 0) +  IFERROR(HLOOKUP(O3,'INCOME STATEMENT'!$C$3:$AH$256, 86, FALSE), 0) +  IFERROR(HLOOKUP(O3,'INCOME STATEMENT'!$C$3:$AH$256, 75, FALSE), 0)</f>
        <v/>
      </c>
      <c r="P18" s="149">
        <f>IFERROR(HLOOKUP(P3,'INCOME STATEMENT'!$C$3:$AH$256, 82, FALSE), 0) + IFERROR(HLOOKUP(P3,'INCOME STATEMENT'!$C$3:$AH$256, 84, FALSE), 0) + IFERROR(HLOOKUP(P3,'INCOME STATEMENT'!$C$3:$AH$256, 85, FALSE), 0) +  IFERROR(HLOOKUP(P3,'INCOME STATEMENT'!$C$3:$AH$256, 86, FALSE), 0) +  IFERROR(HLOOKUP(P3,'INCOME STATEMENT'!$C$3:$AH$256, 75, FALSE), 0)</f>
        <v/>
      </c>
      <c r="Q18" s="149">
        <f>IFERROR(HLOOKUP(Q3,'INCOME STATEMENT'!$C$3:$AH$256, 82, FALSE), 0) + IFERROR(HLOOKUP(Q3,'INCOME STATEMENT'!$C$3:$AH$256, 84, FALSE), 0) + IFERROR(HLOOKUP(Q3,'INCOME STATEMENT'!$C$3:$AH$256, 85, FALSE), 0) +  IFERROR(HLOOKUP(Q3,'INCOME STATEMENT'!$C$3:$AH$256, 86, FALSE), 0) +  IFERROR(HLOOKUP(Q3,'INCOME STATEMENT'!$C$3:$AH$256, 75, FALSE), 0)</f>
        <v/>
      </c>
      <c r="R18" s="149">
        <f>IFERROR(HLOOKUP(R3,'INCOME STATEMENT'!$C$3:$AH$256, 82, FALSE), 0) + IFERROR(HLOOKUP(R3,'INCOME STATEMENT'!$C$3:$AH$256, 84, FALSE), 0) + IFERROR(HLOOKUP(R3,'INCOME STATEMENT'!$C$3:$AH$256, 85, FALSE), 0) +  IFERROR(HLOOKUP(R3,'INCOME STATEMENT'!$C$3:$AH$256, 86, FALSE), 0) +  IFERROR(HLOOKUP(R3,'INCOME STATEMENT'!$C$3:$AH$256, 75, FALSE), 0)</f>
        <v/>
      </c>
      <c r="S18" s="149">
        <f>IFERROR(HLOOKUP(S3,'INCOME STATEMENT'!$C$3:$AH$256, 82, FALSE), 0) + IFERROR(HLOOKUP(S3,'INCOME STATEMENT'!$C$3:$AH$256, 84, FALSE), 0) + IFERROR(HLOOKUP(S3,'INCOME STATEMENT'!$C$3:$AH$256, 85, FALSE), 0) +  IFERROR(HLOOKUP(S3,'INCOME STATEMENT'!$C$3:$AH$256, 86, FALSE), 0) +  IFERROR(HLOOKUP(S3,'INCOME STATEMENT'!$C$3:$AH$256, 75, FALSE), 0)</f>
        <v/>
      </c>
      <c r="T18" s="149">
        <f>IFERROR(HLOOKUP(T3,'INCOME STATEMENT'!$C$3:$AH$256, 82, FALSE), 0) + IFERROR(HLOOKUP(T3,'INCOME STATEMENT'!$C$3:$AH$256, 84, FALSE), 0) + IFERROR(HLOOKUP(T3,'INCOME STATEMENT'!$C$3:$AH$256, 85, FALSE), 0) +  IFERROR(HLOOKUP(T3,'INCOME STATEMENT'!$C$3:$AH$256, 86, FALSE), 0) +  IFERROR(HLOOKUP(T3,'INCOME STATEMENT'!$C$3:$AH$256, 75, FALSE), 0)</f>
        <v/>
      </c>
      <c r="U18" s="149">
        <f>IFERROR(HLOOKUP(U3,'INCOME STATEMENT'!$C$3:$AH$256, 82, FALSE), 0) + IFERROR(HLOOKUP(U3,'INCOME STATEMENT'!$C$3:$AH$256, 84, FALSE), 0) + IFERROR(HLOOKUP(U3,'INCOME STATEMENT'!$C$3:$AH$256, 85, FALSE), 0) +  IFERROR(HLOOKUP(U3,'INCOME STATEMENT'!$C$3:$AH$256, 86, FALSE), 0) +  IFERROR(HLOOKUP(U3,'INCOME STATEMENT'!$C$3:$AH$256, 75, FALSE), 0)</f>
        <v/>
      </c>
      <c r="V18" s="149">
        <f>IFERROR(HLOOKUP(V3,'INCOME STATEMENT'!$C$3:$AH$256, 82, FALSE), 0) + IFERROR(HLOOKUP(V3,'INCOME STATEMENT'!$C$3:$AH$256, 84, FALSE), 0) + IFERROR(HLOOKUP(V3,'INCOME STATEMENT'!$C$3:$AH$256, 85, FALSE), 0) +  IFERROR(HLOOKUP(V3,'INCOME STATEMENT'!$C$3:$AH$256, 86, FALSE), 0) +  IFERROR(HLOOKUP(V3,'INCOME STATEMENT'!$C$3:$AH$256, 75, FALSE), 0)</f>
        <v/>
      </c>
      <c r="W18" s="149">
        <f>IFERROR(HLOOKUP(W3,'INCOME STATEMENT'!$C$3:$AH$256, 82, FALSE), 0) + IFERROR(HLOOKUP(W3,'INCOME STATEMENT'!$C$3:$AH$256, 84, FALSE), 0) + IFERROR(HLOOKUP(W3,'INCOME STATEMENT'!$C$3:$AH$256, 85, FALSE), 0) +  IFERROR(HLOOKUP(W3,'INCOME STATEMENT'!$C$3:$AH$256, 86, FALSE), 0) +  IFERROR(HLOOKUP(W3,'INCOME STATEMENT'!$C$3:$AH$256, 75, FALSE), 0)</f>
        <v/>
      </c>
      <c r="X18" s="149">
        <f>IFERROR(HLOOKUP(X3,'INCOME STATEMENT'!$C$3:$AH$256, 82, FALSE), 0) + IFERROR(HLOOKUP(X3,'INCOME STATEMENT'!$C$3:$AH$256, 84, FALSE), 0) + IFERROR(HLOOKUP(X3,'INCOME STATEMENT'!$C$3:$AH$256, 85, FALSE), 0) +  IFERROR(HLOOKUP(X3,'INCOME STATEMENT'!$C$3:$AH$256, 86, FALSE), 0) +  IFERROR(HLOOKUP(X3,'INCOME STATEMENT'!$C$3:$AH$256, 75, FALSE), 0)</f>
        <v/>
      </c>
      <c r="Y18" s="149">
        <f>IFERROR(HLOOKUP(Y3,'INCOME STATEMENT'!$C$3:$AH$256, 82, FALSE), 0) + IFERROR(HLOOKUP(Y3,'INCOME STATEMENT'!$C$3:$AH$256, 84, FALSE), 0) + IFERROR(HLOOKUP(Y3,'INCOME STATEMENT'!$C$3:$AH$256, 85, FALSE), 0) +  IFERROR(HLOOKUP(Y3,'INCOME STATEMENT'!$C$3:$AH$256, 86, FALSE), 0) +  IFERROR(HLOOKUP(Y3,'INCOME STATEMENT'!$C$3:$AH$256, 75, FALSE), 0)</f>
        <v/>
      </c>
      <c r="Z18" s="149">
        <f>IFERROR(HLOOKUP(Z3,'INCOME STATEMENT'!$C$3:$AH$256, 82, FALSE), 0) + IFERROR(HLOOKUP(Z3,'INCOME STATEMENT'!$C$3:$AH$256, 84, FALSE), 0) + IFERROR(HLOOKUP(Z3,'INCOME STATEMENT'!$C$3:$AH$256, 85, FALSE), 0) +  IFERROR(HLOOKUP(Z3,'INCOME STATEMENT'!$C$3:$AH$256, 86, FALSE), 0) +  IFERROR(HLOOKUP(Z3,'INCOME STATEMENT'!$C$3:$AH$256, 75, FALSE), 0)</f>
        <v/>
      </c>
      <c r="AA18" s="149">
        <f>IFERROR(HLOOKUP(AA3,'INCOME STATEMENT'!$C$3:$AH$256, 82, FALSE), 0) + IFERROR(HLOOKUP(AA3,'INCOME STATEMENT'!$C$3:$AH$256, 84, FALSE), 0) + IFERROR(HLOOKUP(AA3,'INCOME STATEMENT'!$C$3:$AH$256, 85, FALSE), 0) +  IFERROR(HLOOKUP(AA3,'INCOME STATEMENT'!$C$3:$AH$256, 86, FALSE), 0) +  IFERROR(HLOOKUP(AA3,'INCOME STATEMENT'!$C$3:$AH$256, 75, FALSE), 0)</f>
        <v/>
      </c>
      <c r="AB18" s="149">
        <f>IFERROR(HLOOKUP(AB3,'INCOME STATEMENT'!$C$3:$AH$256, 82, FALSE), 0) + IFERROR(HLOOKUP(AB3,'INCOME STATEMENT'!$C$3:$AH$256, 84, FALSE), 0) + IFERROR(HLOOKUP(AB3,'INCOME STATEMENT'!$C$3:$AH$256, 85, FALSE), 0) +  IFERROR(HLOOKUP(AB3,'INCOME STATEMENT'!$C$3:$AH$256, 86, FALSE), 0) +  IFERROR(HLOOKUP(AB3,'INCOME STATEMENT'!$C$3:$AH$256, 75, FALSE), 0)</f>
        <v/>
      </c>
      <c r="AC18" s="149">
        <f>IFERROR(HLOOKUP(AC3,'INCOME STATEMENT'!$C$3:$AH$256, 82, FALSE), 0) + IFERROR(HLOOKUP(AC3,'INCOME STATEMENT'!$C$3:$AH$256, 84, FALSE), 0) + IFERROR(HLOOKUP(AC3,'INCOME STATEMENT'!$C$3:$AH$256, 85, FALSE), 0) +  IFERROR(HLOOKUP(AC3,'INCOME STATEMENT'!$C$3:$AH$256, 86, FALSE), 0) +  IFERROR(HLOOKUP(AC3,'INCOME STATEMENT'!$C$3:$AH$256, 75, FALSE), 0)</f>
        <v/>
      </c>
      <c r="AD18" s="149">
        <f>IFERROR(HLOOKUP(AD3,'INCOME STATEMENT'!$C$3:$AH$256, 82, FALSE), 0) + IFERROR(HLOOKUP(AD3,'INCOME STATEMENT'!$C$3:$AH$256, 84, FALSE), 0) + IFERROR(HLOOKUP(AD3,'INCOME STATEMENT'!$C$3:$AH$256, 85, FALSE), 0) +  IFERROR(HLOOKUP(AD3,'INCOME STATEMENT'!$C$3:$AH$256, 86, FALSE), 0) +  IFERROR(HLOOKUP(AD3,'INCOME STATEMENT'!$C$3:$AH$256, 75, FALSE), 0)</f>
        <v/>
      </c>
      <c r="AE18" s="149">
        <f>IFERROR(HLOOKUP(AE3,'INCOME STATEMENT'!$C$3:$AH$256, 82, FALSE), 0) + IFERROR(HLOOKUP(AE3,'INCOME STATEMENT'!$C$3:$AH$256, 84, FALSE), 0) + IFERROR(HLOOKUP(AE3,'INCOME STATEMENT'!$C$3:$AH$256, 85, FALSE), 0) +  IFERROR(HLOOKUP(AE3,'INCOME STATEMENT'!$C$3:$AH$256, 86, FALSE), 0) +  IFERROR(HLOOKUP(AE3,'INCOME STATEMENT'!$C$3:$AH$256, 75, FALSE), 0)</f>
        <v/>
      </c>
      <c r="AF18" s="149">
        <f>IFERROR(HLOOKUP(AF3,'INCOME STATEMENT'!$C$3:$AH$256, 82, FALSE), 0) + IFERROR(HLOOKUP(AF3,'INCOME STATEMENT'!$C$3:$AH$256, 84, FALSE), 0) + IFERROR(HLOOKUP(AF3,'INCOME STATEMENT'!$C$3:$AH$256, 85, FALSE), 0) +  IFERROR(HLOOKUP(AF3,'INCOME STATEMENT'!$C$3:$AH$256, 86, FALSE), 0) +  IFERROR(HLOOKUP(AF3,'INCOME STATEMENT'!$C$3:$AH$256, 75, FALSE), 0)</f>
        <v/>
      </c>
      <c r="AG18" s="149">
        <f>IFERROR(HLOOKUP(AG3,'INCOME STATEMENT'!$C$3:$AH$256, 82, FALSE), 0) + IFERROR(HLOOKUP(AG3,'INCOME STATEMENT'!$C$3:$AH$256, 84, FALSE), 0) + IFERROR(HLOOKUP(AG3,'INCOME STATEMENT'!$C$3:$AH$256, 85, FALSE), 0) +  IFERROR(HLOOKUP(AG3,'INCOME STATEMENT'!$C$3:$AH$256, 86, FALSE), 0) +  IFERROR(HLOOKUP(AG3,'INCOME STATEMENT'!$C$3:$AH$256, 75, FALSE), 0)</f>
        <v/>
      </c>
      <c r="AH18" s="149">
        <f>IFERROR(HLOOKUP(AH3,'INCOME STATEMENT'!$C$3:$AH$256, 82, FALSE), 0) + IFERROR(HLOOKUP(AH3,'INCOME STATEMENT'!$C$3:$AH$256, 84, FALSE), 0) + IFERROR(HLOOKUP(AH3,'INCOME STATEMENT'!$C$3:$AH$256, 85, FALSE), 0) +  IFERROR(HLOOKUP(AH3,'INCOME STATEMENT'!$C$3:$AH$256, 86, FALSE), 0) +  IFERROR(HLOOKUP(AH3,'INCOME STATEMENT'!$C$3:$AH$256, 75, FALSE), 0)</f>
        <v/>
      </c>
      <c r="AI18" s="149">
        <f>IFERROR(HLOOKUP(AI3,'INCOME STATEMENT'!$C$3:$AH$256, 82, FALSE), 0) + IFERROR(HLOOKUP(AI3,'INCOME STATEMENT'!$C$3:$AH$256, 84, FALSE), 0) + IFERROR(HLOOKUP(AI3,'INCOME STATEMENT'!$C$3:$AH$256, 85, FALSE), 0) +  IFERROR(HLOOKUP(AI3,'INCOME STATEMENT'!$C$3:$AH$256, 86, FALSE), 0) +  IFERROR(HLOOKUP(AI3,'INCOME STATEMENT'!$C$3:$AH$256, 75, FALSE), 0)</f>
        <v/>
      </c>
      <c r="AJ18" s="149">
        <f>IFERROR(HLOOKUP(AJ3,'INCOME STATEMENT'!$C$3:$AH$256, 82, FALSE), 0) + IFERROR(HLOOKUP(AJ3,'INCOME STATEMENT'!$C$3:$AH$256, 84, FALSE), 0) + IFERROR(HLOOKUP(AJ3,'INCOME STATEMENT'!$C$3:$AH$256, 85, FALSE), 0) +  IFERROR(HLOOKUP(AJ3,'INCOME STATEMENT'!$C$3:$AH$256, 86, FALSE), 0) +  IFERROR(HLOOKUP(AJ3,'INCOME STATEMENT'!$C$3:$AH$256, 75, FALSE), 0)</f>
        <v/>
      </c>
      <c r="AK18" s="149">
        <f>IFERROR(HLOOKUP(AK3,'INCOME STATEMENT'!$C$3:$AH$256, 82, FALSE), 0) + IFERROR(HLOOKUP(AK3,'INCOME STATEMENT'!$C$3:$AH$256, 84, FALSE), 0) + IFERROR(HLOOKUP(AK3,'INCOME STATEMENT'!$C$3:$AH$256, 85, FALSE), 0) +  IFERROR(HLOOKUP(AK3,'INCOME STATEMENT'!$C$3:$AH$256, 86, FALSE), 0) +  IFERROR(HLOOKUP(AK3,'INCOME STATEMENT'!$C$3:$AH$256, 75, FALSE), 0)</f>
        <v/>
      </c>
      <c r="AL18" s="149">
        <f>IFERROR(HLOOKUP(AL3,'INCOME STATEMENT'!$C$3:$AH$256, 82, FALSE), 0) + IFERROR(HLOOKUP(AL3,'INCOME STATEMENT'!$C$3:$AH$256, 84, FALSE), 0) + IFERROR(HLOOKUP(AL3,'INCOME STATEMENT'!$C$3:$AH$256, 85, FALSE), 0) +  IFERROR(HLOOKUP(AL3,'INCOME STATEMENT'!$C$3:$AH$256, 86, FALSE), 0) +  IFERROR(HLOOKUP(AL3,'INCOME STATEMENT'!$C$3:$AH$256, 75, FALSE), 0)</f>
        <v/>
      </c>
      <c r="AM18" s="149">
        <f>IFERROR(HLOOKUP(AM3,'INCOME STATEMENT'!$C$3:$AH$256, 82, FALSE), 0) + IFERROR(HLOOKUP(AM3,'INCOME STATEMENT'!$C$3:$AH$256, 84, FALSE), 0) + IFERROR(HLOOKUP(AM3,'INCOME STATEMENT'!$C$3:$AH$256, 85, FALSE), 0) +  IFERROR(HLOOKUP(AM3,'INCOME STATEMENT'!$C$3:$AH$256, 86, FALSE), 0) +  IFERROR(HLOOKUP(AM3,'INCOME STATEMENT'!$C$3:$AH$256, 75, FALSE), 0)</f>
        <v/>
      </c>
    </row>
    <row r="19" ht="18" customFormat="1" customHeight="1" s="50" thickBot="1">
      <c r="A19" s="147" t="inlineStr">
        <is>
          <t>Cash Buffer (Days)</t>
        </is>
      </c>
      <c r="B19" s="62" t="n"/>
      <c r="C19" s="156">
        <f>IFERROR(C17/((C18/365)), 0)</f>
        <v/>
      </c>
      <c r="D19" s="156">
        <f>IFERROR(D17/((D18/365)), 0)</f>
        <v/>
      </c>
      <c r="E19" s="156">
        <f>IFERROR(E17/((E18/365)), 0)</f>
        <v/>
      </c>
      <c r="F19" s="156">
        <f>IFERROR(F17/((F18/365)), 0)</f>
        <v/>
      </c>
      <c r="G19" s="156">
        <f>IFERROR(G17/((G18/365)), 0)</f>
        <v/>
      </c>
      <c r="H19" s="156">
        <f>IFERROR(H17/((H18/365)), 0)</f>
        <v/>
      </c>
      <c r="I19" s="156">
        <f>IFERROR(I17/((I18/365)), 0)</f>
        <v/>
      </c>
      <c r="J19" s="156">
        <f>IFERROR(J17/((J18/365)), 0)</f>
        <v/>
      </c>
      <c r="K19" s="156">
        <f>IFERROR(K17/((K18/365)), 0)</f>
        <v/>
      </c>
      <c r="L19" s="156">
        <f>IFERROR(L17/((L18/365)), 0)</f>
        <v/>
      </c>
      <c r="M19" s="156">
        <f>IFERROR(M17/((M18/365)), 0)</f>
        <v/>
      </c>
      <c r="N19" s="156">
        <f>IFERROR(N17/((N18/365)), 0)</f>
        <v/>
      </c>
      <c r="O19" s="156">
        <f>IFERROR(O17/((O18/365)), 0)</f>
        <v/>
      </c>
      <c r="P19" s="156">
        <f>IFERROR(P17/((P18/365)), 0)</f>
        <v/>
      </c>
      <c r="Q19" s="156">
        <f>IFERROR(Q17/((Q18/365)), 0)</f>
        <v/>
      </c>
      <c r="R19" s="156">
        <f>IFERROR(R17/((R18/365)), 0)</f>
        <v/>
      </c>
      <c r="S19" s="156">
        <f>IFERROR(S17/((S18/365)), 0)</f>
        <v/>
      </c>
      <c r="T19" s="156">
        <f>IFERROR(T17/((T18/365)), 0)</f>
        <v/>
      </c>
      <c r="U19" s="156">
        <f>IFERROR(U17/((U18/365)), 0)</f>
        <v/>
      </c>
      <c r="V19" s="156">
        <f>IFERROR(V17/((V18/365)), 0)</f>
        <v/>
      </c>
      <c r="W19" s="156">
        <f>IFERROR(W17/((W18/365)), 0)</f>
        <v/>
      </c>
      <c r="X19" s="156">
        <f>IFERROR(X17/((X18/365)), 0)</f>
        <v/>
      </c>
      <c r="Y19" s="156">
        <f>IFERROR(Y17/((Y18/365)), 0)</f>
        <v/>
      </c>
      <c r="Z19" s="156">
        <f>IFERROR(Z17/((Z18/365)), 0)</f>
        <v/>
      </c>
      <c r="AA19" s="156">
        <f>IFERROR(AA17/((AA18/365)), 0)</f>
        <v/>
      </c>
      <c r="AB19" s="156">
        <f>IFERROR(AB17/((AB18/365)), 0)</f>
        <v/>
      </c>
      <c r="AC19" s="156">
        <f>IFERROR(AC17/((AC18/365)), 0)</f>
        <v/>
      </c>
      <c r="AD19" s="156">
        <f>IFERROR(AD17/((AD18/365)), 0)</f>
        <v/>
      </c>
      <c r="AE19" s="156">
        <f>IFERROR(AE17/((AE18/365)), 0)</f>
        <v/>
      </c>
      <c r="AF19" s="156">
        <f>IFERROR(AF17/((AF18/365)), 0)</f>
        <v/>
      </c>
      <c r="AG19" s="156">
        <f>IFERROR(AG17/((AG18/365)), 0)</f>
        <v/>
      </c>
      <c r="AH19" s="156">
        <f>IFERROR(AH17/((AH18/365)), 0)</f>
        <v/>
      </c>
      <c r="AI19" s="156">
        <f>IFERROR(AI17/((AI18/365)), 0)</f>
        <v/>
      </c>
      <c r="AJ19" s="156">
        <f>IFERROR(AJ17/((AJ18/365)), 0)</f>
        <v/>
      </c>
      <c r="AK19" s="156">
        <f>IFERROR(AK17/((AK18/365)), 0)</f>
        <v/>
      </c>
      <c r="AL19" s="156">
        <f>IFERROR(AL17/((AL18/365)), 0)</f>
        <v/>
      </c>
      <c r="AM19" s="156">
        <f>IFERROR(AM17/((AM18/365)), 0)</f>
        <v/>
      </c>
    </row>
    <row r="20" ht="18" customFormat="1" customHeight="1" s="50" thickBot="1">
      <c r="A20" s="143" t="inlineStr">
        <is>
          <t>Cash to Deposit (%)</t>
        </is>
      </c>
      <c r="B20" s="62" t="n"/>
      <c r="C20" s="95">
        <f>IFERROR(C17/C135, 0)</f>
        <v/>
      </c>
      <c r="D20" s="95">
        <f>IFERROR(D17/D135, 0)</f>
        <v/>
      </c>
      <c r="E20" s="95">
        <f>IFERROR(E17/E135, 0)</f>
        <v/>
      </c>
      <c r="F20" s="95">
        <f>IFERROR(F17/F135, 0)</f>
        <v/>
      </c>
      <c r="G20" s="95">
        <f>IFERROR(G17/G135, 0)</f>
        <v/>
      </c>
      <c r="H20" s="95">
        <f>IFERROR(H17/H135, 0)</f>
        <v/>
      </c>
      <c r="I20" s="95">
        <f>IFERROR(I17/I135, 0)</f>
        <v/>
      </c>
      <c r="J20" s="95">
        <f>IFERROR(J17/J135, 0)</f>
        <v/>
      </c>
      <c r="K20" s="95">
        <f>IFERROR(K17/K135, 0)</f>
        <v/>
      </c>
      <c r="L20" s="95">
        <f>IFERROR(L17/L135, 0)</f>
        <v/>
      </c>
      <c r="M20" s="95">
        <f>IFERROR(M17/M135, 0)</f>
        <v/>
      </c>
      <c r="N20" s="95">
        <f>IFERROR(N17/N135, 0)</f>
        <v/>
      </c>
      <c r="O20" s="95">
        <f>IFERROR(O17/O135, 0)</f>
        <v/>
      </c>
      <c r="P20" s="95">
        <f>IFERROR(P17/P135, 0)</f>
        <v/>
      </c>
      <c r="Q20" s="95">
        <f>IFERROR(Q17/Q135, 0)</f>
        <v/>
      </c>
      <c r="R20" s="95">
        <f>IFERROR(R17/R135, 0)</f>
        <v/>
      </c>
      <c r="S20" s="95">
        <f>IFERROR(S17/S135, 0)</f>
        <v/>
      </c>
      <c r="T20" s="95">
        <f>IFERROR(T17/T135, 0)</f>
        <v/>
      </c>
      <c r="U20" s="95">
        <f>IFERROR(U17/U135, 0)</f>
        <v/>
      </c>
      <c r="V20" s="95">
        <f>IFERROR(V17/V135, 0)</f>
        <v/>
      </c>
      <c r="W20" s="95">
        <f>IFERROR(W17/W135, 0)</f>
        <v/>
      </c>
      <c r="X20" s="95">
        <f>IFERROR(X17/X135, 0)</f>
        <v/>
      </c>
      <c r="Y20" s="95">
        <f>IFERROR(Y17/Y135, 0)</f>
        <v/>
      </c>
      <c r="Z20" s="95">
        <f>IFERROR(Z17/Z135, 0)</f>
        <v/>
      </c>
      <c r="AA20" s="95">
        <f>IFERROR(AA17/AA135, 0)</f>
        <v/>
      </c>
      <c r="AB20" s="95">
        <f>IFERROR(AB17/AB135, 0)</f>
        <v/>
      </c>
      <c r="AC20" s="95">
        <f>IFERROR(AC17/AC135, 0)</f>
        <v/>
      </c>
      <c r="AD20" s="95">
        <f>IFERROR(AD17/AD135, 0)</f>
        <v/>
      </c>
      <c r="AE20" s="95">
        <f>IFERROR(AE17/AE135, 0)</f>
        <v/>
      </c>
      <c r="AF20" s="95">
        <f>IFERROR(AF17/AF135, 0)</f>
        <v/>
      </c>
      <c r="AG20" s="95">
        <f>IFERROR(AG17/AG135, 0)</f>
        <v/>
      </c>
      <c r="AH20" s="95">
        <f>IFERROR(AH17/AH135, 0)</f>
        <v/>
      </c>
      <c r="AI20" s="95">
        <f>IFERROR(AI17/AI135, 0)</f>
        <v/>
      </c>
      <c r="AJ20" s="95">
        <f>IFERROR(AJ17/AJ135, 0)</f>
        <v/>
      </c>
      <c r="AK20" s="95">
        <f>IFERROR(AK17/AK135, 0)</f>
        <v/>
      </c>
      <c r="AL20" s="95">
        <f>IFERROR(AL17/AL135, 0)</f>
        <v/>
      </c>
      <c r="AM20" s="95">
        <f>IFERROR(AM17/AM135, 0)</f>
        <v/>
      </c>
    </row>
    <row r="21" ht="18" customHeight="1" s="173" thickBot="1">
      <c r="A21" s="38" t="inlineStr">
        <is>
          <t>Piutang asuransi</t>
        </is>
      </c>
      <c r="B21" s="38" t="n"/>
      <c r="C21" s="155">
        <f>C22+C23-C24</f>
        <v/>
      </c>
      <c r="D21" s="155">
        <f>D22+D23-D24</f>
        <v/>
      </c>
      <c r="E21" s="155">
        <f>E22+E23-E24</f>
        <v/>
      </c>
      <c r="F21" s="155">
        <f>F22+F23-F24</f>
        <v/>
      </c>
      <c r="G21" s="155">
        <f>G22+G23-G24</f>
        <v/>
      </c>
      <c r="H21" s="155">
        <f>H22+H23-H24</f>
        <v/>
      </c>
      <c r="I21" s="155">
        <f>I22+I23-I24</f>
        <v/>
      </c>
      <c r="J21" s="155">
        <f>J22+J23-J24</f>
        <v/>
      </c>
      <c r="K21" s="155">
        <f>K22+K23-K24</f>
        <v/>
      </c>
      <c r="L21" s="155">
        <f>L22+L23-L24</f>
        <v/>
      </c>
      <c r="M21" s="155">
        <f>M22+M23-M24</f>
        <v/>
      </c>
      <c r="N21" s="155">
        <f>N22+N23-N24</f>
        <v/>
      </c>
      <c r="O21" s="155">
        <f>O22+O23-O24</f>
        <v/>
      </c>
      <c r="P21" s="155">
        <f>P22+P23-P24</f>
        <v/>
      </c>
      <c r="Q21" s="155">
        <f>Q22+Q23-Q24</f>
        <v/>
      </c>
      <c r="R21" s="155">
        <f>R22+R23-R24</f>
        <v/>
      </c>
      <c r="S21" s="155">
        <f>S22+S23-S24</f>
        <v/>
      </c>
      <c r="T21" s="155">
        <f>T22+T23-T24</f>
        <v/>
      </c>
      <c r="U21" s="155">
        <f>U22+U23-U24</f>
        <v/>
      </c>
      <c r="V21" s="155">
        <f>V22+V23-V24</f>
        <v/>
      </c>
      <c r="W21" s="155">
        <f>W22+W23-W24</f>
        <v/>
      </c>
      <c r="X21" s="155">
        <f>X22+X23-X24</f>
        <v/>
      </c>
      <c r="Y21" s="155">
        <f>Y22+Y23-Y24</f>
        <v/>
      </c>
      <c r="Z21" s="155">
        <f>Z22+Z23-Z24</f>
        <v/>
      </c>
      <c r="AA21" s="155">
        <f>AA22+AA23-AA24</f>
        <v/>
      </c>
      <c r="AB21" s="155">
        <f>AB22+AB23-AB24</f>
        <v/>
      </c>
      <c r="AC21" s="155">
        <f>AC22+AC23-AC24</f>
        <v/>
      </c>
      <c r="AD21" s="155">
        <f>AD22+AD23-AD24</f>
        <v/>
      </c>
      <c r="AE21" s="155">
        <f>AE22+AE23-AE24</f>
        <v/>
      </c>
      <c r="AF21" s="155">
        <f>AF22+AF23-AF24</f>
        <v/>
      </c>
      <c r="AG21" s="155">
        <f>AG22+AG23-AG24</f>
        <v/>
      </c>
      <c r="AH21" s="155">
        <f>AH22+AH23-AH24</f>
        <v/>
      </c>
      <c r="AI21" s="155">
        <f>AI22+AI23-AI24</f>
        <v/>
      </c>
      <c r="AJ21" s="155">
        <f>AJ22+AJ23-AJ24</f>
        <v/>
      </c>
      <c r="AK21" s="155">
        <f>AK22+AK23-AK24</f>
        <v/>
      </c>
      <c r="AL21" s="155">
        <f>AL22+AL23-AL24</f>
        <v/>
      </c>
      <c r="AM21" s="155">
        <f>AM22+AM23-AM24</f>
        <v/>
      </c>
    </row>
    <row r="22" hidden="1" ht="18" customHeight="1" s="173" thickBot="1">
      <c r="A22" s="39" t="inlineStr">
        <is>
          <t>Piutang asuransi pihak ketiga</t>
        </is>
      </c>
      <c r="B22" s="39" t="n"/>
      <c r="C22" s="37" t="inlineStr"/>
      <c r="D22" s="37" t="inlineStr"/>
      <c r="E22" s="37" t="inlineStr"/>
      <c r="F22" s="37" t="inlineStr"/>
      <c r="G22" s="37" t="inlineStr"/>
      <c r="H22" s="37" t="inlineStr"/>
      <c r="I22" s="37" t="inlineStr"/>
      <c r="J22" s="37" t="inlineStr"/>
      <c r="K22" s="37" t="n"/>
      <c r="L22" s="37" t="n"/>
      <c r="M22" s="37" t="n"/>
      <c r="N22" s="37" t="n"/>
      <c r="O22" s="37" t="n"/>
      <c r="P22" s="37" t="n"/>
      <c r="Q22" s="37" t="n"/>
      <c r="R22" s="37" t="n"/>
      <c r="S22" s="37" t="n"/>
      <c r="T22" s="37" t="n"/>
      <c r="U22" s="37" t="n"/>
      <c r="V22" s="37" t="n"/>
      <c r="W22" s="37" t="n"/>
      <c r="X22" s="37" t="n"/>
      <c r="Y22" s="37" t="n"/>
      <c r="Z22" s="37" t="n"/>
      <c r="AA22" s="37" t="n"/>
      <c r="AB22" s="37" t="n"/>
      <c r="AC22" s="37" t="n"/>
      <c r="AD22" s="37" t="n"/>
      <c r="AE22" s="37" t="n"/>
      <c r="AF22" s="37" t="n"/>
      <c r="AG22" s="37" t="n"/>
      <c r="AH22" s="37" t="n"/>
      <c r="AI22" s="37" t="n"/>
      <c r="AJ22" s="37" t="n"/>
      <c r="AK22" s="37" t="n"/>
      <c r="AL22" s="37" t="n"/>
      <c r="AM22" s="37" t="n"/>
    </row>
    <row r="23" hidden="1" ht="18" customHeight="1" s="173" thickBot="1">
      <c r="A23" s="39" t="inlineStr">
        <is>
          <t>Piutang asuransi pihak berelasi</t>
        </is>
      </c>
      <c r="B23" s="39" t="n"/>
      <c r="C23" s="37" t="inlineStr"/>
      <c r="D23" s="37" t="inlineStr"/>
      <c r="E23" s="37" t="inlineStr"/>
      <c r="F23" s="37" t="inlineStr"/>
      <c r="G23" s="37" t="inlineStr"/>
      <c r="H23" s="37" t="inlineStr"/>
      <c r="I23" s="37" t="inlineStr"/>
      <c r="J23" s="37" t="inlineStr"/>
      <c r="K23" s="37" t="n"/>
      <c r="L23" s="37" t="n"/>
      <c r="M23" s="37" t="n"/>
      <c r="N23" s="37" t="n"/>
      <c r="O23" s="37" t="n"/>
      <c r="P23" s="37" t="n"/>
      <c r="Q23" s="37" t="n"/>
      <c r="R23" s="37" t="n"/>
      <c r="S23" s="37" t="n"/>
      <c r="T23" s="37" t="n"/>
      <c r="U23" s="37" t="n"/>
      <c r="V23" s="37" t="n"/>
      <c r="W23" s="37" t="n"/>
      <c r="X23" s="37" t="n"/>
      <c r="Y23" s="37" t="n"/>
      <c r="Z23" s="37" t="n"/>
      <c r="AA23" s="37" t="n"/>
      <c r="AB23" s="37" t="n"/>
      <c r="AC23" s="37" t="n"/>
      <c r="AD23" s="37" t="n"/>
      <c r="AE23" s="37" t="n"/>
      <c r="AF23" s="37" t="n"/>
      <c r="AG23" s="37" t="n"/>
      <c r="AH23" s="37" t="n"/>
      <c r="AI23" s="37" t="n"/>
      <c r="AJ23" s="37" t="n"/>
      <c r="AK23" s="37" t="n"/>
      <c r="AL23" s="37" t="n"/>
      <c r="AM23" s="37" t="n"/>
    </row>
    <row r="24" hidden="1" ht="35" customHeight="1" s="173" thickBot="1">
      <c r="A24" s="39" t="inlineStr">
        <is>
          <t>Cadangan kerugian penurunan nilai pada piutang asuransi</t>
        </is>
      </c>
      <c r="B24" s="39" t="n"/>
      <c r="C24" s="40" t="inlineStr"/>
      <c r="D24" s="40" t="inlineStr"/>
      <c r="E24" s="40" t="inlineStr"/>
      <c r="F24" s="40" t="inlineStr"/>
      <c r="G24" s="40" t="inlineStr"/>
      <c r="H24" s="40" t="inlineStr"/>
      <c r="I24" s="40" t="inlineStr"/>
      <c r="J24" s="40" t="inlineStr"/>
      <c r="K24" s="40" t="n"/>
      <c r="L24" s="40" t="n"/>
      <c r="M24" s="40" t="n"/>
      <c r="N24" s="40" t="n"/>
      <c r="O24" s="40" t="n"/>
      <c r="P24" s="40" t="n"/>
      <c r="Q24" s="40" t="n"/>
      <c r="R24" s="40" t="n"/>
      <c r="S24" s="40" t="n"/>
      <c r="T24" s="40" t="n"/>
      <c r="U24" s="40" t="n"/>
      <c r="V24" s="40" t="n"/>
      <c r="W24" s="40" t="n"/>
      <c r="X24" s="40" t="n"/>
      <c r="Y24" s="40" t="n"/>
      <c r="Z24" s="40" t="n"/>
      <c r="AA24" s="40" t="n"/>
      <c r="AB24" s="40" t="n"/>
      <c r="AC24" s="40" t="n"/>
      <c r="AD24" s="40" t="n"/>
      <c r="AE24" s="40" t="n"/>
      <c r="AF24" s="40" t="n"/>
      <c r="AG24" s="40" t="n"/>
      <c r="AH24" s="40" t="n"/>
      <c r="AI24" s="40" t="n"/>
      <c r="AJ24" s="40" t="n"/>
      <c r="AK24" s="40" t="n"/>
      <c r="AL24" s="40" t="n"/>
      <c r="AM24" s="40" t="n"/>
    </row>
    <row r="25" hidden="1" ht="18" customHeight="1" s="173" thickBot="1">
      <c r="A25" s="36" t="inlineStr">
        <is>
          <t>Biaya akuisisi tangguhan</t>
        </is>
      </c>
      <c r="B25" s="36" t="n"/>
      <c r="C25" s="37" t="inlineStr"/>
      <c r="D25" s="37" t="inlineStr"/>
      <c r="E25" s="37" t="inlineStr"/>
      <c r="F25" s="37" t="inlineStr"/>
      <c r="G25" s="37" t="inlineStr"/>
      <c r="H25" s="37" t="inlineStr"/>
      <c r="I25" s="37" t="inlineStr"/>
      <c r="J25" s="37" t="inlineStr"/>
      <c r="K25" s="37" t="n"/>
      <c r="L25" s="37" t="n"/>
      <c r="M25" s="37" t="n"/>
      <c r="N25" s="37" t="n"/>
      <c r="O25" s="37" t="n"/>
      <c r="P25" s="37" t="n"/>
      <c r="Q25" s="37" t="n"/>
      <c r="R25" s="37" t="n"/>
      <c r="S25" s="37" t="n"/>
      <c r="T25" s="37" t="n"/>
      <c r="U25" s="37" t="n"/>
      <c r="V25" s="37" t="n"/>
      <c r="W25" s="37" t="n"/>
      <c r="X25" s="37" t="n"/>
      <c r="Y25" s="37" t="n"/>
      <c r="Z25" s="37" t="n"/>
      <c r="AA25" s="37" t="n"/>
      <c r="AB25" s="37" t="n"/>
      <c r="AC25" s="37" t="n"/>
      <c r="AD25" s="37" t="n"/>
      <c r="AE25" s="37" t="n"/>
      <c r="AF25" s="37" t="n"/>
      <c r="AG25" s="37" t="n"/>
      <c r="AH25" s="37" t="n"/>
      <c r="AI25" s="37" t="n"/>
      <c r="AJ25" s="37" t="n"/>
      <c r="AK25" s="37" t="n"/>
      <c r="AL25" s="37" t="n"/>
      <c r="AM25" s="37" t="n"/>
    </row>
    <row r="26" hidden="1" ht="35" customHeight="1" s="173" thickBot="1">
      <c r="A26" s="36" t="inlineStr">
        <is>
          <t>Deposito pada lembaga kliring dan penjaminan</t>
        </is>
      </c>
      <c r="B26" s="36" t="n"/>
      <c r="C26" s="37" t="inlineStr"/>
      <c r="D26" s="37" t="inlineStr"/>
      <c r="E26" s="37" t="inlineStr"/>
      <c r="F26" s="37" t="inlineStr"/>
      <c r="G26" s="37" t="inlineStr"/>
      <c r="H26" s="37" t="inlineStr"/>
      <c r="I26" s="37" t="inlineStr"/>
      <c r="J26" s="37" t="inlineStr"/>
      <c r="K26" s="37" t="n"/>
      <c r="L26" s="37" t="n"/>
      <c r="M26" s="37" t="n"/>
      <c r="N26" s="37" t="n"/>
      <c r="O26" s="37" t="n"/>
      <c r="P26" s="37" t="n"/>
      <c r="Q26" s="37" t="n"/>
      <c r="R26" s="37" t="n"/>
      <c r="S26" s="37" t="n"/>
      <c r="T26" s="37" t="n"/>
      <c r="U26" s="37" t="n"/>
      <c r="V26" s="37" t="n"/>
      <c r="W26" s="37" t="n"/>
      <c r="X26" s="37" t="n"/>
      <c r="Y26" s="37" t="n"/>
      <c r="Z26" s="37" t="n"/>
      <c r="AA26" s="37" t="n"/>
      <c r="AB26" s="37" t="n"/>
      <c r="AC26" s="37" t="n"/>
      <c r="AD26" s="37" t="n"/>
      <c r="AE26" s="37" t="n"/>
      <c r="AF26" s="37" t="n"/>
      <c r="AG26" s="37" t="n"/>
      <c r="AH26" s="37" t="n"/>
      <c r="AI26" s="37" t="n"/>
      <c r="AJ26" s="37" t="n"/>
      <c r="AK26" s="37" t="n"/>
      <c r="AL26" s="37" t="n"/>
      <c r="AM26" s="37" t="n"/>
    </row>
    <row r="27" ht="18" customHeight="1" s="173" thickBot="1">
      <c r="A27" s="38" t="inlineStr">
        <is>
          <t>Efek-efek yang diperdagangkan</t>
        </is>
      </c>
      <c r="B27" s="38" t="n"/>
      <c r="C27" s="155">
        <f>C28+C29-C30</f>
        <v/>
      </c>
      <c r="D27" s="155">
        <f>D28+D29-D30</f>
        <v/>
      </c>
      <c r="E27" s="155">
        <f>E28+E29-E30</f>
        <v/>
      </c>
      <c r="F27" s="155">
        <f>F28+F29-F30</f>
        <v/>
      </c>
      <c r="G27" s="155">
        <f>G28+G29-G30</f>
        <v/>
      </c>
      <c r="H27" s="155">
        <f>H28+H29-H30</f>
        <v/>
      </c>
      <c r="I27" s="155">
        <f>I28+I29-I30</f>
        <v/>
      </c>
      <c r="J27" s="155">
        <f>J28+J29-J30</f>
        <v/>
      </c>
      <c r="K27" s="155">
        <f>K28+K29-K30</f>
        <v/>
      </c>
      <c r="L27" s="155">
        <f>L28+L29-L30</f>
        <v/>
      </c>
      <c r="M27" s="155">
        <f>M28+M29-M30</f>
        <v/>
      </c>
      <c r="N27" s="155">
        <f>N28+N29-N30</f>
        <v/>
      </c>
      <c r="O27" s="155">
        <f>O28+O29-O30</f>
        <v/>
      </c>
      <c r="P27" s="155">
        <f>P28+P29-P30</f>
        <v/>
      </c>
      <c r="Q27" s="155">
        <f>Q28+Q29-Q30</f>
        <v/>
      </c>
      <c r="R27" s="155">
        <f>R28+R29-R30</f>
        <v/>
      </c>
      <c r="S27" s="155">
        <f>S28+S29-S30</f>
        <v/>
      </c>
      <c r="T27" s="155">
        <f>T28+T29-T30</f>
        <v/>
      </c>
      <c r="U27" s="155">
        <f>U28+U29-U30</f>
        <v/>
      </c>
      <c r="V27" s="155">
        <f>V28+V29-V30</f>
        <v/>
      </c>
      <c r="W27" s="155">
        <f>W28+W29-W30</f>
        <v/>
      </c>
      <c r="X27" s="155">
        <f>X28+X29-X30</f>
        <v/>
      </c>
      <c r="Y27" s="155">
        <f>Y28+Y29-Y30</f>
        <v/>
      </c>
      <c r="Z27" s="155">
        <f>Z28+Z29-Z30</f>
        <v/>
      </c>
      <c r="AA27" s="155">
        <f>AA28+AA29-AA30</f>
        <v/>
      </c>
      <c r="AB27" s="155">
        <f>AB28+AB29-AB30</f>
        <v/>
      </c>
      <c r="AC27" s="155">
        <f>AC28+AC29-AC30</f>
        <v/>
      </c>
      <c r="AD27" s="155">
        <f>AD28+AD29-AD30</f>
        <v/>
      </c>
      <c r="AE27" s="155">
        <f>AE28+AE29-AE30</f>
        <v/>
      </c>
      <c r="AF27" s="155">
        <f>AF28+AF29-AF30</f>
        <v/>
      </c>
      <c r="AG27" s="155">
        <f>AG28+AG29-AG30</f>
        <v/>
      </c>
      <c r="AH27" s="155">
        <f>AH28+AH29-AH30</f>
        <v/>
      </c>
      <c r="AI27" s="155">
        <f>AI28+AI29-AI30</f>
        <v/>
      </c>
      <c r="AJ27" s="155">
        <f>AJ28+AJ29-AJ30</f>
        <v/>
      </c>
      <c r="AK27" s="155">
        <f>AK28+AK29-AK30</f>
        <v/>
      </c>
      <c r="AL27" s="155">
        <f>AL28+AL29-AL30</f>
        <v/>
      </c>
      <c r="AM27" s="155">
        <f>AM28+AM29-AM30</f>
        <v/>
      </c>
    </row>
    <row r="28" ht="35" customHeight="1" s="173" thickBot="1">
      <c r="A28" s="39" t="inlineStr">
        <is>
          <t>Efek-efek yang diperdagangkan pihak ketiga</t>
        </is>
      </c>
      <c r="B28" s="39" t="n"/>
      <c r="C28" s="37" t="n">
        <v>10715.002</v>
      </c>
      <c r="D28" s="37" t="n">
        <v>12000.711</v>
      </c>
      <c r="E28" s="37" t="n">
        <v>9326.501</v>
      </c>
      <c r="F28" s="37" t="n">
        <v>10191.984</v>
      </c>
      <c r="G28" s="37" t="n">
        <v>5828.093</v>
      </c>
      <c r="H28" s="37" t="n">
        <v>9403.093000000001</v>
      </c>
      <c r="I28" s="37" t="n">
        <v>23456.134</v>
      </c>
      <c r="J28" s="37" t="n">
        <v>20326.814</v>
      </c>
      <c r="K28" s="37" t="n"/>
      <c r="L28" s="37" t="n"/>
      <c r="M28" s="37" t="n"/>
      <c r="N28" s="37" t="n"/>
      <c r="O28" s="37" t="n"/>
      <c r="P28" s="37" t="n"/>
      <c r="Q28" s="37" t="n"/>
      <c r="R28" s="37" t="n"/>
      <c r="S28" s="37" t="n"/>
      <c r="T28" s="37" t="n"/>
      <c r="U28" s="37" t="n"/>
      <c r="V28" s="37" t="n"/>
      <c r="W28" s="37" t="n"/>
      <c r="X28" s="37" t="n"/>
      <c r="Y28" s="37" t="n"/>
      <c r="Z28" s="37" t="n"/>
      <c r="AA28" s="37" t="n"/>
      <c r="AB28" s="37" t="n"/>
      <c r="AC28" s="37" t="n"/>
      <c r="AD28" s="37" t="n"/>
      <c r="AE28" s="37" t="n"/>
      <c r="AF28" s="37" t="n"/>
      <c r="AG28" s="37" t="n"/>
      <c r="AH28" s="37" t="n"/>
      <c r="AI28" s="37" t="n"/>
      <c r="AJ28" s="37" t="n"/>
      <c r="AK28" s="37" t="n"/>
      <c r="AL28" s="37" t="n"/>
      <c r="AM28" s="37" t="n"/>
    </row>
    <row r="29" hidden="1" ht="35" customHeight="1" s="173" thickBot="1">
      <c r="A29" s="39" t="inlineStr">
        <is>
          <t>Efek-efek yang diperdagangkan pihak berelasi</t>
        </is>
      </c>
      <c r="B29" s="39" t="n"/>
      <c r="C29" s="37" t="inlineStr"/>
      <c r="D29" s="37" t="inlineStr"/>
      <c r="E29" s="37" t="inlineStr"/>
      <c r="F29" s="37" t="inlineStr"/>
      <c r="G29" s="37" t="inlineStr"/>
      <c r="H29" s="37" t="inlineStr"/>
      <c r="I29" s="37" t="inlineStr"/>
      <c r="J29" s="37" t="inlineStr"/>
      <c r="K29" s="37" t="n"/>
      <c r="L29" s="37" t="n"/>
      <c r="M29" s="37" t="n"/>
      <c r="N29" s="37" t="n"/>
      <c r="O29" s="37" t="n"/>
      <c r="P29" s="37" t="n"/>
      <c r="Q29" s="37" t="n"/>
      <c r="R29" s="37" t="n"/>
      <c r="S29" s="37" t="n"/>
      <c r="T29" s="37" t="n"/>
      <c r="U29" s="37" t="n"/>
      <c r="V29" s="37" t="n"/>
      <c r="W29" s="37" t="n"/>
      <c r="X29" s="37" t="n"/>
      <c r="Y29" s="37" t="n"/>
      <c r="Z29" s="37" t="n"/>
      <c r="AA29" s="37" t="n"/>
      <c r="AB29" s="37" t="n"/>
      <c r="AC29" s="37" t="n"/>
      <c r="AD29" s="37" t="n"/>
      <c r="AE29" s="37" t="n"/>
      <c r="AF29" s="37" t="n"/>
      <c r="AG29" s="37" t="n"/>
      <c r="AH29" s="37" t="n"/>
      <c r="AI29" s="37" t="n"/>
      <c r="AJ29" s="37" t="n"/>
      <c r="AK29" s="37" t="n"/>
      <c r="AL29" s="37" t="n"/>
      <c r="AM29" s="37" t="n"/>
    </row>
    <row r="30" ht="52" customHeight="1" s="173" thickBot="1">
      <c r="A30" s="39" t="inlineStr">
        <is>
          <t>Cadangan kerugian penurunan nilai pada efek-efek yang diperdagangkan</t>
        </is>
      </c>
      <c r="B30" s="39" t="n"/>
      <c r="C30" s="40" t="n">
        <v>38.777</v>
      </c>
      <c r="D30" s="40" t="n">
        <v>38.046</v>
      </c>
      <c r="E30" s="40" t="n">
        <v>16.315</v>
      </c>
      <c r="F30" s="40" t="n">
        <v>16.062</v>
      </c>
      <c r="G30" s="40" t="n">
        <v>18.428</v>
      </c>
      <c r="H30" s="40" t="n">
        <v>39.16</v>
      </c>
      <c r="I30" s="40" t="n">
        <v>0.84</v>
      </c>
      <c r="J30" s="40" t="n">
        <v>0.782</v>
      </c>
      <c r="K30" s="40" t="n"/>
      <c r="L30" s="40" t="n"/>
      <c r="M30" s="40" t="n"/>
      <c r="N30" s="40" t="n"/>
      <c r="O30" s="40" t="n"/>
      <c r="P30" s="40" t="n"/>
      <c r="Q30" s="40" t="n"/>
      <c r="R30" s="40" t="n"/>
      <c r="S30" s="40" t="n"/>
      <c r="T30" s="40" t="n"/>
      <c r="U30" s="40" t="n"/>
      <c r="V30" s="40" t="n"/>
      <c r="W30" s="40" t="n"/>
      <c r="X30" s="40" t="n"/>
      <c r="Y30" s="40" t="n"/>
      <c r="Z30" s="40" t="n"/>
      <c r="AA30" s="40" t="n"/>
      <c r="AB30" s="40" t="n"/>
      <c r="AC30" s="40" t="n"/>
      <c r="AD30" s="40" t="n"/>
      <c r="AE30" s="40" t="n"/>
      <c r="AF30" s="40" t="n"/>
      <c r="AG30" s="40" t="n"/>
      <c r="AH30" s="40" t="n"/>
      <c r="AI30" s="40" t="n"/>
      <c r="AJ30" s="40" t="n"/>
      <c r="AK30" s="40" t="n"/>
      <c r="AL30" s="40" t="n"/>
      <c r="AM30" s="40" t="n"/>
    </row>
    <row r="31" hidden="1" ht="35" customHeight="1" s="173" thickBot="1">
      <c r="A31" s="36" t="inlineStr">
        <is>
          <t>Investasi pemegang polis pada kontrak unit-linked</t>
        </is>
      </c>
      <c r="B31" s="36" t="n"/>
      <c r="C31" s="37" t="inlineStr"/>
      <c r="D31" s="37" t="inlineStr"/>
      <c r="E31" s="37" t="inlineStr"/>
      <c r="F31" s="37" t="inlineStr"/>
      <c r="G31" s="37" t="inlineStr"/>
      <c r="H31" s="37" t="inlineStr"/>
      <c r="I31" s="37" t="inlineStr"/>
      <c r="J31" s="37" t="inlineStr"/>
      <c r="K31" s="37" t="n"/>
      <c r="L31" s="37" t="n"/>
      <c r="M31" s="37" t="n"/>
      <c r="N31" s="37" t="n"/>
      <c r="O31" s="37" t="n"/>
      <c r="P31" s="37" t="n"/>
      <c r="Q31" s="37" t="n"/>
      <c r="R31" s="37" t="n"/>
      <c r="S31" s="37" t="n"/>
      <c r="T31" s="37" t="n"/>
      <c r="U31" s="37" t="n"/>
      <c r="V31" s="37" t="n"/>
      <c r="W31" s="37" t="n"/>
      <c r="X31" s="37" t="n"/>
      <c r="Y31" s="37" t="n"/>
      <c r="Z31" s="37" t="n"/>
      <c r="AA31" s="37" t="n"/>
      <c r="AB31" s="37" t="n"/>
      <c r="AC31" s="37" t="n"/>
      <c r="AD31" s="37" t="n"/>
      <c r="AE31" s="37" t="n"/>
      <c r="AF31" s="37" t="n"/>
      <c r="AG31" s="37" t="n"/>
      <c r="AH31" s="37" t="n"/>
      <c r="AI31" s="37" t="n"/>
      <c r="AJ31" s="37" t="n"/>
      <c r="AK31" s="37" t="n"/>
      <c r="AL31" s="37" t="n"/>
      <c r="AM31" s="37" t="n"/>
    </row>
    <row r="32" ht="35" customHeight="1" s="173" thickBot="1">
      <c r="A32" s="36" t="inlineStr">
        <is>
          <t>Efek yang dibeli dengan janji dijual kembali</t>
        </is>
      </c>
      <c r="B32" s="36" t="n"/>
      <c r="C32" s="37" t="n">
        <v>593.593</v>
      </c>
      <c r="D32" s="37" t="n">
        <v>522.857</v>
      </c>
      <c r="E32" s="37" t="n">
        <v>2305.523</v>
      </c>
      <c r="F32" s="37" t="n">
        <v>1589.656</v>
      </c>
      <c r="G32" s="37" t="n">
        <v>510.307</v>
      </c>
      <c r="H32" s="37" t="n">
        <v>5159.387</v>
      </c>
      <c r="I32" s="37" t="n">
        <v>1612.832</v>
      </c>
      <c r="J32" s="37" t="n">
        <v>1000.129</v>
      </c>
      <c r="K32" s="37" t="n"/>
      <c r="L32" s="37" t="n"/>
      <c r="M32" s="37" t="n"/>
      <c r="N32" s="37" t="n"/>
      <c r="O32" s="37" t="n"/>
      <c r="P32" s="37" t="n"/>
      <c r="Q32" s="37" t="n"/>
      <c r="R32" s="37" t="n"/>
      <c r="S32" s="37" t="n"/>
      <c r="T32" s="37" t="n"/>
      <c r="U32" s="37" t="n"/>
      <c r="V32" s="37" t="n"/>
      <c r="W32" s="37" t="n"/>
      <c r="X32" s="37" t="n"/>
      <c r="Y32" s="37" t="n"/>
      <c r="Z32" s="37" t="n"/>
      <c r="AA32" s="37" t="n"/>
      <c r="AB32" s="37" t="n"/>
      <c r="AC32" s="37" t="n"/>
      <c r="AD32" s="37" t="n"/>
      <c r="AE32" s="37" t="n"/>
      <c r="AF32" s="37" t="n"/>
      <c r="AG32" s="37" t="n"/>
      <c r="AH32" s="37" t="n"/>
      <c r="AI32" s="37" t="n"/>
      <c r="AJ32" s="37" t="n"/>
      <c r="AK32" s="37" t="n"/>
      <c r="AL32" s="37" t="n"/>
      <c r="AM32" s="37" t="n"/>
    </row>
    <row r="33" ht="35" customHeight="1" s="173" thickBot="1">
      <c r="A33" s="38" t="inlineStr">
        <is>
          <t>Wesel ekspor dan tagihan lainnya</t>
        </is>
      </c>
      <c r="B33" s="38" t="n"/>
      <c r="C33" s="155">
        <f>C34+C35-C36</f>
        <v/>
      </c>
      <c r="D33" s="155">
        <f>D34+D35-D36</f>
        <v/>
      </c>
      <c r="E33" s="155">
        <f>E34+E35-E36</f>
        <v/>
      </c>
      <c r="F33" s="155">
        <f>F34+F35-F36</f>
        <v/>
      </c>
      <c r="G33" s="155">
        <f>G34+G35-G36</f>
        <v/>
      </c>
      <c r="H33" s="155">
        <f>H34+H35-H36</f>
        <v/>
      </c>
      <c r="I33" s="155">
        <f>I34+I35-I36</f>
        <v/>
      </c>
      <c r="J33" s="155">
        <f>J34+J35-J36</f>
        <v/>
      </c>
      <c r="K33" s="155">
        <f>K34+K35-K36</f>
        <v/>
      </c>
      <c r="L33" s="155">
        <f>L34+L35-L36</f>
        <v/>
      </c>
      <c r="M33" s="155">
        <f>M34+M35-M36</f>
        <v/>
      </c>
      <c r="N33" s="155">
        <f>N34+N35-N36</f>
        <v/>
      </c>
      <c r="O33" s="155">
        <f>O34+O35-O36</f>
        <v/>
      </c>
      <c r="P33" s="155">
        <f>P34+P35-P36</f>
        <v/>
      </c>
      <c r="Q33" s="155">
        <f>Q34+Q35-Q36</f>
        <v/>
      </c>
      <c r="R33" s="155">
        <f>R34+R35-R36</f>
        <v/>
      </c>
      <c r="S33" s="155">
        <f>S34+S35-S36</f>
        <v/>
      </c>
      <c r="T33" s="155">
        <f>T34+T35-T36</f>
        <v/>
      </c>
      <c r="U33" s="155">
        <f>U34+U35-U36</f>
        <v/>
      </c>
      <c r="V33" s="155">
        <f>V34+V35-V36</f>
        <v/>
      </c>
      <c r="W33" s="155">
        <f>W34+W35-W36</f>
        <v/>
      </c>
      <c r="X33" s="155">
        <f>X34+X35-X36</f>
        <v/>
      </c>
      <c r="Y33" s="155">
        <f>Y34+Y35-Y36</f>
        <v/>
      </c>
      <c r="Z33" s="155">
        <f>Z34+Z35-Z36</f>
        <v/>
      </c>
      <c r="AA33" s="155">
        <f>AA34+AA35-AA36</f>
        <v/>
      </c>
      <c r="AB33" s="155">
        <f>AB34+AB35-AB36</f>
        <v/>
      </c>
      <c r="AC33" s="155">
        <f>AC34+AC35-AC36</f>
        <v/>
      </c>
      <c r="AD33" s="155">
        <f>AD34+AD35-AD36</f>
        <v/>
      </c>
      <c r="AE33" s="155">
        <f>AE34+AE35-AE36</f>
        <v/>
      </c>
      <c r="AF33" s="155">
        <f>AF34+AF35-AF36</f>
        <v/>
      </c>
      <c r="AG33" s="155">
        <f>AG34+AG35-AG36</f>
        <v/>
      </c>
      <c r="AH33" s="155">
        <f>AH34+AH35-AH36</f>
        <v/>
      </c>
      <c r="AI33" s="155">
        <f>AI34+AI35-AI36</f>
        <v/>
      </c>
      <c r="AJ33" s="155">
        <f>AJ34+AJ35-AJ36</f>
        <v/>
      </c>
      <c r="AK33" s="155">
        <f>AK34+AK35-AK36</f>
        <v/>
      </c>
      <c r="AL33" s="155">
        <f>AL34+AL35-AL36</f>
        <v/>
      </c>
      <c r="AM33" s="155">
        <f>AM34+AM35-AM36</f>
        <v/>
      </c>
    </row>
    <row r="34" hidden="1" ht="35" customHeight="1" s="173" thickBot="1">
      <c r="A34" s="39" t="inlineStr">
        <is>
          <t>Wesel ekspor dan tagihan lainnya pihak ketiga</t>
        </is>
      </c>
      <c r="B34" s="39" t="n"/>
      <c r="C34" s="37" t="inlineStr"/>
      <c r="D34" s="37" t="inlineStr"/>
      <c r="E34" s="37" t="inlineStr"/>
      <c r="F34" s="37" t="inlineStr"/>
      <c r="G34" s="37" t="inlineStr"/>
      <c r="H34" s="37" t="inlineStr"/>
      <c r="I34" s="37" t="inlineStr"/>
      <c r="J34" s="37" t="inlineStr"/>
      <c r="K34" s="37" t="n"/>
      <c r="L34" s="37" t="n"/>
      <c r="M34" s="37" t="n"/>
      <c r="N34" s="37" t="n"/>
      <c r="O34" s="37" t="n"/>
      <c r="P34" s="37" t="n"/>
      <c r="Q34" s="37" t="n"/>
      <c r="R34" s="37" t="n"/>
      <c r="S34" s="37" t="n"/>
      <c r="T34" s="37" t="n"/>
      <c r="U34" s="37" t="n"/>
      <c r="V34" s="37" t="n"/>
      <c r="W34" s="37" t="n"/>
      <c r="X34" s="37" t="n"/>
      <c r="Y34" s="37" t="n"/>
      <c r="Z34" s="37" t="n"/>
      <c r="AA34" s="37" t="n"/>
      <c r="AB34" s="37" t="n"/>
      <c r="AC34" s="37" t="n"/>
      <c r="AD34" s="37" t="n"/>
      <c r="AE34" s="37" t="n"/>
      <c r="AF34" s="37" t="n"/>
      <c r="AG34" s="37" t="n"/>
      <c r="AH34" s="37" t="n"/>
      <c r="AI34" s="37" t="n"/>
      <c r="AJ34" s="37" t="n"/>
      <c r="AK34" s="37" t="n"/>
      <c r="AL34" s="37" t="n"/>
      <c r="AM34" s="37" t="n"/>
    </row>
    <row r="35" hidden="1" ht="35" customHeight="1" s="173" thickBot="1">
      <c r="A35" s="39" t="inlineStr">
        <is>
          <t>Wesel ekspor dan tagihan lainnya pihak berelasi</t>
        </is>
      </c>
      <c r="B35" s="39" t="n"/>
      <c r="C35" s="37" t="inlineStr"/>
      <c r="D35" s="37" t="inlineStr"/>
      <c r="E35" s="37" t="inlineStr"/>
      <c r="F35" s="37" t="inlineStr"/>
      <c r="G35" s="37" t="inlineStr"/>
      <c r="H35" s="37" t="inlineStr"/>
      <c r="I35" s="37" t="inlineStr"/>
      <c r="J35" s="37" t="inlineStr"/>
      <c r="K35" s="37" t="n"/>
      <c r="L35" s="37" t="n"/>
      <c r="M35" s="37" t="n"/>
      <c r="N35" s="37" t="n"/>
      <c r="O35" s="37" t="n"/>
      <c r="P35" s="37" t="n"/>
      <c r="Q35" s="37" t="n"/>
      <c r="R35" s="37" t="n"/>
      <c r="S35" s="37" t="n"/>
      <c r="T35" s="37" t="n"/>
      <c r="U35" s="37" t="n"/>
      <c r="V35" s="37" t="n"/>
      <c r="W35" s="37" t="n"/>
      <c r="X35" s="37" t="n"/>
      <c r="Y35" s="37" t="n"/>
      <c r="Z35" s="37" t="n"/>
      <c r="AA35" s="37" t="n"/>
      <c r="AB35" s="37" t="n"/>
      <c r="AC35" s="37" t="n"/>
      <c r="AD35" s="37" t="n"/>
      <c r="AE35" s="37" t="n"/>
      <c r="AF35" s="37" t="n"/>
      <c r="AG35" s="37" t="n"/>
      <c r="AH35" s="37" t="n"/>
      <c r="AI35" s="37" t="n"/>
      <c r="AJ35" s="37" t="n"/>
      <c r="AK35" s="37" t="n"/>
      <c r="AL35" s="37" t="n"/>
      <c r="AM35" s="37" t="n"/>
    </row>
    <row r="36" hidden="1" ht="52" customHeight="1" s="173" thickBot="1">
      <c r="A36" s="39" t="inlineStr">
        <is>
          <t>Cadangan kerugian penurunan nilai pada wesel ekspor dan tagihan lainnya</t>
        </is>
      </c>
      <c r="B36" s="39" t="n"/>
      <c r="C36" s="40" t="inlineStr"/>
      <c r="D36" s="40" t="inlineStr"/>
      <c r="E36" s="40" t="inlineStr"/>
      <c r="F36" s="40" t="inlineStr"/>
      <c r="G36" s="40" t="inlineStr"/>
      <c r="H36" s="40" t="inlineStr"/>
      <c r="I36" s="40" t="inlineStr"/>
      <c r="J36" s="40" t="inlineStr"/>
      <c r="K36" s="40" t="n"/>
      <c r="L36" s="40" t="n"/>
      <c r="M36" s="40" t="n"/>
      <c r="N36" s="40" t="n"/>
      <c r="O36" s="40" t="n"/>
      <c r="P36" s="40" t="n"/>
      <c r="Q36" s="40" t="n"/>
      <c r="R36" s="40" t="n"/>
      <c r="S36" s="40" t="n"/>
      <c r="T36" s="40" t="n"/>
      <c r="U36" s="40" t="n"/>
      <c r="V36" s="40" t="n"/>
      <c r="W36" s="40" t="n"/>
      <c r="X36" s="40" t="n"/>
      <c r="Y36" s="40" t="n"/>
      <c r="Z36" s="40" t="n"/>
      <c r="AA36" s="40" t="n"/>
      <c r="AB36" s="40" t="n"/>
      <c r="AC36" s="40" t="n"/>
      <c r="AD36" s="40" t="n"/>
      <c r="AE36" s="40" t="n"/>
      <c r="AF36" s="40" t="n"/>
      <c r="AG36" s="40" t="n"/>
      <c r="AH36" s="40" t="n"/>
      <c r="AI36" s="40" t="n"/>
      <c r="AJ36" s="40" t="n"/>
      <c r="AK36" s="40" t="n"/>
      <c r="AL36" s="40" t="n"/>
      <c r="AM36" s="40" t="n"/>
    </row>
    <row r="37" ht="18" customHeight="1" s="173" thickBot="1">
      <c r="A37" s="38" t="inlineStr">
        <is>
          <t>Tagihan akseptasi</t>
        </is>
      </c>
      <c r="B37" s="38" t="n"/>
      <c r="C37" s="155">
        <f>C38+C39-C40</f>
        <v/>
      </c>
      <c r="D37" s="155">
        <f>D38+D39-D40</f>
        <v/>
      </c>
      <c r="E37" s="155">
        <f>E38+E39-E40</f>
        <v/>
      </c>
      <c r="F37" s="155">
        <f>F38+F39-F40</f>
        <v/>
      </c>
      <c r="G37" s="155">
        <f>G38+G39-G40</f>
        <v/>
      </c>
      <c r="H37" s="155">
        <f>H38+H39-H40</f>
        <v/>
      </c>
      <c r="I37" s="155">
        <f>I38+I39-I40</f>
        <v/>
      </c>
      <c r="J37" s="155">
        <f>J38+J39-J40</f>
        <v/>
      </c>
      <c r="K37" s="155">
        <f>K38+K39-K40</f>
        <v/>
      </c>
      <c r="L37" s="155">
        <f>L38+L39-L40</f>
        <v/>
      </c>
      <c r="M37" s="155">
        <f>M38+M39-M40</f>
        <v/>
      </c>
      <c r="N37" s="155">
        <f>N38+N39-N40</f>
        <v/>
      </c>
      <c r="O37" s="155">
        <f>O38+O39-O40</f>
        <v/>
      </c>
      <c r="P37" s="155">
        <f>P38+P39-P40</f>
        <v/>
      </c>
      <c r="Q37" s="155">
        <f>Q38+Q39-Q40</f>
        <v/>
      </c>
      <c r="R37" s="155">
        <f>R38+R39-R40</f>
        <v/>
      </c>
      <c r="S37" s="155">
        <f>S38+S39-S40</f>
        <v/>
      </c>
      <c r="T37" s="155">
        <f>T38+T39-T40</f>
        <v/>
      </c>
      <c r="U37" s="155">
        <f>U38+U39-U40</f>
        <v/>
      </c>
      <c r="V37" s="155">
        <f>V38+V39-V40</f>
        <v/>
      </c>
      <c r="W37" s="155">
        <f>W38+W39-W40</f>
        <v/>
      </c>
      <c r="X37" s="155">
        <f>X38+X39-X40</f>
        <v/>
      </c>
      <c r="Y37" s="155">
        <f>Y38+Y39-Y40</f>
        <v/>
      </c>
      <c r="Z37" s="155">
        <f>Z38+Z39-Z40</f>
        <v/>
      </c>
      <c r="AA37" s="155">
        <f>AA38+AA39-AA40</f>
        <v/>
      </c>
      <c r="AB37" s="155">
        <f>AB38+AB39-AB40</f>
        <v/>
      </c>
      <c r="AC37" s="155">
        <f>AC38+AC39-AC40</f>
        <v/>
      </c>
      <c r="AD37" s="155">
        <f>AD38+AD39-AD40</f>
        <v/>
      </c>
      <c r="AE37" s="155">
        <f>AE38+AE39-AE40</f>
        <v/>
      </c>
      <c r="AF37" s="155">
        <f>AF38+AF39-AF40</f>
        <v/>
      </c>
      <c r="AG37" s="155">
        <f>AG38+AG39-AG40</f>
        <v/>
      </c>
      <c r="AH37" s="155">
        <f>AH38+AH39-AH40</f>
        <v/>
      </c>
      <c r="AI37" s="155">
        <f>AI38+AI39-AI40</f>
        <v/>
      </c>
      <c r="AJ37" s="155">
        <f>AJ38+AJ39-AJ40</f>
        <v/>
      </c>
      <c r="AK37" s="155">
        <f>AK38+AK39-AK40</f>
        <v/>
      </c>
      <c r="AL37" s="155">
        <f>AL38+AL39-AL40</f>
        <v/>
      </c>
      <c r="AM37" s="155">
        <f>AM38+AM39-AM40</f>
        <v/>
      </c>
    </row>
    <row r="38" ht="18" customHeight="1" s="173" thickBot="1">
      <c r="A38" s="39" t="inlineStr">
        <is>
          <t>Tagihan akseptasi pihak ketiga</t>
        </is>
      </c>
      <c r="B38" s="39" t="n"/>
      <c r="C38" s="37" t="n">
        <v>4462.483</v>
      </c>
      <c r="D38" s="37" t="n">
        <v>3767.071</v>
      </c>
      <c r="E38" s="37" t="n">
        <v>2153.756</v>
      </c>
      <c r="F38" s="37" t="n">
        <v>2603.607</v>
      </c>
      <c r="G38" s="37" t="n">
        <v>2106.596</v>
      </c>
      <c r="H38" s="37" t="n">
        <v>1102.091</v>
      </c>
      <c r="I38" s="37" t="n">
        <v>2761.8</v>
      </c>
      <c r="J38" s="37" t="n">
        <v>1937.05</v>
      </c>
      <c r="K38" s="37" t="n"/>
      <c r="L38" s="37" t="n"/>
      <c r="M38" s="37" t="n"/>
      <c r="N38" s="37" t="n"/>
      <c r="O38" s="37" t="n"/>
      <c r="P38" s="37" t="n"/>
      <c r="Q38" s="37" t="n"/>
      <c r="R38" s="37" t="n"/>
      <c r="S38" s="37" t="n"/>
      <c r="T38" s="37" t="n"/>
      <c r="U38" s="37" t="n"/>
      <c r="V38" s="37" t="n"/>
      <c r="W38" s="37" t="n"/>
      <c r="X38" s="37" t="n"/>
      <c r="Y38" s="37" t="n"/>
      <c r="Z38" s="37" t="n"/>
      <c r="AA38" s="37" t="n"/>
      <c r="AB38" s="37" t="n"/>
      <c r="AC38" s="37" t="n"/>
      <c r="AD38" s="37" t="n"/>
      <c r="AE38" s="37" t="n"/>
      <c r="AF38" s="37" t="n"/>
      <c r="AG38" s="37" t="n"/>
      <c r="AH38" s="37" t="n"/>
      <c r="AI38" s="37" t="n"/>
      <c r="AJ38" s="37" t="n"/>
      <c r="AK38" s="37" t="n"/>
      <c r="AL38" s="37" t="n"/>
      <c r="AM38" s="37" t="n"/>
    </row>
    <row r="39" hidden="1" ht="35" customHeight="1" s="173" thickBot="1">
      <c r="A39" s="39" t="inlineStr">
        <is>
          <t>Tagihan akseptasi pihak berelasi</t>
        </is>
      </c>
      <c r="B39" s="39" t="n"/>
      <c r="C39" s="37" t="inlineStr"/>
      <c r="D39" s="37" t="inlineStr"/>
      <c r="E39" s="37" t="inlineStr"/>
      <c r="F39" s="37" t="inlineStr"/>
      <c r="G39" s="37" t="inlineStr"/>
      <c r="H39" s="37" t="inlineStr"/>
      <c r="I39" s="37" t="inlineStr"/>
      <c r="J39" s="37" t="inlineStr"/>
      <c r="K39" s="37" t="n"/>
      <c r="L39" s="37" t="n"/>
      <c r="M39" s="37" t="n"/>
      <c r="N39" s="37" t="n"/>
      <c r="O39" s="37" t="n"/>
      <c r="P39" s="37" t="n"/>
      <c r="Q39" s="37" t="n"/>
      <c r="R39" s="37" t="n"/>
      <c r="S39" s="37" t="n"/>
      <c r="T39" s="37" t="n"/>
      <c r="U39" s="37" t="n"/>
      <c r="V39" s="37" t="n"/>
      <c r="W39" s="37" t="n"/>
      <c r="X39" s="37" t="n"/>
      <c r="Y39" s="37" t="n"/>
      <c r="Z39" s="37" t="n"/>
      <c r="AA39" s="37" t="n"/>
      <c r="AB39" s="37" t="n"/>
      <c r="AC39" s="37" t="n"/>
      <c r="AD39" s="37" t="n"/>
      <c r="AE39" s="37" t="n"/>
      <c r="AF39" s="37" t="n"/>
      <c r="AG39" s="37" t="n"/>
      <c r="AH39" s="37" t="n"/>
      <c r="AI39" s="37" t="n"/>
      <c r="AJ39" s="37" t="n"/>
      <c r="AK39" s="37" t="n"/>
      <c r="AL39" s="37" t="n"/>
      <c r="AM39" s="37" t="n"/>
    </row>
    <row r="40" ht="35" customHeight="1" s="173" thickBot="1">
      <c r="A40" s="39" t="inlineStr">
        <is>
          <t>Cadangan kerugian penurunan nilai pada tagihan akseptasi</t>
        </is>
      </c>
      <c r="B40" s="39" t="n"/>
      <c r="C40" s="40" t="inlineStr"/>
      <c r="D40" s="40" t="inlineStr"/>
      <c r="E40" s="40" t="n">
        <v>131.091</v>
      </c>
      <c r="F40" s="40" t="n">
        <v>39.566</v>
      </c>
      <c r="G40" s="40" t="n">
        <v>19.833</v>
      </c>
      <c r="H40" s="40" t="n">
        <v>8.638</v>
      </c>
      <c r="I40" s="40" t="n">
        <v>9.833</v>
      </c>
      <c r="J40" s="40" t="n">
        <v>1.592</v>
      </c>
      <c r="K40" s="40" t="n"/>
      <c r="L40" s="40" t="n"/>
      <c r="M40" s="40" t="n"/>
      <c r="N40" s="40" t="n"/>
      <c r="O40" s="40" t="n"/>
      <c r="P40" s="40" t="n"/>
      <c r="Q40" s="40" t="n"/>
      <c r="R40" s="40" t="n"/>
      <c r="S40" s="40" t="n"/>
      <c r="T40" s="40" t="n"/>
      <c r="U40" s="40" t="n"/>
      <c r="V40" s="40" t="n"/>
      <c r="W40" s="40" t="n"/>
      <c r="X40" s="40" t="n"/>
      <c r="Y40" s="40" t="n"/>
      <c r="Z40" s="40" t="n"/>
      <c r="AA40" s="40" t="n"/>
      <c r="AB40" s="40" t="n"/>
      <c r="AC40" s="40" t="n"/>
      <c r="AD40" s="40" t="n"/>
      <c r="AE40" s="40" t="n"/>
      <c r="AF40" s="40" t="n"/>
      <c r="AG40" s="40" t="n"/>
      <c r="AH40" s="40" t="n"/>
      <c r="AI40" s="40" t="n"/>
      <c r="AJ40" s="40" t="n"/>
      <c r="AK40" s="40" t="n"/>
      <c r="AL40" s="40" t="n"/>
      <c r="AM40" s="40" t="n"/>
    </row>
    <row r="41" ht="18" customHeight="1" s="173" thickBot="1">
      <c r="A41" s="38" t="inlineStr">
        <is>
          <t>Tagihan derivatif</t>
        </is>
      </c>
      <c r="B41" s="38" t="n"/>
      <c r="C41" s="155">
        <f>C42+C43</f>
        <v/>
      </c>
      <c r="D41" s="155">
        <f>D42+D43</f>
        <v/>
      </c>
      <c r="E41" s="155">
        <f>E42+E43</f>
        <v/>
      </c>
      <c r="F41" s="155">
        <f>F42+F43</f>
        <v/>
      </c>
      <c r="G41" s="155">
        <f>G42+G43</f>
        <v/>
      </c>
      <c r="H41" s="155">
        <f>H42+H43</f>
        <v/>
      </c>
      <c r="I41" s="155">
        <f>I42+I43</f>
        <v/>
      </c>
      <c r="J41" s="155">
        <f>J42+J43</f>
        <v/>
      </c>
      <c r="K41" s="155">
        <f>K42+K43</f>
        <v/>
      </c>
      <c r="L41" s="155">
        <f>L42+L43</f>
        <v/>
      </c>
      <c r="M41" s="155">
        <f>M42+M43</f>
        <v/>
      </c>
      <c r="N41" s="155">
        <f>N42+N43</f>
        <v/>
      </c>
      <c r="O41" s="155">
        <f>O42+O43</f>
        <v/>
      </c>
      <c r="P41" s="155">
        <f>P42+P43</f>
        <v/>
      </c>
      <c r="Q41" s="155">
        <f>Q42+Q43</f>
        <v/>
      </c>
      <c r="R41" s="155">
        <f>R42+R43</f>
        <v/>
      </c>
      <c r="S41" s="155">
        <f>S42+S43</f>
        <v/>
      </c>
      <c r="T41" s="155">
        <f>T42+T43</f>
        <v/>
      </c>
      <c r="U41" s="155">
        <f>U42+U43</f>
        <v/>
      </c>
      <c r="V41" s="155">
        <f>V42+V43</f>
        <v/>
      </c>
      <c r="W41" s="155">
        <f>W42+W43</f>
        <v/>
      </c>
      <c r="X41" s="155">
        <f>X42+X43</f>
        <v/>
      </c>
      <c r="Y41" s="155">
        <f>Y42+Y43</f>
        <v/>
      </c>
      <c r="Z41" s="155">
        <f>Z42+Z43</f>
        <v/>
      </c>
      <c r="AA41" s="155">
        <f>AA42+AA43</f>
        <v/>
      </c>
      <c r="AB41" s="155">
        <f>AB42+AB43</f>
        <v/>
      </c>
      <c r="AC41" s="155">
        <f>AC42+AC43</f>
        <v/>
      </c>
      <c r="AD41" s="155">
        <f>AD42+AD43</f>
        <v/>
      </c>
      <c r="AE41" s="155">
        <f>AE42+AE43</f>
        <v/>
      </c>
      <c r="AF41" s="155">
        <f>AF42+AF43</f>
        <v/>
      </c>
      <c r="AG41" s="155">
        <f>AG42+AG43</f>
        <v/>
      </c>
      <c r="AH41" s="155">
        <f>AH42+AH43</f>
        <v/>
      </c>
      <c r="AI41" s="155">
        <f>AI42+AI43</f>
        <v/>
      </c>
      <c r="AJ41" s="155">
        <f>AJ42+AJ43</f>
        <v/>
      </c>
      <c r="AK41" s="155">
        <f>AK42+AK43</f>
        <v/>
      </c>
      <c r="AL41" s="155">
        <f>AL42+AL43</f>
        <v/>
      </c>
      <c r="AM41" s="155">
        <f>AM42+AM43</f>
        <v/>
      </c>
    </row>
    <row r="42" ht="18" customHeight="1" s="173" thickBot="1">
      <c r="A42" s="39" t="inlineStr">
        <is>
          <t>Tagihan derivatif pihak ketiga</t>
        </is>
      </c>
      <c r="B42" s="39" t="n"/>
      <c r="C42" s="37" t="n">
        <v>1084.759</v>
      </c>
      <c r="D42" s="37" t="n">
        <v>725.478</v>
      </c>
      <c r="E42" s="37" t="n">
        <v>1359.286</v>
      </c>
      <c r="F42" s="37" t="n">
        <v>909.081</v>
      </c>
      <c r="G42" s="37" t="n">
        <v>969.308</v>
      </c>
      <c r="H42" s="37" t="n">
        <v>849.014</v>
      </c>
      <c r="I42" s="37" t="n">
        <v>1162.75</v>
      </c>
      <c r="J42" s="37" t="n">
        <v>744.707</v>
      </c>
      <c r="K42" s="37" t="n"/>
      <c r="L42" s="37" t="n"/>
      <c r="M42" s="37" t="n"/>
      <c r="N42" s="37" t="n"/>
      <c r="O42" s="37" t="n"/>
      <c r="P42" s="37" t="n"/>
      <c r="Q42" s="37" t="n"/>
      <c r="R42" s="37" t="n"/>
      <c r="S42" s="37" t="n"/>
      <c r="T42" s="37" t="n"/>
      <c r="U42" s="37" t="n"/>
      <c r="V42" s="37" t="n"/>
      <c r="W42" s="37" t="n"/>
      <c r="X42" s="37" t="n"/>
      <c r="Y42" s="37" t="n"/>
      <c r="Z42" s="37" t="n"/>
      <c r="AA42" s="37" t="n"/>
      <c r="AB42" s="37" t="n"/>
      <c r="AC42" s="37" t="n"/>
      <c r="AD42" s="37" t="n"/>
      <c r="AE42" s="37" t="n"/>
      <c r="AF42" s="37" t="n"/>
      <c r="AG42" s="37" t="n"/>
      <c r="AH42" s="37" t="n"/>
      <c r="AI42" s="37" t="n"/>
      <c r="AJ42" s="37" t="n"/>
      <c r="AK42" s="37" t="n"/>
      <c r="AL42" s="37" t="n"/>
      <c r="AM42" s="37" t="n"/>
    </row>
    <row r="43" ht="18" customHeight="1" s="173" thickBot="1">
      <c r="A43" s="39" t="inlineStr">
        <is>
          <t>Tagihan derivatif pihak berelasi</t>
        </is>
      </c>
      <c r="B43" s="39" t="n"/>
      <c r="C43" s="37" t="inlineStr"/>
      <c r="D43" s="37" t="inlineStr"/>
      <c r="E43" s="37" t="inlineStr"/>
      <c r="F43" s="37" t="inlineStr"/>
      <c r="G43" s="37" t="inlineStr"/>
      <c r="H43" s="37" t="inlineStr"/>
      <c r="I43" s="37" t="n">
        <v>22.14</v>
      </c>
      <c r="J43" s="37" t="n">
        <v>28.985</v>
      </c>
      <c r="K43" s="37" t="n"/>
      <c r="L43" s="37" t="n"/>
      <c r="M43" s="37" t="n"/>
      <c r="N43" s="37" t="n"/>
      <c r="O43" s="37" t="n"/>
      <c r="P43" s="37" t="n"/>
      <c r="Q43" s="37" t="n"/>
      <c r="R43" s="37" t="n"/>
      <c r="S43" s="37" t="n"/>
      <c r="T43" s="37" t="n"/>
      <c r="U43" s="37" t="n"/>
      <c r="V43" s="37" t="n"/>
      <c r="W43" s="37" t="n"/>
      <c r="X43" s="37" t="n"/>
      <c r="Y43" s="37" t="n"/>
      <c r="Z43" s="37" t="n"/>
      <c r="AA43" s="37" t="n"/>
      <c r="AB43" s="37" t="n"/>
      <c r="AC43" s="37" t="n"/>
      <c r="AD43" s="37" t="n"/>
      <c r="AE43" s="37" t="n"/>
      <c r="AF43" s="37" t="n"/>
      <c r="AG43" s="37" t="n"/>
      <c r="AH43" s="37" t="n"/>
      <c r="AI43" s="37" t="n"/>
      <c r="AJ43" s="37" t="n"/>
      <c r="AK43" s="37" t="n"/>
      <c r="AL43" s="37" t="n"/>
      <c r="AM43" s="37" t="n"/>
    </row>
    <row r="44" ht="18" customFormat="1" customHeight="1" s="50" thickBot="1">
      <c r="A44" s="58" t="inlineStr">
        <is>
          <t>Total Credit</t>
        </is>
      </c>
      <c r="B44" s="62" t="n"/>
      <c r="C44" s="149">
        <f>C47+C52+C56+C60+C64+C68+C72+C76+C80+C84+C96</f>
        <v/>
      </c>
      <c r="D44" s="149">
        <f>D47+D52+D56+D60+D64+D68+D72+D76+D80+D84+D96</f>
        <v/>
      </c>
      <c r="E44" s="149">
        <f>E47+E52+E56+E60+E64+E68+E72+E76+E80+E84+E96</f>
        <v/>
      </c>
      <c r="F44" s="149">
        <f>F47+F52+F56+F60+F64+F68+F72+F76+F80+F84+F96</f>
        <v/>
      </c>
      <c r="G44" s="149">
        <f>G47+G52+G56+G60+G64+G68+G72+G76+G80+G84+G96</f>
        <v/>
      </c>
      <c r="H44" s="149">
        <f>H47+H52+H56+H60+H64+H68+H72+H76+H80+H84+H96</f>
        <v/>
      </c>
      <c r="I44" s="149">
        <f>I47+I52+I56+I60+I64+I68+I72+I76+I80+I84+I96</f>
        <v/>
      </c>
      <c r="J44" s="149">
        <f>J47+J52+J56+J60+J64+J68+J72+J76+J80+J84+J96</f>
        <v/>
      </c>
      <c r="K44" s="149">
        <f>K47+K52+K56+K60+K64+K68+K72+K76+K80+K84+K96</f>
        <v/>
      </c>
      <c r="L44" s="149">
        <f>L47+L52+L56+L60+L64+L68+L72+L76+L80+L84+L96</f>
        <v/>
      </c>
      <c r="M44" s="149">
        <f>M47+M52+M56+M60+M64+M68+M72+M76+M80+M84+M96</f>
        <v/>
      </c>
      <c r="N44" s="149">
        <f>N47+N52+N56+N60+N64+N68+N72+N76+N80+N84+N96</f>
        <v/>
      </c>
      <c r="O44" s="149">
        <f>O47+O52+O56+O60+O64+O68+O72+O76+O80+O84+O96</f>
        <v/>
      </c>
      <c r="P44" s="149">
        <f>P47+P52+P56+P60+P64+P68+P72+P76+P80+P84+P96</f>
        <v/>
      </c>
      <c r="Q44" s="149">
        <f>Q47+Q52+Q56+Q60+Q64+Q68+Q72+Q76+Q80+Q84+Q96</f>
        <v/>
      </c>
      <c r="R44" s="149">
        <f>R47+R52+R56+R60+R64+R68+R72+R76+R80+R84+R96</f>
        <v/>
      </c>
      <c r="S44" s="149">
        <f>S47+S52+S56+S60+S64+S68+S72+S76+S80+S84+S96</f>
        <v/>
      </c>
      <c r="T44" s="149">
        <f>T47+T52+T56+T60+T64+T68+T72+T76+T80+T84+T96</f>
        <v/>
      </c>
      <c r="U44" s="149">
        <f>U47+U52+U56+U60+U64+U68+U72+U76+U80+U84+U96</f>
        <v/>
      </c>
      <c r="V44" s="149">
        <f>V47+V52+V56+V60+V64+V68+V72+V76+V80+V84+V96</f>
        <v/>
      </c>
      <c r="W44" s="149">
        <f>W47+W52+W56+W60+W64+W68+W72+W76+W80+W84+W96</f>
        <v/>
      </c>
      <c r="X44" s="149">
        <f>X47+X52+X56+X60+X64+X68+X72+X76+X80+X84+X96</f>
        <v/>
      </c>
      <c r="Y44" s="149">
        <f>Y47+Y52+Y56+Y60+Y64+Y68+Y72+Y76+Y80+Y84+Y96</f>
        <v/>
      </c>
      <c r="Z44" s="149">
        <f>Z47+Z52+Z56+Z60+Z64+Z68+Z72+Z76+Z80+Z84+Z96</f>
        <v/>
      </c>
      <c r="AA44" s="149">
        <f>AA47+AA52+AA56+AA60+AA64+AA68+AA72+AA76+AA80+AA84+AA96</f>
        <v/>
      </c>
      <c r="AB44" s="149">
        <f>AB47+AB52+AB56+AB60+AB64+AB68+AB72+AB76+AB80+AB84+AB96</f>
        <v/>
      </c>
      <c r="AC44" s="149">
        <f>AC47+AC52+AC56+AC60+AC64+AC68+AC72+AC76+AC80+AC84+AC96</f>
        <v/>
      </c>
      <c r="AD44" s="149">
        <f>AD47+AD52+AD56+AD60+AD64+AD68+AD72+AD76+AD80+AD84+AD96</f>
        <v/>
      </c>
      <c r="AE44" s="149">
        <f>AE47+AE52+AE56+AE60+AE64+AE68+AE72+AE76+AE80+AE84+AE96</f>
        <v/>
      </c>
      <c r="AF44" s="149">
        <f>AF47+AF52+AF56+AF60+AF64+AF68+AF72+AF76+AF80+AF84+AF96</f>
        <v/>
      </c>
      <c r="AG44" s="149">
        <f>AG47+AG52+AG56+AG60+AG64+AG68+AG72+AG76+AG80+AG84+AG96</f>
        <v/>
      </c>
      <c r="AH44" s="149">
        <f>AH47+AH52+AH56+AH60+AH64+AH68+AH72+AH76+AH80+AH84+AH96</f>
        <v/>
      </c>
      <c r="AI44" s="149">
        <f>AI47+AI52+AI56+AI60+AI64+AI68+AI72+AI76+AI80+AI84+AI96</f>
        <v/>
      </c>
      <c r="AJ44" s="149">
        <f>AJ47+AJ52+AJ56+AJ60+AJ64+AJ68+AJ72+AJ76+AJ80+AJ84+AJ96</f>
        <v/>
      </c>
      <c r="AK44" s="149">
        <f>AK47+AK52+AK56+AK60+AK64+AK68+AK72+AK76+AK80+AK84+AK96</f>
        <v/>
      </c>
      <c r="AL44" s="149">
        <f>AL47+AL52+AL56+AL60+AL64+AL68+AL72+AL76+AL80+AL84+AL96</f>
        <v/>
      </c>
      <c r="AM44" s="149">
        <f>AM47+AM52+AM56+AM60+AM64+AM68+AM72+AM76+AM80+AM84+AM96</f>
        <v/>
      </c>
    </row>
    <row r="45" ht="18" customFormat="1" customHeight="1" s="50" thickBot="1">
      <c r="A45" s="151" t="inlineStr">
        <is>
          <t>Credit Growth (%)</t>
        </is>
      </c>
      <c r="B45" s="62" t="n"/>
      <c r="C45" s="152">
        <f>IFERROR(IF(((C44-B44)/B44)=-1, "", (C44-B44)/B44), "")</f>
        <v/>
      </c>
      <c r="D45" s="152">
        <f>IFERROR(IF(((D44-C44)/C44)=-1, "", (D44-C44)/C44), "")</f>
        <v/>
      </c>
      <c r="E45" s="152">
        <f>IFERROR(IF(((E44-D44)/D44)=-1, "", (E44-D44)/D44), "")</f>
        <v/>
      </c>
      <c r="F45" s="152">
        <f>IFERROR(IF(((F44-E44)/E44)=-1, "", (F44-E44)/E44), "")</f>
        <v/>
      </c>
      <c r="G45" s="152">
        <f>IFERROR(IF(((G44-F44)/F44)=-1, "", (G44-F44)/F44), "")</f>
        <v/>
      </c>
      <c r="H45" s="152">
        <f>IFERROR(IF(((H44-G44)/G44)=-1, "", (H44-G44)/G44), "")</f>
        <v/>
      </c>
      <c r="I45" s="152">
        <f>IFERROR(IF(((I44-H44)/H44)=-1, "", (I44-H44)/H44), "")</f>
        <v/>
      </c>
      <c r="J45" s="152">
        <f>IFERROR(IF(((J44-I44)/I44)=-1, "", (J44-I44)/I44), "")</f>
        <v/>
      </c>
      <c r="K45" s="152">
        <f>IFERROR(IF(((K44-J44)/J44)=-1, "", (K44-J44)/J44), "")</f>
        <v/>
      </c>
      <c r="L45" s="152">
        <f>IFERROR(IF(((L44-K44)/K44)=-1, "", (L44-K44)/K44), "")</f>
        <v/>
      </c>
      <c r="M45" s="152">
        <f>IFERROR(IF(((M44-L44)/L44)=-1, "", (M44-L44)/L44), "")</f>
        <v/>
      </c>
      <c r="N45" s="152">
        <f>IFERROR(IF(((N44-M44)/M44)=-1, "", (N44-M44)/M44), "")</f>
        <v/>
      </c>
      <c r="O45" s="152">
        <f>IFERROR(IF(((O44-N44)/N44)=-1, "", (O44-N44)/N44), "")</f>
        <v/>
      </c>
      <c r="P45" s="152">
        <f>IFERROR(IF(((P44-O44)/O44)=-1, "", (P44-O44)/O44), "")</f>
        <v/>
      </c>
      <c r="Q45" s="152">
        <f>IFERROR(IF(((Q44-P44)/P44)=-1, "", (Q44-P44)/P44), "")</f>
        <v/>
      </c>
      <c r="R45" s="152">
        <f>IFERROR(IF(((R44-Q44)/Q44)=-1, "", (R44-Q44)/Q44), "")</f>
        <v/>
      </c>
      <c r="S45" s="152">
        <f>IFERROR(IF(((S44-R44)/R44)=-1, "", (S44-R44)/R44), "")</f>
        <v/>
      </c>
      <c r="T45" s="152">
        <f>IFERROR(IF(((T44-S44)/S44)=-1, "", (T44-S44)/S44), "")</f>
        <v/>
      </c>
      <c r="U45" s="152">
        <f>IFERROR(IF(((U44-T44)/T44)=-1, "", (U44-T44)/T44), "")</f>
        <v/>
      </c>
      <c r="V45" s="152">
        <f>IFERROR(IF(((V44-U44)/U44)=-1, "", (V44-U44)/U44), "")</f>
        <v/>
      </c>
      <c r="W45" s="152">
        <f>IFERROR(IF(((W44-V44)/V44)=-1, "", (W44-V44)/V44), "")</f>
        <v/>
      </c>
      <c r="X45" s="152">
        <f>IFERROR(IF(((X44-W44)/W44)=-1, "", (X44-W44)/W44), "")</f>
        <v/>
      </c>
      <c r="Y45" s="152">
        <f>IFERROR(IF(((Y44-X44)/X44)=-1, "", (Y44-X44)/X44), "")</f>
        <v/>
      </c>
      <c r="Z45" s="152">
        <f>IFERROR(IF(((Z44-Y44)/Y44)=-1, "", (Z44-Y44)/Y44), "")</f>
        <v/>
      </c>
      <c r="AA45" s="152">
        <f>IFERROR(IF(((AA44-Z44)/Z44)=-1, "", (AA44-Z44)/Z44), "")</f>
        <v/>
      </c>
      <c r="AB45" s="152">
        <f>IFERROR(IF(((AB44-AA44)/AA44)=-1, "", (AB44-AA44)/AA44), "")</f>
        <v/>
      </c>
      <c r="AC45" s="152">
        <f>IFERROR(IF(((AC44-AB44)/AB44)=-1, "", (AC44-AB44)/AB44), "")</f>
        <v/>
      </c>
      <c r="AD45" s="152">
        <f>IFERROR(IF(((AD44-AC44)/AC44)=-1, "", (AD44-AC44)/AC44), "")</f>
        <v/>
      </c>
      <c r="AE45" s="152">
        <f>IFERROR(IF(((AE44-AD44)/AD44)=-1, "", (AE44-AD44)/AD44), "")</f>
        <v/>
      </c>
      <c r="AF45" s="152">
        <f>IFERROR(IF(((AF44-AE44)/AE44)=-1, "", (AF44-AE44)/AE44), "")</f>
        <v/>
      </c>
      <c r="AG45" s="152">
        <f>IFERROR(IF(((AG44-AF44)/AF44)=-1, "", (AG44-AF44)/AF44), "")</f>
        <v/>
      </c>
      <c r="AH45" s="152">
        <f>IFERROR(IF(((AH44-AG44)/AG44)=-1, "", (AH44-AG44)/AG44), "")</f>
        <v/>
      </c>
      <c r="AI45" s="152">
        <f>IFERROR(IF(((AI44-AH44)/AH44)=-1, "", (AI44-AH44)/AH44), "")</f>
        <v/>
      </c>
      <c r="AJ45" s="152">
        <f>IFERROR(IF(((AJ44-AI44)/AI44)=-1, "", (AJ44-AI44)/AI44), "")</f>
        <v/>
      </c>
      <c r="AK45" s="152">
        <f>IFERROR(IF(((AK44-AJ44)/AJ44)=-1, "", (AK44-AJ44)/AJ44), "")</f>
        <v/>
      </c>
      <c r="AL45" s="152">
        <f>IFERROR(IF(((AL44-AK44)/AK44)=-1, "", (AL44-AK44)/AK44), "")</f>
        <v/>
      </c>
      <c r="AM45" s="152">
        <f>IFERROR(IF(((AM44-AL44)/AL44)=-1, "", (AM44-AL44)/AL44), "")</f>
        <v/>
      </c>
    </row>
    <row r="46" ht="18" customFormat="1" customHeight="1" s="50" thickBot="1">
      <c r="A46" s="143" t="inlineStr">
        <is>
          <t>Credit to Asset (%)</t>
        </is>
      </c>
      <c r="B46" s="54" t="n"/>
      <c r="C46" s="95">
        <f>IFERROR(C44/C125, 0)</f>
        <v/>
      </c>
      <c r="D46" s="95">
        <f>IFERROR(D44/D125, 0)</f>
        <v/>
      </c>
      <c r="E46" s="95">
        <f>IFERROR(E44/E125, 0)</f>
        <v/>
      </c>
      <c r="F46" s="95">
        <f>IFERROR(F44/F125, 0)</f>
        <v/>
      </c>
      <c r="G46" s="95">
        <f>IFERROR(G44/G125, 0)</f>
        <v/>
      </c>
      <c r="H46" s="95">
        <f>IFERROR(H44/H125, 0)</f>
        <v/>
      </c>
      <c r="I46" s="95">
        <f>IFERROR(I44/I125, 0)</f>
        <v/>
      </c>
      <c r="J46" s="95">
        <f>IFERROR(J44/J125, 0)</f>
        <v/>
      </c>
      <c r="K46" s="95">
        <f>IFERROR(K44/K125, 0)</f>
        <v/>
      </c>
      <c r="L46" s="95">
        <f>IFERROR(L44/L125, 0)</f>
        <v/>
      </c>
      <c r="M46" s="95">
        <f>IFERROR(M44/M125, 0)</f>
        <v/>
      </c>
      <c r="N46" s="95">
        <f>IFERROR(N44/N125, 0)</f>
        <v/>
      </c>
      <c r="O46" s="95">
        <f>IFERROR(O44/O125, 0)</f>
        <v/>
      </c>
      <c r="P46" s="95">
        <f>IFERROR(P44/P125, 0)</f>
        <v/>
      </c>
      <c r="Q46" s="95">
        <f>IFERROR(Q44/Q125, 0)</f>
        <v/>
      </c>
      <c r="R46" s="95">
        <f>IFERROR(R44/R125, 0)</f>
        <v/>
      </c>
      <c r="S46" s="95">
        <f>IFERROR(S44/S125, 0)</f>
        <v/>
      </c>
      <c r="T46" s="95">
        <f>IFERROR(T44/T125, 0)</f>
        <v/>
      </c>
      <c r="U46" s="95">
        <f>IFERROR(U44/U125, 0)</f>
        <v/>
      </c>
      <c r="V46" s="95">
        <f>IFERROR(V44/V125, 0)</f>
        <v/>
      </c>
      <c r="W46" s="95">
        <f>IFERROR(W44/W125, 0)</f>
        <v/>
      </c>
      <c r="X46" s="95">
        <f>IFERROR(X44/X125, 0)</f>
        <v/>
      </c>
      <c r="Y46" s="95">
        <f>IFERROR(Y44/Y125, 0)</f>
        <v/>
      </c>
      <c r="Z46" s="95">
        <f>IFERROR(Z44/Z125, 0)</f>
        <v/>
      </c>
      <c r="AA46" s="95">
        <f>IFERROR(AA44/AA125, 0)</f>
        <v/>
      </c>
      <c r="AB46" s="95">
        <f>IFERROR(AB44/AB125, 0)</f>
        <v/>
      </c>
      <c r="AC46" s="95">
        <f>IFERROR(AC44/AC125, 0)</f>
        <v/>
      </c>
      <c r="AD46" s="95">
        <f>IFERROR(AD44/AD125, 0)</f>
        <v/>
      </c>
      <c r="AE46" s="95">
        <f>IFERROR(AE44/AE125, 0)</f>
        <v/>
      </c>
      <c r="AF46" s="95">
        <f>IFERROR(AF44/AF125, 0)</f>
        <v/>
      </c>
      <c r="AG46" s="95">
        <f>IFERROR(AG44/AG125, 0)</f>
        <v/>
      </c>
      <c r="AH46" s="95">
        <f>IFERROR(AH44/AH125, 0)</f>
        <v/>
      </c>
      <c r="AI46" s="95">
        <f>IFERROR(AI44/AI125, 0)</f>
        <v/>
      </c>
      <c r="AJ46" s="95">
        <f>IFERROR(AJ44/AJ125, 0)</f>
        <v/>
      </c>
      <c r="AK46" s="95">
        <f>IFERROR(AK44/AK125, 0)</f>
        <v/>
      </c>
      <c r="AL46" s="95">
        <f>IFERROR(AL44/AL125, 0)</f>
        <v/>
      </c>
      <c r="AM46" s="95">
        <f>IFERROR(AM44/AM125, 0)</f>
        <v/>
      </c>
    </row>
    <row r="47" ht="18" customHeight="1" s="173" thickBot="1">
      <c r="A47" s="38" t="inlineStr">
        <is>
          <t>Pinjaman yang diberikan</t>
        </is>
      </c>
      <c r="B47" s="38" t="n"/>
      <c r="C47" s="155">
        <f>C48+C49-C50</f>
        <v/>
      </c>
      <c r="D47" s="155">
        <f>D48+D49-D50</f>
        <v/>
      </c>
      <c r="E47" s="155">
        <f>E48+E49-E50</f>
        <v/>
      </c>
      <c r="F47" s="155">
        <f>F48+F49-F50</f>
        <v/>
      </c>
      <c r="G47" s="155">
        <f>G48+G49-G50</f>
        <v/>
      </c>
      <c r="H47" s="155">
        <f>H48+H49-H50</f>
        <v/>
      </c>
      <c r="I47" s="155">
        <f>I48+I49-I50</f>
        <v/>
      </c>
      <c r="J47" s="155">
        <f>J48+J49-J50</f>
        <v/>
      </c>
      <c r="K47" s="155">
        <f>K48+K49-K50</f>
        <v/>
      </c>
      <c r="L47" s="155">
        <f>L48+L49-L50</f>
        <v/>
      </c>
      <c r="M47" s="155">
        <f>M48+M49-M50</f>
        <v/>
      </c>
      <c r="N47" s="155">
        <f>N48+N49-N50</f>
        <v/>
      </c>
      <c r="O47" s="155">
        <f>O48+O49-O50</f>
        <v/>
      </c>
      <c r="P47" s="155">
        <f>P48+P49-P50</f>
        <v/>
      </c>
      <c r="Q47" s="155">
        <f>Q48+Q49-Q50</f>
        <v/>
      </c>
      <c r="R47" s="155">
        <f>R48+R49-R50</f>
        <v/>
      </c>
      <c r="S47" s="155">
        <f>S48+S49-S50</f>
        <v/>
      </c>
      <c r="T47" s="155">
        <f>T48+T49-T50</f>
        <v/>
      </c>
      <c r="U47" s="155">
        <f>U48+U49-U50</f>
        <v/>
      </c>
      <c r="V47" s="155">
        <f>V48+V49-V50</f>
        <v/>
      </c>
      <c r="W47" s="155">
        <f>W48+W49-W50</f>
        <v/>
      </c>
      <c r="X47" s="155">
        <f>X48+X49-X50</f>
        <v/>
      </c>
      <c r="Y47" s="155">
        <f>Y48+Y49-Y50</f>
        <v/>
      </c>
      <c r="Z47" s="155">
        <f>Z48+Z49-Z50</f>
        <v/>
      </c>
      <c r="AA47" s="155">
        <f>AA48+AA49-AA50</f>
        <v/>
      </c>
      <c r="AB47" s="155">
        <f>AB48+AB49-AB50</f>
        <v/>
      </c>
      <c r="AC47" s="155">
        <f>AC48+AC49-AC50</f>
        <v/>
      </c>
      <c r="AD47" s="155">
        <f>AD48+AD49-AD50</f>
        <v/>
      </c>
      <c r="AE47" s="155">
        <f>AE48+AE49-AE50</f>
        <v/>
      </c>
      <c r="AF47" s="155">
        <f>AF48+AF49-AF50</f>
        <v/>
      </c>
      <c r="AG47" s="155">
        <f>AG48+AG49-AG50</f>
        <v/>
      </c>
      <c r="AH47" s="155">
        <f>AH48+AH49-AH50</f>
        <v/>
      </c>
      <c r="AI47" s="155">
        <f>AI48+AI49-AI50</f>
        <v/>
      </c>
      <c r="AJ47" s="155">
        <f>AJ48+AJ49-AJ50</f>
        <v/>
      </c>
      <c r="AK47" s="155">
        <f>AK48+AK49-AK50</f>
        <v/>
      </c>
      <c r="AL47" s="155">
        <f>AL48+AL49-AL50</f>
        <v/>
      </c>
      <c r="AM47" s="155">
        <f>AM48+AM49-AM50</f>
        <v/>
      </c>
    </row>
    <row r="48" ht="35" customHeight="1" s="173" thickBot="1">
      <c r="A48" s="39" t="inlineStr">
        <is>
          <t>Pinjaman yang diberikan pihak ketiga</t>
        </is>
      </c>
      <c r="B48" s="39" t="n"/>
      <c r="C48" s="37" t="n">
        <v>185966.151</v>
      </c>
      <c r="D48" s="37" t="n">
        <v>190750.561</v>
      </c>
      <c r="E48" s="37" t="n">
        <v>171448.991</v>
      </c>
      <c r="F48" s="37" t="n">
        <v>176954.255</v>
      </c>
      <c r="G48" s="37" t="n">
        <v>190505.895</v>
      </c>
      <c r="H48" s="37" t="n">
        <v>205695.793</v>
      </c>
      <c r="I48" s="37" t="n">
        <v>217806.851</v>
      </c>
      <c r="J48" s="37" t="n">
        <v>227851.68</v>
      </c>
      <c r="K48" s="37" t="n"/>
      <c r="L48" s="37" t="n"/>
      <c r="M48" s="37" t="n"/>
      <c r="N48" s="37" t="n"/>
      <c r="O48" s="37" t="n"/>
      <c r="P48" s="37" t="n"/>
      <c r="Q48" s="37" t="n"/>
      <c r="R48" s="37" t="n"/>
      <c r="S48" s="37" t="n"/>
      <c r="T48" s="37" t="n"/>
      <c r="U48" s="37" t="n"/>
      <c r="V48" s="37" t="n"/>
      <c r="W48" s="37" t="n"/>
      <c r="X48" s="37" t="n"/>
      <c r="Y48" s="37" t="n"/>
      <c r="Z48" s="37" t="n"/>
      <c r="AA48" s="37" t="n"/>
      <c r="AB48" s="37" t="n"/>
      <c r="AC48" s="37" t="n"/>
      <c r="AD48" s="37" t="n"/>
      <c r="AE48" s="37" t="n"/>
      <c r="AF48" s="37" t="n"/>
      <c r="AG48" s="37" t="n"/>
      <c r="AH48" s="37" t="n"/>
      <c r="AI48" s="37" t="n"/>
      <c r="AJ48" s="37" t="n"/>
      <c r="AK48" s="37" t="n"/>
      <c r="AL48" s="37" t="n"/>
      <c r="AM48" s="37" t="n"/>
    </row>
    <row r="49" ht="35" customHeight="1" s="173" thickBot="1">
      <c r="A49" s="39" t="inlineStr">
        <is>
          <t>Pinjaman yang diberikan pihak berelasi</t>
        </is>
      </c>
      <c r="B49" s="39" t="n"/>
      <c r="C49" s="37" t="n">
        <v>296.48</v>
      </c>
      <c r="D49" s="37" t="n">
        <v>232.557</v>
      </c>
      <c r="E49" s="37" t="n">
        <v>221.4</v>
      </c>
      <c r="F49" s="37" t="n">
        <v>203.607</v>
      </c>
      <c r="G49" s="37" t="n">
        <v>186.295</v>
      </c>
      <c r="H49" s="37" t="n">
        <v>220.757</v>
      </c>
      <c r="I49" s="37" t="n">
        <v>143.085</v>
      </c>
      <c r="J49" s="37" t="n">
        <v>146.303</v>
      </c>
      <c r="K49" s="37" t="n"/>
      <c r="L49" s="37" t="n"/>
      <c r="M49" s="37" t="n"/>
      <c r="N49" s="37" t="n"/>
      <c r="O49" s="37" t="n"/>
      <c r="P49" s="37" t="n"/>
      <c r="Q49" s="37" t="n"/>
      <c r="R49" s="37" t="n"/>
      <c r="S49" s="37" t="n"/>
      <c r="T49" s="37" t="n"/>
      <c r="U49" s="37" t="n"/>
      <c r="V49" s="37" t="n"/>
      <c r="W49" s="37" t="n"/>
      <c r="X49" s="37" t="n"/>
      <c r="Y49" s="37" t="n"/>
      <c r="Z49" s="37" t="n"/>
      <c r="AA49" s="37" t="n"/>
      <c r="AB49" s="37" t="n"/>
      <c r="AC49" s="37" t="n"/>
      <c r="AD49" s="37" t="n"/>
      <c r="AE49" s="37" t="n"/>
      <c r="AF49" s="37" t="n"/>
      <c r="AG49" s="37" t="n"/>
      <c r="AH49" s="37" t="n"/>
      <c r="AI49" s="37" t="n"/>
      <c r="AJ49" s="37" t="n"/>
      <c r="AK49" s="37" t="n"/>
      <c r="AL49" s="37" t="n"/>
      <c r="AM49" s="37" t="n"/>
    </row>
    <row r="50" ht="52" customHeight="1" s="173" thickBot="1">
      <c r="A50" s="39" t="inlineStr">
        <is>
          <t>Cadangan kerugian penurunan nilai pada pinjaman yang diberikan</t>
        </is>
      </c>
      <c r="B50" s="39" t="n"/>
      <c r="C50" s="40" t="n">
        <v>5951.354</v>
      </c>
      <c r="D50" s="40" t="n">
        <v>5984.978</v>
      </c>
      <c r="E50" s="40" t="n">
        <v>11818.607</v>
      </c>
      <c r="F50" s="40" t="n">
        <v>13068.605</v>
      </c>
      <c r="G50" s="40" t="n">
        <v>13086.85</v>
      </c>
      <c r="H50" s="40" t="n">
        <v>11905.707</v>
      </c>
      <c r="I50" s="40" t="n">
        <v>10451.126</v>
      </c>
      <c r="J50" s="40" t="n">
        <v>8053.555</v>
      </c>
      <c r="K50" s="40" t="n"/>
      <c r="L50" s="40" t="n"/>
      <c r="M50" s="40" t="n"/>
      <c r="N50" s="40" t="n"/>
      <c r="O50" s="40" t="n"/>
      <c r="P50" s="40" t="n"/>
      <c r="Q50" s="40" t="n"/>
      <c r="R50" s="40" t="n"/>
      <c r="S50" s="40" t="n"/>
      <c r="T50" s="40" t="n"/>
      <c r="U50" s="40" t="n"/>
      <c r="V50" s="40" t="n"/>
      <c r="W50" s="40" t="n"/>
      <c r="X50" s="40" t="n"/>
      <c r="Y50" s="40" t="n"/>
      <c r="Z50" s="40" t="n"/>
      <c r="AA50" s="40" t="n"/>
      <c r="AB50" s="40" t="n"/>
      <c r="AC50" s="40" t="n"/>
      <c r="AD50" s="40" t="n"/>
      <c r="AE50" s="40" t="n"/>
      <c r="AF50" s="40" t="n"/>
      <c r="AG50" s="40" t="n"/>
      <c r="AH50" s="40" t="n"/>
      <c r="AI50" s="40" t="n"/>
      <c r="AJ50" s="40" t="n"/>
      <c r="AK50" s="40" t="n"/>
      <c r="AL50" s="40" t="n"/>
      <c r="AM50" s="40" t="n"/>
    </row>
    <row r="51" hidden="1" ht="35" customHeight="1" s="173" thickBot="1">
      <c r="A51" s="36" t="inlineStr">
        <is>
          <t>Piutang dari lembaga kliring dan penjaminan</t>
        </is>
      </c>
      <c r="B51" s="36" t="n"/>
      <c r="C51" s="37" t="inlineStr"/>
      <c r="D51" s="37" t="inlineStr"/>
      <c r="E51" s="37" t="inlineStr"/>
      <c r="F51" s="37" t="inlineStr"/>
      <c r="G51" s="37" t="inlineStr"/>
      <c r="H51" s="37" t="inlineStr"/>
      <c r="I51" s="37" t="inlineStr"/>
      <c r="J51" s="37" t="inlineStr"/>
      <c r="K51" s="37" t="n"/>
      <c r="L51" s="37" t="n"/>
      <c r="M51" s="37" t="n"/>
      <c r="N51" s="37" t="n"/>
      <c r="O51" s="37" t="n"/>
      <c r="P51" s="37" t="n"/>
      <c r="Q51" s="37" t="n"/>
      <c r="R51" s="37" t="n"/>
      <c r="S51" s="37" t="n"/>
      <c r="T51" s="37" t="n"/>
      <c r="U51" s="37" t="n"/>
      <c r="V51" s="37" t="n"/>
      <c r="W51" s="37" t="n"/>
      <c r="X51" s="37" t="n"/>
      <c r="Y51" s="37" t="n"/>
      <c r="Z51" s="37" t="n"/>
      <c r="AA51" s="37" t="n"/>
      <c r="AB51" s="37" t="n"/>
      <c r="AC51" s="37" t="n"/>
      <c r="AD51" s="37" t="n"/>
      <c r="AE51" s="37" t="n"/>
      <c r="AF51" s="37" t="n"/>
      <c r="AG51" s="37" t="n"/>
      <c r="AH51" s="37" t="n"/>
      <c r="AI51" s="37" t="n"/>
      <c r="AJ51" s="37" t="n"/>
      <c r="AK51" s="37" t="n"/>
      <c r="AL51" s="37" t="n"/>
      <c r="AM51" s="37" t="n"/>
    </row>
    <row r="52" ht="18" customHeight="1" s="173" thickBot="1">
      <c r="A52" s="38" t="inlineStr">
        <is>
          <t>Piutang nasabah</t>
        </is>
      </c>
      <c r="B52" s="38" t="n"/>
      <c r="C52" s="155">
        <f>C53+C54-C55</f>
        <v/>
      </c>
      <c r="D52" s="155">
        <f>D53+D54-D55</f>
        <v/>
      </c>
      <c r="E52" s="155">
        <f>E53+E54-E55</f>
        <v/>
      </c>
      <c r="F52" s="155">
        <f>F53+F54-F55</f>
        <v/>
      </c>
      <c r="G52" s="155">
        <f>G53+G54-G55</f>
        <v/>
      </c>
      <c r="H52" s="155">
        <f>H53+H54-H55</f>
        <v/>
      </c>
      <c r="I52" s="155">
        <f>I53+I54-I55</f>
        <v/>
      </c>
      <c r="J52" s="155">
        <f>J53+J54-J55</f>
        <v/>
      </c>
      <c r="K52" s="155">
        <f>K53+K54-K55</f>
        <v/>
      </c>
      <c r="L52" s="155">
        <f>L53+L54-L55</f>
        <v/>
      </c>
      <c r="M52" s="155">
        <f>M53+M54-M55</f>
        <v/>
      </c>
      <c r="N52" s="155">
        <f>N53+N54-N55</f>
        <v/>
      </c>
      <c r="O52" s="155">
        <f>O53+O54-O55</f>
        <v/>
      </c>
      <c r="P52" s="155">
        <f>P53+P54-P55</f>
        <v/>
      </c>
      <c r="Q52" s="155">
        <f>Q53+Q54-Q55</f>
        <v/>
      </c>
      <c r="R52" s="155">
        <f>R53+R54-R55</f>
        <v/>
      </c>
      <c r="S52" s="155">
        <f>S53+S54-S55</f>
        <v/>
      </c>
      <c r="T52" s="155">
        <f>T53+T54-T55</f>
        <v/>
      </c>
      <c r="U52" s="155">
        <f>U53+U54-U55</f>
        <v/>
      </c>
      <c r="V52" s="155">
        <f>V53+V54-V55</f>
        <v/>
      </c>
      <c r="W52" s="155">
        <f>W53+W54-W55</f>
        <v/>
      </c>
      <c r="X52" s="155">
        <f>X53+X54-X55</f>
        <v/>
      </c>
      <c r="Y52" s="155">
        <f>Y53+Y54-Y55</f>
        <v/>
      </c>
      <c r="Z52" s="155">
        <f>Z53+Z54-Z55</f>
        <v/>
      </c>
      <c r="AA52" s="155">
        <f>AA53+AA54-AA55</f>
        <v/>
      </c>
      <c r="AB52" s="155">
        <f>AB53+AB54-AB55</f>
        <v/>
      </c>
      <c r="AC52" s="155">
        <f>AC53+AC54-AC55</f>
        <v/>
      </c>
      <c r="AD52" s="155">
        <f>AD53+AD54-AD55</f>
        <v/>
      </c>
      <c r="AE52" s="155">
        <f>AE53+AE54-AE55</f>
        <v/>
      </c>
      <c r="AF52" s="155">
        <f>AF53+AF54-AF55</f>
        <v/>
      </c>
      <c r="AG52" s="155">
        <f>AG53+AG54-AG55</f>
        <v/>
      </c>
      <c r="AH52" s="155">
        <f>AH53+AH54-AH55</f>
        <v/>
      </c>
      <c r="AI52" s="155">
        <f>AI53+AI54-AI55</f>
        <v/>
      </c>
      <c r="AJ52" s="155">
        <f>AJ53+AJ54-AJ55</f>
        <v/>
      </c>
      <c r="AK52" s="155">
        <f>AK53+AK54-AK55</f>
        <v/>
      </c>
      <c r="AL52" s="155">
        <f>AL53+AL54-AL55</f>
        <v/>
      </c>
      <c r="AM52" s="155">
        <f>AM53+AM54-AM55</f>
        <v/>
      </c>
    </row>
    <row r="53" hidden="1" ht="18" customHeight="1" s="173" thickBot="1">
      <c r="A53" s="39" t="inlineStr">
        <is>
          <t>Piutang nasabah pihak ketiga</t>
        </is>
      </c>
      <c r="B53" s="39" t="n"/>
      <c r="C53" s="37" t="inlineStr"/>
      <c r="D53" s="37" t="inlineStr"/>
      <c r="E53" s="37" t="inlineStr"/>
      <c r="F53" s="37" t="inlineStr"/>
      <c r="G53" s="37" t="inlineStr"/>
      <c r="H53" s="37" t="inlineStr"/>
      <c r="I53" s="37" t="inlineStr"/>
      <c r="J53" s="37" t="inlineStr"/>
      <c r="K53" s="37" t="n"/>
      <c r="L53" s="37" t="n"/>
      <c r="M53" s="37" t="n"/>
      <c r="N53" s="37" t="n"/>
      <c r="O53" s="37" t="n"/>
      <c r="P53" s="37" t="n"/>
      <c r="Q53" s="37" t="n"/>
      <c r="R53" s="37" t="n"/>
      <c r="S53" s="37" t="n"/>
      <c r="T53" s="37" t="n"/>
      <c r="U53" s="37" t="n"/>
      <c r="V53" s="37" t="n"/>
      <c r="W53" s="37" t="n"/>
      <c r="X53" s="37" t="n"/>
      <c r="Y53" s="37" t="n"/>
      <c r="Z53" s="37" t="n"/>
      <c r="AA53" s="37" t="n"/>
      <c r="AB53" s="37" t="n"/>
      <c r="AC53" s="37" t="n"/>
      <c r="AD53" s="37" t="n"/>
      <c r="AE53" s="37" t="n"/>
      <c r="AF53" s="37" t="n"/>
      <c r="AG53" s="37" t="n"/>
      <c r="AH53" s="37" t="n"/>
      <c r="AI53" s="37" t="n"/>
      <c r="AJ53" s="37" t="n"/>
      <c r="AK53" s="37" t="n"/>
      <c r="AL53" s="37" t="n"/>
      <c r="AM53" s="37" t="n"/>
    </row>
    <row r="54" hidden="1" ht="18" customHeight="1" s="173" thickBot="1">
      <c r="A54" s="39" t="inlineStr">
        <is>
          <t>Piutang nasabah pihak berelasi</t>
        </is>
      </c>
      <c r="B54" s="39" t="n"/>
      <c r="C54" s="37" t="inlineStr"/>
      <c r="D54" s="37" t="inlineStr"/>
      <c r="E54" s="37" t="inlineStr"/>
      <c r="F54" s="37" t="inlineStr"/>
      <c r="G54" s="37" t="inlineStr"/>
      <c r="H54" s="37" t="inlineStr"/>
      <c r="I54" s="37" t="inlineStr"/>
      <c r="J54" s="37" t="inlineStr"/>
      <c r="K54" s="37" t="n"/>
      <c r="L54" s="37" t="n"/>
      <c r="M54" s="37" t="n"/>
      <c r="N54" s="37" t="n"/>
      <c r="O54" s="37" t="n"/>
      <c r="P54" s="37" t="n"/>
      <c r="Q54" s="37" t="n"/>
      <c r="R54" s="37" t="n"/>
      <c r="S54" s="37" t="n"/>
      <c r="T54" s="37" t="n"/>
      <c r="U54" s="37" t="n"/>
      <c r="V54" s="37" t="n"/>
      <c r="W54" s="37" t="n"/>
      <c r="X54" s="37" t="n"/>
      <c r="Y54" s="37" t="n"/>
      <c r="Z54" s="37" t="n"/>
      <c r="AA54" s="37" t="n"/>
      <c r="AB54" s="37" t="n"/>
      <c r="AC54" s="37" t="n"/>
      <c r="AD54" s="37" t="n"/>
      <c r="AE54" s="37" t="n"/>
      <c r="AF54" s="37" t="n"/>
      <c r="AG54" s="37" t="n"/>
      <c r="AH54" s="37" t="n"/>
      <c r="AI54" s="37" t="n"/>
      <c r="AJ54" s="37" t="n"/>
      <c r="AK54" s="37" t="n"/>
      <c r="AL54" s="37" t="n"/>
      <c r="AM54" s="37" t="n"/>
    </row>
    <row r="55" hidden="1" ht="35" customHeight="1" s="173" thickBot="1">
      <c r="A55" s="39" t="inlineStr">
        <is>
          <t>Cadangan kerugian penurunan nilai pada piutang nasabah</t>
        </is>
      </c>
      <c r="B55" s="39" t="n"/>
      <c r="C55" s="40" t="inlineStr"/>
      <c r="D55" s="40" t="inlineStr"/>
      <c r="E55" s="40" t="inlineStr"/>
      <c r="F55" s="40" t="inlineStr"/>
      <c r="G55" s="40" t="inlineStr"/>
      <c r="H55" s="40" t="inlineStr"/>
      <c r="I55" s="40" t="inlineStr"/>
      <c r="J55" s="40" t="inlineStr"/>
      <c r="K55" s="40" t="n"/>
      <c r="L55" s="40" t="n"/>
      <c r="M55" s="40" t="n"/>
      <c r="N55" s="40" t="n"/>
      <c r="O55" s="40" t="n"/>
      <c r="P55" s="40" t="n"/>
      <c r="Q55" s="40" t="n"/>
      <c r="R55" s="40" t="n"/>
      <c r="S55" s="40" t="n"/>
      <c r="T55" s="40" t="n"/>
      <c r="U55" s="40" t="n"/>
      <c r="V55" s="40" t="n"/>
      <c r="W55" s="40" t="n"/>
      <c r="X55" s="40" t="n"/>
      <c r="Y55" s="40" t="n"/>
      <c r="Z55" s="40" t="n"/>
      <c r="AA55" s="40" t="n"/>
      <c r="AB55" s="40" t="n"/>
      <c r="AC55" s="40" t="n"/>
      <c r="AD55" s="40" t="n"/>
      <c r="AE55" s="40" t="n"/>
      <c r="AF55" s="40" t="n"/>
      <c r="AG55" s="40" t="n"/>
      <c r="AH55" s="40" t="n"/>
      <c r="AI55" s="40" t="n"/>
      <c r="AJ55" s="40" t="n"/>
      <c r="AK55" s="40" t="n"/>
      <c r="AL55" s="40" t="n"/>
      <c r="AM55" s="40" t="n"/>
    </row>
    <row r="56" ht="18" customHeight="1" s="173" thickBot="1">
      <c r="A56" s="38" t="inlineStr">
        <is>
          <t>Piutang murabahah</t>
        </is>
      </c>
      <c r="B56" s="38" t="n"/>
      <c r="C56" s="155">
        <f>C57+C58-C59</f>
        <v/>
      </c>
      <c r="D56" s="155">
        <f>D57+D58-D59</f>
        <v/>
      </c>
      <c r="E56" s="155">
        <f>E57+E58-E59</f>
        <v/>
      </c>
      <c r="F56" s="155">
        <f>F57+F58-F59</f>
        <v/>
      </c>
      <c r="G56" s="155">
        <f>G57+G58-G59</f>
        <v/>
      </c>
      <c r="H56" s="155">
        <f>H57+H58-H59</f>
        <v/>
      </c>
      <c r="I56" s="155">
        <f>I57+I58-I59</f>
        <v/>
      </c>
      <c r="J56" s="155">
        <f>J57+J58-J59</f>
        <v/>
      </c>
      <c r="K56" s="155">
        <f>K57+K58-K59</f>
        <v/>
      </c>
      <c r="L56" s="155">
        <f>L57+L58-L59</f>
        <v/>
      </c>
      <c r="M56" s="155">
        <f>M57+M58-M59</f>
        <v/>
      </c>
      <c r="N56" s="155">
        <f>N57+N58-N59</f>
        <v/>
      </c>
      <c r="O56" s="155">
        <f>O57+O58-O59</f>
        <v/>
      </c>
      <c r="P56" s="155">
        <f>P57+P58-P59</f>
        <v/>
      </c>
      <c r="Q56" s="155">
        <f>Q57+Q58-Q59</f>
        <v/>
      </c>
      <c r="R56" s="155">
        <f>R57+R58-R59</f>
        <v/>
      </c>
      <c r="S56" s="155">
        <f>S57+S58-S59</f>
        <v/>
      </c>
      <c r="T56" s="155">
        <f>T57+T58-T59</f>
        <v/>
      </c>
      <c r="U56" s="155">
        <f>U57+U58-U59</f>
        <v/>
      </c>
      <c r="V56" s="155">
        <f>V57+V58-V59</f>
        <v/>
      </c>
      <c r="W56" s="155">
        <f>W57+W58-W59</f>
        <v/>
      </c>
      <c r="X56" s="155">
        <f>X57+X58-X59</f>
        <v/>
      </c>
      <c r="Y56" s="155">
        <f>Y57+Y58-Y59</f>
        <v/>
      </c>
      <c r="Z56" s="155">
        <f>Z57+Z58-Z59</f>
        <v/>
      </c>
      <c r="AA56" s="155">
        <f>AA57+AA58-AA59</f>
        <v/>
      </c>
      <c r="AB56" s="155">
        <f>AB57+AB58-AB59</f>
        <v/>
      </c>
      <c r="AC56" s="155">
        <f>AC57+AC58-AC59</f>
        <v/>
      </c>
      <c r="AD56" s="155">
        <f>AD57+AD58-AD59</f>
        <v/>
      </c>
      <c r="AE56" s="155">
        <f>AE57+AE58-AE59</f>
        <v/>
      </c>
      <c r="AF56" s="155">
        <f>AF57+AF58-AF59</f>
        <v/>
      </c>
      <c r="AG56" s="155">
        <f>AG57+AG58-AG59</f>
        <v/>
      </c>
      <c r="AH56" s="155">
        <f>AH57+AH58-AH59</f>
        <v/>
      </c>
      <c r="AI56" s="155">
        <f>AI57+AI58-AI59</f>
        <v/>
      </c>
      <c r="AJ56" s="155">
        <f>AJ57+AJ58-AJ59</f>
        <v/>
      </c>
      <c r="AK56" s="155">
        <f>AK57+AK58-AK59</f>
        <v/>
      </c>
      <c r="AL56" s="155">
        <f>AL57+AL58-AL59</f>
        <v/>
      </c>
      <c r="AM56" s="155">
        <f>AM57+AM58-AM59</f>
        <v/>
      </c>
    </row>
    <row r="57" hidden="1" ht="18" customHeight="1" s="173" thickBot="1">
      <c r="A57" s="39" t="inlineStr">
        <is>
          <t>Piutang murabahah pihak ketiga</t>
        </is>
      </c>
      <c r="B57" s="39" t="n"/>
      <c r="C57" s="37" t="inlineStr"/>
      <c r="D57" s="37" t="inlineStr"/>
      <c r="E57" s="37" t="inlineStr"/>
      <c r="F57" s="37" t="inlineStr"/>
      <c r="G57" s="37" t="inlineStr"/>
      <c r="H57" s="37" t="inlineStr"/>
      <c r="I57" s="37" t="inlineStr"/>
      <c r="J57" s="37" t="inlineStr"/>
      <c r="K57" s="37" t="n"/>
      <c r="L57" s="37" t="n"/>
      <c r="M57" s="37" t="n"/>
      <c r="N57" s="37" t="n"/>
      <c r="O57" s="37" t="n"/>
      <c r="P57" s="37" t="n"/>
      <c r="Q57" s="37" t="n"/>
      <c r="R57" s="37" t="n"/>
      <c r="S57" s="37" t="n"/>
      <c r="T57" s="37" t="n"/>
      <c r="U57" s="37" t="n"/>
      <c r="V57" s="37" t="n"/>
      <c r="W57" s="37" t="n"/>
      <c r="X57" s="37" t="n"/>
      <c r="Y57" s="37" t="n"/>
      <c r="Z57" s="37" t="n"/>
      <c r="AA57" s="37" t="n"/>
      <c r="AB57" s="37" t="n"/>
      <c r="AC57" s="37" t="n"/>
      <c r="AD57" s="37" t="n"/>
      <c r="AE57" s="37" t="n"/>
      <c r="AF57" s="37" t="n"/>
      <c r="AG57" s="37" t="n"/>
      <c r="AH57" s="37" t="n"/>
      <c r="AI57" s="37" t="n"/>
      <c r="AJ57" s="37" t="n"/>
      <c r="AK57" s="37" t="n"/>
      <c r="AL57" s="37" t="n"/>
      <c r="AM57" s="37" t="n"/>
    </row>
    <row r="58" hidden="1" ht="35" customHeight="1" s="173" thickBot="1">
      <c r="A58" s="39" t="inlineStr">
        <is>
          <t>Piutang murabahah pihak berelasi</t>
        </is>
      </c>
      <c r="B58" s="39" t="n"/>
      <c r="C58" s="37" t="inlineStr"/>
      <c r="D58" s="37" t="inlineStr"/>
      <c r="E58" s="37" t="inlineStr"/>
      <c r="F58" s="37" t="inlineStr"/>
      <c r="G58" s="37" t="inlineStr"/>
      <c r="H58" s="37" t="inlineStr"/>
      <c r="I58" s="37" t="inlineStr"/>
      <c r="J58" s="37" t="inlineStr"/>
      <c r="K58" s="37" t="n"/>
      <c r="L58" s="37" t="n"/>
      <c r="M58" s="37" t="n"/>
      <c r="N58" s="37" t="n"/>
      <c r="O58" s="37" t="n"/>
      <c r="P58" s="37" t="n"/>
      <c r="Q58" s="37" t="n"/>
      <c r="R58" s="37" t="n"/>
      <c r="S58" s="37" t="n"/>
      <c r="T58" s="37" t="n"/>
      <c r="U58" s="37" t="n"/>
      <c r="V58" s="37" t="n"/>
      <c r="W58" s="37" t="n"/>
      <c r="X58" s="37" t="n"/>
      <c r="Y58" s="37" t="n"/>
      <c r="Z58" s="37" t="n"/>
      <c r="AA58" s="37" t="n"/>
      <c r="AB58" s="37" t="n"/>
      <c r="AC58" s="37" t="n"/>
      <c r="AD58" s="37" t="n"/>
      <c r="AE58" s="37" t="n"/>
      <c r="AF58" s="37" t="n"/>
      <c r="AG58" s="37" t="n"/>
      <c r="AH58" s="37" t="n"/>
      <c r="AI58" s="37" t="n"/>
      <c r="AJ58" s="37" t="n"/>
      <c r="AK58" s="37" t="n"/>
      <c r="AL58" s="37" t="n"/>
      <c r="AM58" s="37" t="n"/>
    </row>
    <row r="59" hidden="1" ht="35" customHeight="1" s="173" thickBot="1">
      <c r="A59" s="39" t="inlineStr">
        <is>
          <t>Cadangan kerugian penurunan nilai pada piutang murabahah</t>
        </is>
      </c>
      <c r="B59" s="39" t="n"/>
      <c r="C59" s="40" t="inlineStr"/>
      <c r="D59" s="40" t="inlineStr"/>
      <c r="E59" s="40" t="inlineStr"/>
      <c r="F59" s="40" t="inlineStr"/>
      <c r="G59" s="40" t="inlineStr"/>
      <c r="H59" s="40" t="inlineStr"/>
      <c r="I59" s="40" t="inlineStr"/>
      <c r="J59" s="40" t="inlineStr"/>
      <c r="K59" s="40" t="n"/>
      <c r="L59" s="40" t="n"/>
      <c r="M59" s="40" t="n"/>
      <c r="N59" s="40" t="n"/>
      <c r="O59" s="40" t="n"/>
      <c r="P59" s="40" t="n"/>
      <c r="Q59" s="40" t="n"/>
      <c r="R59" s="40" t="n"/>
      <c r="S59" s="40" t="n"/>
      <c r="T59" s="40" t="n"/>
      <c r="U59" s="40" t="n"/>
      <c r="V59" s="40" t="n"/>
      <c r="W59" s="40" t="n"/>
      <c r="X59" s="40" t="n"/>
      <c r="Y59" s="40" t="n"/>
      <c r="Z59" s="40" t="n"/>
      <c r="AA59" s="40" t="n"/>
      <c r="AB59" s="40" t="n"/>
      <c r="AC59" s="40" t="n"/>
      <c r="AD59" s="40" t="n"/>
      <c r="AE59" s="40" t="n"/>
      <c r="AF59" s="40" t="n"/>
      <c r="AG59" s="40" t="n"/>
      <c r="AH59" s="40" t="n"/>
      <c r="AI59" s="40" t="n"/>
      <c r="AJ59" s="40" t="n"/>
      <c r="AK59" s="40" t="n"/>
      <c r="AL59" s="40" t="n"/>
      <c r="AM59" s="40" t="n"/>
    </row>
    <row r="60" ht="18" customHeight="1" s="173" thickBot="1">
      <c r="A60" s="38" t="inlineStr">
        <is>
          <t>Piutang istishna</t>
        </is>
      </c>
      <c r="B60" s="38" t="n"/>
      <c r="C60" s="155">
        <f>C61+C62-C63</f>
        <v/>
      </c>
      <c r="D60" s="155">
        <f>D61+D62-D63</f>
        <v/>
      </c>
      <c r="E60" s="155">
        <f>E61+E62-E63</f>
        <v/>
      </c>
      <c r="F60" s="155">
        <f>F61+F62-F63</f>
        <v/>
      </c>
      <c r="G60" s="155">
        <f>G61+G62-G63</f>
        <v/>
      </c>
      <c r="H60" s="155">
        <f>H61+H62-H63</f>
        <v/>
      </c>
      <c r="I60" s="155">
        <f>I61+I62-I63</f>
        <v/>
      </c>
      <c r="J60" s="155">
        <f>J61+J62-J63</f>
        <v/>
      </c>
      <c r="K60" s="155">
        <f>K61+K62-K63</f>
        <v/>
      </c>
      <c r="L60" s="155">
        <f>L61+L62-L63</f>
        <v/>
      </c>
      <c r="M60" s="155">
        <f>M61+M62-M63</f>
        <v/>
      </c>
      <c r="N60" s="155">
        <f>N61+N62-N63</f>
        <v/>
      </c>
      <c r="O60" s="155">
        <f>O61+O62-O63</f>
        <v/>
      </c>
      <c r="P60" s="155">
        <f>P61+P62-P63</f>
        <v/>
      </c>
      <c r="Q60" s="155">
        <f>Q61+Q62-Q63</f>
        <v/>
      </c>
      <c r="R60" s="155">
        <f>R61+R62-R63</f>
        <v/>
      </c>
      <c r="S60" s="155">
        <f>S61+S62-S63</f>
        <v/>
      </c>
      <c r="T60" s="155">
        <f>T61+T62-T63</f>
        <v/>
      </c>
      <c r="U60" s="155">
        <f>U61+U62-U63</f>
        <v/>
      </c>
      <c r="V60" s="155">
        <f>V61+V62-V63</f>
        <v/>
      </c>
      <c r="W60" s="155">
        <f>W61+W62-W63</f>
        <v/>
      </c>
      <c r="X60" s="155">
        <f>X61+X62-X63</f>
        <v/>
      </c>
      <c r="Y60" s="155">
        <f>Y61+Y62-Y63</f>
        <v/>
      </c>
      <c r="Z60" s="155">
        <f>Z61+Z62-Z63</f>
        <v/>
      </c>
      <c r="AA60" s="155">
        <f>AA61+AA62-AA63</f>
        <v/>
      </c>
      <c r="AB60" s="155">
        <f>AB61+AB62-AB63</f>
        <v/>
      </c>
      <c r="AC60" s="155">
        <f>AC61+AC62-AC63</f>
        <v/>
      </c>
      <c r="AD60" s="155">
        <f>AD61+AD62-AD63</f>
        <v/>
      </c>
      <c r="AE60" s="155">
        <f>AE61+AE62-AE63</f>
        <v/>
      </c>
      <c r="AF60" s="155">
        <f>AF61+AF62-AF63</f>
        <v/>
      </c>
      <c r="AG60" s="155">
        <f>AG61+AG62-AG63</f>
        <v/>
      </c>
      <c r="AH60" s="155">
        <f>AH61+AH62-AH63</f>
        <v/>
      </c>
      <c r="AI60" s="155">
        <f>AI61+AI62-AI63</f>
        <v/>
      </c>
      <c r="AJ60" s="155">
        <f>AJ61+AJ62-AJ63</f>
        <v/>
      </c>
      <c r="AK60" s="155">
        <f>AK61+AK62-AK63</f>
        <v/>
      </c>
      <c r="AL60" s="155">
        <f>AL61+AL62-AL63</f>
        <v/>
      </c>
      <c r="AM60" s="155">
        <f>AM61+AM62-AM63</f>
        <v/>
      </c>
    </row>
    <row r="61" hidden="1" ht="18" customHeight="1" s="173" thickBot="1">
      <c r="A61" s="39" t="inlineStr">
        <is>
          <t>Piutang istishna pihak ketiga</t>
        </is>
      </c>
      <c r="B61" s="39" t="n"/>
      <c r="C61" s="37" t="inlineStr"/>
      <c r="D61" s="37" t="inlineStr"/>
      <c r="E61" s="37" t="inlineStr"/>
      <c r="F61" s="37" t="inlineStr"/>
      <c r="G61" s="37" t="inlineStr"/>
      <c r="H61" s="37" t="inlineStr"/>
      <c r="I61" s="37" t="inlineStr"/>
      <c r="J61" s="37" t="inlineStr"/>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row>
    <row r="62" hidden="1" ht="18" customHeight="1" s="173" thickBot="1">
      <c r="A62" s="39" t="inlineStr">
        <is>
          <t>Piutang istishna pihak berelasi</t>
        </is>
      </c>
      <c r="B62" s="39" t="n"/>
      <c r="C62" s="37" t="inlineStr"/>
      <c r="D62" s="37" t="inlineStr"/>
      <c r="E62" s="37" t="inlineStr"/>
      <c r="F62" s="37" t="inlineStr"/>
      <c r="G62" s="37" t="inlineStr"/>
      <c r="H62" s="37" t="inlineStr"/>
      <c r="I62" s="37" t="inlineStr"/>
      <c r="J62" s="37" t="inlineStr"/>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row>
    <row r="63" hidden="1" ht="35" customHeight="1" s="173" thickBot="1">
      <c r="A63" s="39" t="inlineStr">
        <is>
          <t>Cadangan kerugian penurunan nilai pada piutang istishna</t>
        </is>
      </c>
      <c r="B63" s="39" t="n"/>
      <c r="C63" s="40" t="inlineStr"/>
      <c r="D63" s="40" t="inlineStr"/>
      <c r="E63" s="40" t="inlineStr"/>
      <c r="F63" s="40" t="inlineStr"/>
      <c r="G63" s="40" t="inlineStr"/>
      <c r="H63" s="40" t="inlineStr"/>
      <c r="I63" s="40" t="inlineStr"/>
      <c r="J63" s="40" t="inlineStr"/>
      <c r="K63" s="40" t="n"/>
      <c r="L63" s="40" t="n"/>
      <c r="M63" s="40" t="n"/>
      <c r="N63" s="40" t="n"/>
      <c r="O63" s="40" t="n"/>
      <c r="P63" s="40" t="n"/>
      <c r="Q63" s="40" t="n"/>
      <c r="R63" s="40" t="n"/>
      <c r="S63" s="40" t="n"/>
      <c r="T63" s="40" t="n"/>
      <c r="U63" s="40" t="n"/>
      <c r="V63" s="40" t="n"/>
      <c r="W63" s="40" t="n"/>
      <c r="X63" s="40" t="n"/>
      <c r="Y63" s="40" t="n"/>
      <c r="Z63" s="40" t="n"/>
      <c r="AA63" s="40" t="n"/>
      <c r="AB63" s="40" t="n"/>
      <c r="AC63" s="40" t="n"/>
      <c r="AD63" s="40" t="n"/>
      <c r="AE63" s="40" t="n"/>
      <c r="AF63" s="40" t="n"/>
      <c r="AG63" s="40" t="n"/>
      <c r="AH63" s="40" t="n"/>
      <c r="AI63" s="40" t="n"/>
      <c r="AJ63" s="40" t="n"/>
      <c r="AK63" s="40" t="n"/>
      <c r="AL63" s="40" t="n"/>
      <c r="AM63" s="40" t="n"/>
    </row>
    <row r="64" ht="18" customHeight="1" s="173" thickBot="1">
      <c r="A64" s="38" t="inlineStr">
        <is>
          <t>Piutang ijarah</t>
        </is>
      </c>
      <c r="B64" s="38" t="n"/>
      <c r="C64" s="155">
        <f>C65+C66-C67</f>
        <v/>
      </c>
      <c r="D64" s="155">
        <f>D65+D66-D67</f>
        <v/>
      </c>
      <c r="E64" s="155">
        <f>E65+E66-E67</f>
        <v/>
      </c>
      <c r="F64" s="155">
        <f>F65+F66-F67</f>
        <v/>
      </c>
      <c r="G64" s="155">
        <f>G65+G66-G67</f>
        <v/>
      </c>
      <c r="H64" s="155">
        <f>H65+H66-H67</f>
        <v/>
      </c>
      <c r="I64" s="155">
        <f>I65+I66-I67</f>
        <v/>
      </c>
      <c r="J64" s="155">
        <f>J65+J66-J67</f>
        <v/>
      </c>
      <c r="K64" s="155">
        <f>K65+K66-K67</f>
        <v/>
      </c>
      <c r="L64" s="155">
        <f>L65+L66-L67</f>
        <v/>
      </c>
      <c r="M64" s="155">
        <f>M65+M66-M67</f>
        <v/>
      </c>
      <c r="N64" s="155">
        <f>N65+N66-N67</f>
        <v/>
      </c>
      <c r="O64" s="155">
        <f>O65+O66-O67</f>
        <v/>
      </c>
      <c r="P64" s="155">
        <f>P65+P66-P67</f>
        <v/>
      </c>
      <c r="Q64" s="155">
        <f>Q65+Q66-Q67</f>
        <v/>
      </c>
      <c r="R64" s="155">
        <f>R65+R66-R67</f>
        <v/>
      </c>
      <c r="S64" s="155">
        <f>S65+S66-S67</f>
        <v/>
      </c>
      <c r="T64" s="155">
        <f>T65+T66-T67</f>
        <v/>
      </c>
      <c r="U64" s="155">
        <f>U65+U66-U67</f>
        <v/>
      </c>
      <c r="V64" s="155">
        <f>V65+V66-V67</f>
        <v/>
      </c>
      <c r="W64" s="155">
        <f>W65+W66-W67</f>
        <v/>
      </c>
      <c r="X64" s="155">
        <f>X65+X66-X67</f>
        <v/>
      </c>
      <c r="Y64" s="155">
        <f>Y65+Y66-Y67</f>
        <v/>
      </c>
      <c r="Z64" s="155">
        <f>Z65+Z66-Z67</f>
        <v/>
      </c>
      <c r="AA64" s="155">
        <f>AA65+AA66-AA67</f>
        <v/>
      </c>
      <c r="AB64" s="155">
        <f>AB65+AB66-AB67</f>
        <v/>
      </c>
      <c r="AC64" s="155">
        <f>AC65+AC66-AC67</f>
        <v/>
      </c>
      <c r="AD64" s="155">
        <f>AD65+AD66-AD67</f>
        <v/>
      </c>
      <c r="AE64" s="155">
        <f>AE65+AE66-AE67</f>
        <v/>
      </c>
      <c r="AF64" s="155">
        <f>AF65+AF66-AF67</f>
        <v/>
      </c>
      <c r="AG64" s="155">
        <f>AG65+AG66-AG67</f>
        <v/>
      </c>
      <c r="AH64" s="155">
        <f>AH65+AH66-AH67</f>
        <v/>
      </c>
      <c r="AI64" s="155">
        <f>AI65+AI66-AI67</f>
        <v/>
      </c>
      <c r="AJ64" s="155">
        <f>AJ65+AJ66-AJ67</f>
        <v/>
      </c>
      <c r="AK64" s="155">
        <f>AK65+AK66-AK67</f>
        <v/>
      </c>
      <c r="AL64" s="155">
        <f>AL65+AL66-AL67</f>
        <v/>
      </c>
      <c r="AM64" s="155">
        <f>AM65+AM66-AM67</f>
        <v/>
      </c>
    </row>
    <row r="65" hidden="1" ht="18" customHeight="1" s="173" thickBot="1">
      <c r="A65" s="39" t="inlineStr">
        <is>
          <t>Piutang ijarah pihak ketiga</t>
        </is>
      </c>
      <c r="B65" s="39" t="n"/>
      <c r="C65" s="37" t="inlineStr"/>
      <c r="D65" s="37" t="inlineStr"/>
      <c r="E65" s="37" t="inlineStr"/>
      <c r="F65" s="37" t="inlineStr"/>
      <c r="G65" s="37" t="inlineStr"/>
      <c r="H65" s="37" t="inlineStr"/>
      <c r="I65" s="37" t="inlineStr"/>
      <c r="J65" s="37" t="inlineStr"/>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row>
    <row r="66" hidden="1" ht="18" customHeight="1" s="173" thickBot="1">
      <c r="A66" s="39" t="inlineStr">
        <is>
          <t>Piutang ijarah pihak berelasi</t>
        </is>
      </c>
      <c r="B66" s="39" t="n"/>
      <c r="C66" s="37" t="inlineStr"/>
      <c r="D66" s="37" t="inlineStr"/>
      <c r="E66" s="37" t="inlineStr"/>
      <c r="F66" s="37" t="inlineStr"/>
      <c r="G66" s="37" t="inlineStr"/>
      <c r="H66" s="37" t="inlineStr"/>
      <c r="I66" s="37" t="inlineStr"/>
      <c r="J66" s="37" t="inlineStr"/>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row>
    <row r="67" hidden="1" ht="35" customHeight="1" s="173" thickBot="1">
      <c r="A67" s="39" t="inlineStr">
        <is>
          <t>Cadangan kerugian penurunan nilai pada piutang ijarah</t>
        </is>
      </c>
      <c r="B67" s="39" t="n"/>
      <c r="C67" s="40" t="inlineStr"/>
      <c r="D67" s="40" t="inlineStr"/>
      <c r="E67" s="40" t="inlineStr"/>
      <c r="F67" s="40" t="inlineStr"/>
      <c r="G67" s="40" t="inlineStr"/>
      <c r="H67" s="40" t="inlineStr"/>
      <c r="I67" s="40" t="inlineStr"/>
      <c r="J67" s="40" t="inlineStr"/>
      <c r="K67" s="40" t="n"/>
      <c r="L67" s="40" t="n"/>
      <c r="M67" s="40" t="n"/>
      <c r="N67" s="40" t="n"/>
      <c r="O67" s="40" t="n"/>
      <c r="P67" s="40" t="n"/>
      <c r="Q67" s="40" t="n"/>
      <c r="R67" s="40" t="n"/>
      <c r="S67" s="40" t="n"/>
      <c r="T67" s="40" t="n"/>
      <c r="U67" s="40" t="n"/>
      <c r="V67" s="40" t="n"/>
      <c r="W67" s="40" t="n"/>
      <c r="X67" s="40" t="n"/>
      <c r="Y67" s="40" t="n"/>
      <c r="Z67" s="40" t="n"/>
      <c r="AA67" s="40" t="n"/>
      <c r="AB67" s="40" t="n"/>
      <c r="AC67" s="40" t="n"/>
      <c r="AD67" s="40" t="n"/>
      <c r="AE67" s="40" t="n"/>
      <c r="AF67" s="40" t="n"/>
      <c r="AG67" s="40" t="n"/>
      <c r="AH67" s="40" t="n"/>
      <c r="AI67" s="40" t="n"/>
      <c r="AJ67" s="40" t="n"/>
      <c r="AK67" s="40" t="n"/>
      <c r="AL67" s="40" t="n"/>
      <c r="AM67" s="40" t="n"/>
    </row>
    <row r="68" ht="18" customHeight="1" s="173" thickBot="1">
      <c r="A68" s="38" t="inlineStr">
        <is>
          <t>Piutang pembiayaan konsumen</t>
        </is>
      </c>
      <c r="B68" s="38" t="n"/>
      <c r="C68" s="155">
        <f>C69+C70-C71</f>
        <v/>
      </c>
      <c r="D68" s="155">
        <f>D69+D70-D71</f>
        <v/>
      </c>
      <c r="E68" s="155">
        <f>E69+E70-E71</f>
        <v/>
      </c>
      <c r="F68" s="155">
        <f>F69+F70-F71</f>
        <v/>
      </c>
      <c r="G68" s="155">
        <f>G69+G70-G71</f>
        <v/>
      </c>
      <c r="H68" s="155">
        <f>H69+H70-H71</f>
        <v/>
      </c>
      <c r="I68" s="155">
        <f>I69+I70-I71</f>
        <v/>
      </c>
      <c r="J68" s="155">
        <f>J69+J70-J71</f>
        <v/>
      </c>
      <c r="K68" s="155">
        <f>K69+K70-K71</f>
        <v/>
      </c>
      <c r="L68" s="155">
        <f>L69+L70-L71</f>
        <v/>
      </c>
      <c r="M68" s="155">
        <f>M69+M70-M71</f>
        <v/>
      </c>
      <c r="N68" s="155">
        <f>N69+N70-N71</f>
        <v/>
      </c>
      <c r="O68" s="155">
        <f>O69+O70-O71</f>
        <v/>
      </c>
      <c r="P68" s="155">
        <f>P69+P70-P71</f>
        <v/>
      </c>
      <c r="Q68" s="155">
        <f>Q69+Q70-Q71</f>
        <v/>
      </c>
      <c r="R68" s="155">
        <f>R69+R70-R71</f>
        <v/>
      </c>
      <c r="S68" s="155">
        <f>S69+S70-S71</f>
        <v/>
      </c>
      <c r="T68" s="155">
        <f>T69+T70-T71</f>
        <v/>
      </c>
      <c r="U68" s="155">
        <f>U69+U70-U71</f>
        <v/>
      </c>
      <c r="V68" s="155">
        <f>V69+V70-V71</f>
        <v/>
      </c>
      <c r="W68" s="155">
        <f>W69+W70-W71</f>
        <v/>
      </c>
      <c r="X68" s="155">
        <f>X69+X70-X71</f>
        <v/>
      </c>
      <c r="Y68" s="155">
        <f>Y69+Y70-Y71</f>
        <v/>
      </c>
      <c r="Z68" s="155">
        <f>Z69+Z70-Z71</f>
        <v/>
      </c>
      <c r="AA68" s="155">
        <f>AA69+AA70-AA71</f>
        <v/>
      </c>
      <c r="AB68" s="155">
        <f>AB69+AB70-AB71</f>
        <v/>
      </c>
      <c r="AC68" s="155">
        <f>AC69+AC70-AC71</f>
        <v/>
      </c>
      <c r="AD68" s="155">
        <f>AD69+AD70-AD71</f>
        <v/>
      </c>
      <c r="AE68" s="155">
        <f>AE69+AE70-AE71</f>
        <v/>
      </c>
      <c r="AF68" s="155">
        <f>AF69+AF70-AF71</f>
        <v/>
      </c>
      <c r="AG68" s="155">
        <f>AG69+AG70-AG71</f>
        <v/>
      </c>
      <c r="AH68" s="155">
        <f>AH69+AH70-AH71</f>
        <v/>
      </c>
      <c r="AI68" s="155">
        <f>AI69+AI70-AI71</f>
        <v/>
      </c>
      <c r="AJ68" s="155">
        <f>AJ69+AJ70-AJ71</f>
        <v/>
      </c>
      <c r="AK68" s="155">
        <f>AK69+AK70-AK71</f>
        <v/>
      </c>
      <c r="AL68" s="155">
        <f>AL69+AL70-AL71</f>
        <v/>
      </c>
      <c r="AM68" s="155">
        <f>AM69+AM70-AM71</f>
        <v/>
      </c>
    </row>
    <row r="69" ht="35" customHeight="1" s="173" thickBot="1">
      <c r="A69" s="39" t="inlineStr">
        <is>
          <t>Piutang pembiayaan konsumen pihak ketiga</t>
        </is>
      </c>
      <c r="B69" s="39" t="n"/>
      <c r="C69" s="37" t="n">
        <v>2199.8</v>
      </c>
      <c r="D69" s="37" t="n">
        <v>3254.233</v>
      </c>
      <c r="E69" s="37" t="n">
        <v>3084.202</v>
      </c>
      <c r="F69" s="37" t="n">
        <v>4455.558</v>
      </c>
      <c r="G69" s="37" t="n">
        <v>5918.824</v>
      </c>
      <c r="H69" s="37" t="n">
        <v>7453.32</v>
      </c>
      <c r="I69" s="37" t="n">
        <v>10053.059</v>
      </c>
      <c r="J69" s="37" t="n">
        <v>10310.842</v>
      </c>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row>
    <row r="70" hidden="1" ht="35" customHeight="1" s="173" thickBot="1">
      <c r="A70" s="39" t="inlineStr">
        <is>
          <t>Piutang pembiayaan konsumen pihak berelasi</t>
        </is>
      </c>
      <c r="B70" s="39" t="n"/>
      <c r="C70" s="37" t="inlineStr"/>
      <c r="D70" s="37" t="inlineStr"/>
      <c r="E70" s="37" t="inlineStr"/>
      <c r="F70" s="37" t="inlineStr"/>
      <c r="G70" s="37" t="inlineStr"/>
      <c r="H70" s="37" t="inlineStr"/>
      <c r="I70" s="37" t="inlineStr"/>
      <c r="J70" s="37" t="inlineStr"/>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row>
    <row r="71" ht="52" customHeight="1" s="173" thickBot="1">
      <c r="A71" s="39" t="inlineStr">
        <is>
          <t>Cadangan kerugian penurunan nilai pada piutang pembiayaan konsumen</t>
        </is>
      </c>
      <c r="B71" s="39" t="n"/>
      <c r="C71" s="40" t="n">
        <v>146.998</v>
      </c>
      <c r="D71" s="40" t="n">
        <v>74.863</v>
      </c>
      <c r="E71" s="40" t="n">
        <v>106.353</v>
      </c>
      <c r="F71" s="40" t="n">
        <v>67.029</v>
      </c>
      <c r="G71" s="40" t="n">
        <v>110.535</v>
      </c>
      <c r="H71" s="40" t="n">
        <v>141.776</v>
      </c>
      <c r="I71" s="40" t="n">
        <v>202.274</v>
      </c>
      <c r="J71" s="40" t="n">
        <v>329.83</v>
      </c>
      <c r="K71" s="40" t="n"/>
      <c r="L71" s="40" t="n"/>
      <c r="M71" s="40" t="n"/>
      <c r="N71" s="40" t="n"/>
      <c r="O71" s="40" t="n"/>
      <c r="P71" s="40" t="n"/>
      <c r="Q71" s="40" t="n"/>
      <c r="R71" s="40" t="n"/>
      <c r="S71" s="40" t="n"/>
      <c r="T71" s="40" t="n"/>
      <c r="U71" s="40" t="n"/>
      <c r="V71" s="40" t="n"/>
      <c r="W71" s="40" t="n"/>
      <c r="X71" s="40" t="n"/>
      <c r="Y71" s="40" t="n"/>
      <c r="Z71" s="40" t="n"/>
      <c r="AA71" s="40" t="n"/>
      <c r="AB71" s="40" t="n"/>
      <c r="AC71" s="40" t="n"/>
      <c r="AD71" s="40" t="n"/>
      <c r="AE71" s="40" t="n"/>
      <c r="AF71" s="40" t="n"/>
      <c r="AG71" s="40" t="n"/>
      <c r="AH71" s="40" t="n"/>
      <c r="AI71" s="40" t="n"/>
      <c r="AJ71" s="40" t="n"/>
      <c r="AK71" s="40" t="n"/>
      <c r="AL71" s="40" t="n"/>
      <c r="AM71" s="40" t="n"/>
    </row>
    <row r="72" ht="18" customHeight="1" s="173" thickBot="1">
      <c r="A72" s="38" t="inlineStr">
        <is>
          <t>Pinjaman qardh</t>
        </is>
      </c>
      <c r="B72" s="38" t="n"/>
      <c r="C72" s="155">
        <f>C73+C74-C75</f>
        <v/>
      </c>
      <c r="D72" s="155">
        <f>D73+D74-D75</f>
        <v/>
      </c>
      <c r="E72" s="155">
        <f>E73+E74-E75</f>
        <v/>
      </c>
      <c r="F72" s="155">
        <f>F73+F74-F75</f>
        <v/>
      </c>
      <c r="G72" s="155">
        <f>G73+G74-G75</f>
        <v/>
      </c>
      <c r="H72" s="155">
        <f>H73+H74-H75</f>
        <v/>
      </c>
      <c r="I72" s="155">
        <f>I73+I74-I75</f>
        <v/>
      </c>
      <c r="J72" s="155">
        <f>J73+J74-J75</f>
        <v/>
      </c>
      <c r="K72" s="155">
        <f>K73+K74-K75</f>
        <v/>
      </c>
      <c r="L72" s="155">
        <f>L73+L74-L75</f>
        <v/>
      </c>
      <c r="M72" s="155">
        <f>M73+M74-M75</f>
        <v/>
      </c>
      <c r="N72" s="155">
        <f>N73+N74-N75</f>
        <v/>
      </c>
      <c r="O72" s="155">
        <f>O73+O74-O75</f>
        <v/>
      </c>
      <c r="P72" s="155">
        <f>P73+P74-P75</f>
        <v/>
      </c>
      <c r="Q72" s="155">
        <f>Q73+Q74-Q75</f>
        <v/>
      </c>
      <c r="R72" s="155">
        <f>R73+R74-R75</f>
        <v/>
      </c>
      <c r="S72" s="155">
        <f>S73+S74-S75</f>
        <v/>
      </c>
      <c r="T72" s="155">
        <f>T73+T74-T75</f>
        <v/>
      </c>
      <c r="U72" s="155">
        <f>U73+U74-U75</f>
        <v/>
      </c>
      <c r="V72" s="155">
        <f>V73+V74-V75</f>
        <v/>
      </c>
      <c r="W72" s="155">
        <f>W73+W74-W75</f>
        <v/>
      </c>
      <c r="X72" s="155">
        <f>X73+X74-X75</f>
        <v/>
      </c>
      <c r="Y72" s="155">
        <f>Y73+Y74-Y75</f>
        <v/>
      </c>
      <c r="Z72" s="155">
        <f>Z73+Z74-Z75</f>
        <v/>
      </c>
      <c r="AA72" s="155">
        <f>AA73+AA74-AA75</f>
        <v/>
      </c>
      <c r="AB72" s="155">
        <f>AB73+AB74-AB75</f>
        <v/>
      </c>
      <c r="AC72" s="155">
        <f>AC73+AC74-AC75</f>
        <v/>
      </c>
      <c r="AD72" s="155">
        <f>AD73+AD74-AD75</f>
        <v/>
      </c>
      <c r="AE72" s="155">
        <f>AE73+AE74-AE75</f>
        <v/>
      </c>
      <c r="AF72" s="155">
        <f>AF73+AF74-AF75</f>
        <v/>
      </c>
      <c r="AG72" s="155">
        <f>AG73+AG74-AG75</f>
        <v/>
      </c>
      <c r="AH72" s="155">
        <f>AH73+AH74-AH75</f>
        <v/>
      </c>
      <c r="AI72" s="155">
        <f>AI73+AI74-AI75</f>
        <v/>
      </c>
      <c r="AJ72" s="155">
        <f>AJ73+AJ74-AJ75</f>
        <v/>
      </c>
      <c r="AK72" s="155">
        <f>AK73+AK74-AK75</f>
        <v/>
      </c>
      <c r="AL72" s="155">
        <f>AL73+AL74-AL75</f>
        <v/>
      </c>
      <c r="AM72" s="155">
        <f>AM73+AM74-AM75</f>
        <v/>
      </c>
    </row>
    <row r="73" hidden="1" ht="18" customHeight="1" s="173" thickBot="1">
      <c r="A73" s="39" t="inlineStr">
        <is>
          <t>Pinjaman qardh pihak ketiga</t>
        </is>
      </c>
      <c r="B73" s="39" t="n"/>
      <c r="C73" s="37" t="inlineStr"/>
      <c r="D73" s="37" t="inlineStr"/>
      <c r="E73" s="37" t="inlineStr"/>
      <c r="F73" s="37" t="inlineStr"/>
      <c r="G73" s="37" t="inlineStr"/>
      <c r="H73" s="37" t="inlineStr"/>
      <c r="I73" s="37" t="inlineStr"/>
      <c r="J73" s="37" t="inlineStr"/>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row>
    <row r="74" hidden="1" ht="18" customHeight="1" s="173" thickBot="1">
      <c r="A74" s="39" t="inlineStr">
        <is>
          <t>Pinjaman qardh pihak berelasi</t>
        </is>
      </c>
      <c r="B74" s="39" t="n"/>
      <c r="C74" s="37" t="inlineStr"/>
      <c r="D74" s="37" t="inlineStr"/>
      <c r="E74" s="37" t="inlineStr"/>
      <c r="F74" s="37" t="inlineStr"/>
      <c r="G74" s="37" t="inlineStr"/>
      <c r="H74" s="37" t="inlineStr"/>
      <c r="I74" s="37" t="inlineStr"/>
      <c r="J74" s="37" t="inlineStr"/>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row>
    <row r="75" hidden="1" ht="35" customHeight="1" s="173" thickBot="1">
      <c r="A75" s="39" t="inlineStr">
        <is>
          <t>Cadangan kerugian penurunan nilai pada pinjaman qardh</t>
        </is>
      </c>
      <c r="B75" s="39" t="n"/>
      <c r="C75" s="40" t="inlineStr"/>
      <c r="D75" s="40" t="inlineStr"/>
      <c r="E75" s="40" t="inlineStr"/>
      <c r="F75" s="40" t="inlineStr"/>
      <c r="G75" s="40" t="inlineStr"/>
      <c r="H75" s="40" t="inlineStr"/>
      <c r="I75" s="40" t="inlineStr"/>
      <c r="J75" s="40" t="inlineStr"/>
      <c r="K75" s="40" t="n"/>
      <c r="L75" s="40" t="n"/>
      <c r="M75" s="40" t="n"/>
      <c r="N75" s="40" t="n"/>
      <c r="O75" s="40" t="n"/>
      <c r="P75" s="40" t="n"/>
      <c r="Q75" s="40" t="n"/>
      <c r="R75" s="40" t="n"/>
      <c r="S75" s="40" t="n"/>
      <c r="T75" s="40" t="n"/>
      <c r="U75" s="40" t="n"/>
      <c r="V75" s="40" t="n"/>
      <c r="W75" s="40" t="n"/>
      <c r="X75" s="40" t="n"/>
      <c r="Y75" s="40" t="n"/>
      <c r="Z75" s="40" t="n"/>
      <c r="AA75" s="40" t="n"/>
      <c r="AB75" s="40" t="n"/>
      <c r="AC75" s="40" t="n"/>
      <c r="AD75" s="40" t="n"/>
      <c r="AE75" s="40" t="n"/>
      <c r="AF75" s="40" t="n"/>
      <c r="AG75" s="40" t="n"/>
      <c r="AH75" s="40" t="n"/>
      <c r="AI75" s="40" t="n"/>
      <c r="AJ75" s="40" t="n"/>
      <c r="AK75" s="40" t="n"/>
      <c r="AL75" s="40" t="n"/>
      <c r="AM75" s="40" t="n"/>
    </row>
    <row r="76" ht="18" customHeight="1" s="173" thickBot="1">
      <c r="A76" s="38" t="inlineStr">
        <is>
          <t>Pembiayaan mudharabah</t>
        </is>
      </c>
      <c r="B76" s="38" t="n"/>
      <c r="C76" s="155">
        <f>C77+C78-C79</f>
        <v/>
      </c>
      <c r="D76" s="155">
        <f>D77+D78-D79</f>
        <v/>
      </c>
      <c r="E76" s="155">
        <f>E77+E78-E79</f>
        <v/>
      </c>
      <c r="F76" s="155">
        <f>F77+F78-F79</f>
        <v/>
      </c>
      <c r="G76" s="155">
        <f>G77+G78-G79</f>
        <v/>
      </c>
      <c r="H76" s="155">
        <f>H77+H78-H79</f>
        <v/>
      </c>
      <c r="I76" s="155">
        <f>I77+I78-I79</f>
        <v/>
      </c>
      <c r="J76" s="155">
        <f>J77+J78-J79</f>
        <v/>
      </c>
      <c r="K76" s="155">
        <f>K77+K78-K79</f>
        <v/>
      </c>
      <c r="L76" s="155">
        <f>L77+L78-L79</f>
        <v/>
      </c>
      <c r="M76" s="155">
        <f>M77+M78-M79</f>
        <v/>
      </c>
      <c r="N76" s="155">
        <f>N77+N78-N79</f>
        <v/>
      </c>
      <c r="O76" s="155">
        <f>O77+O78-O79</f>
        <v/>
      </c>
      <c r="P76" s="155">
        <f>P77+P78-P79</f>
        <v/>
      </c>
      <c r="Q76" s="155">
        <f>Q77+Q78-Q79</f>
        <v/>
      </c>
      <c r="R76" s="155">
        <f>R77+R78-R79</f>
        <v/>
      </c>
      <c r="S76" s="155">
        <f>S77+S78-S79</f>
        <v/>
      </c>
      <c r="T76" s="155">
        <f>T77+T78-T79</f>
        <v/>
      </c>
      <c r="U76" s="155">
        <f>U77+U78-U79</f>
        <v/>
      </c>
      <c r="V76" s="155">
        <f>V77+V78-V79</f>
        <v/>
      </c>
      <c r="W76" s="155">
        <f>W77+W78-W79</f>
        <v/>
      </c>
      <c r="X76" s="155">
        <f>X77+X78-X79</f>
        <v/>
      </c>
      <c r="Y76" s="155">
        <f>Y77+Y78-Y79</f>
        <v/>
      </c>
      <c r="Z76" s="155">
        <f>Z77+Z78-Z79</f>
        <v/>
      </c>
      <c r="AA76" s="155">
        <f>AA77+AA78-AA79</f>
        <v/>
      </c>
      <c r="AB76" s="155">
        <f>AB77+AB78-AB79</f>
        <v/>
      </c>
      <c r="AC76" s="155">
        <f>AC77+AC78-AC79</f>
        <v/>
      </c>
      <c r="AD76" s="155">
        <f>AD77+AD78-AD79</f>
        <v/>
      </c>
      <c r="AE76" s="155">
        <f>AE77+AE78-AE79</f>
        <v/>
      </c>
      <c r="AF76" s="155">
        <f>AF77+AF78-AF79</f>
        <v/>
      </c>
      <c r="AG76" s="155">
        <f>AG77+AG78-AG79</f>
        <v/>
      </c>
      <c r="AH76" s="155">
        <f>AH77+AH78-AH79</f>
        <v/>
      </c>
      <c r="AI76" s="155">
        <f>AI77+AI78-AI79</f>
        <v/>
      </c>
      <c r="AJ76" s="155">
        <f>AJ77+AJ78-AJ79</f>
        <v/>
      </c>
      <c r="AK76" s="155">
        <f>AK77+AK78-AK79</f>
        <v/>
      </c>
      <c r="AL76" s="155">
        <f>AL77+AL78-AL79</f>
        <v/>
      </c>
      <c r="AM76" s="155">
        <f>AM77+AM78-AM79</f>
        <v/>
      </c>
    </row>
    <row r="77" hidden="1" ht="35" customHeight="1" s="173" thickBot="1">
      <c r="A77" s="39" t="inlineStr">
        <is>
          <t>Pembiayaan mudharabah pihak ketiga</t>
        </is>
      </c>
      <c r="B77" s="39" t="n"/>
      <c r="C77" s="37" t="inlineStr"/>
      <c r="D77" s="37" t="inlineStr"/>
      <c r="E77" s="37" t="inlineStr"/>
      <c r="F77" s="37" t="inlineStr"/>
      <c r="G77" s="37" t="inlineStr"/>
      <c r="H77" s="37" t="inlineStr"/>
      <c r="I77" s="37" t="inlineStr"/>
      <c r="J77" s="37" t="inlineStr"/>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row>
    <row r="78" hidden="1" ht="35" customHeight="1" s="173" thickBot="1">
      <c r="A78" s="39" t="inlineStr">
        <is>
          <t>Pembiayaan mudharabah pihak berelasi</t>
        </is>
      </c>
      <c r="B78" s="39" t="n"/>
      <c r="C78" s="37" t="inlineStr"/>
      <c r="D78" s="37" t="inlineStr"/>
      <c r="E78" s="37" t="inlineStr"/>
      <c r="F78" s="37" t="inlineStr"/>
      <c r="G78" s="37" t="inlineStr"/>
      <c r="H78" s="37" t="inlineStr"/>
      <c r="I78" s="37" t="inlineStr"/>
      <c r="J78" s="37" t="inlineStr"/>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row>
    <row r="79" hidden="1" ht="52" customHeight="1" s="173" thickBot="1">
      <c r="A79" s="39" t="inlineStr">
        <is>
          <t>Cadangan kerugian penurunan nilai pada pembiayaan mudharabah</t>
        </is>
      </c>
      <c r="B79" s="39" t="n"/>
      <c r="C79" s="40" t="inlineStr"/>
      <c r="D79" s="40" t="inlineStr"/>
      <c r="E79" s="40" t="inlineStr"/>
      <c r="F79" s="40" t="inlineStr"/>
      <c r="G79" s="40" t="inlineStr"/>
      <c r="H79" s="40" t="inlineStr"/>
      <c r="I79" s="40" t="inlineStr"/>
      <c r="J79" s="40" t="inlineStr"/>
      <c r="K79" s="40" t="n"/>
      <c r="L79" s="40" t="n"/>
      <c r="M79" s="40" t="n"/>
      <c r="N79" s="40" t="n"/>
      <c r="O79" s="40" t="n"/>
      <c r="P79" s="40" t="n"/>
      <c r="Q79" s="40" t="n"/>
      <c r="R79" s="40" t="n"/>
      <c r="S79" s="40" t="n"/>
      <c r="T79" s="40" t="n"/>
      <c r="U79" s="40" t="n"/>
      <c r="V79" s="40" t="n"/>
      <c r="W79" s="40" t="n"/>
      <c r="X79" s="40" t="n"/>
      <c r="Y79" s="40" t="n"/>
      <c r="Z79" s="40" t="n"/>
      <c r="AA79" s="40" t="n"/>
      <c r="AB79" s="40" t="n"/>
      <c r="AC79" s="40" t="n"/>
      <c r="AD79" s="40" t="n"/>
      <c r="AE79" s="40" t="n"/>
      <c r="AF79" s="40" t="n"/>
      <c r="AG79" s="40" t="n"/>
      <c r="AH79" s="40" t="n"/>
      <c r="AI79" s="40" t="n"/>
      <c r="AJ79" s="40" t="n"/>
      <c r="AK79" s="40" t="n"/>
      <c r="AL79" s="40" t="n"/>
      <c r="AM79" s="40" t="n"/>
    </row>
    <row r="80" ht="18" customHeight="1" s="173" thickBot="1">
      <c r="A80" s="38" t="inlineStr">
        <is>
          <t>Pembiayaan musyarakah</t>
        </is>
      </c>
      <c r="B80" s="38" t="n"/>
      <c r="C80" s="155">
        <f>C81+C82-C83</f>
        <v/>
      </c>
      <c r="D80" s="155">
        <f>D81+D82-D83</f>
        <v/>
      </c>
      <c r="E80" s="155">
        <f>E81+E82-E83</f>
        <v/>
      </c>
      <c r="F80" s="155">
        <f>F81+F82-F83</f>
        <v/>
      </c>
      <c r="G80" s="155">
        <f>G81+G82-G83</f>
        <v/>
      </c>
      <c r="H80" s="155">
        <f>H81+H82-H83</f>
        <v/>
      </c>
      <c r="I80" s="155">
        <f>I81+I82-I83</f>
        <v/>
      </c>
      <c r="J80" s="155">
        <f>J81+J82-J83</f>
        <v/>
      </c>
      <c r="K80" s="155">
        <f>K81+K82-K83</f>
        <v/>
      </c>
      <c r="L80" s="155">
        <f>L81+L82-L83</f>
        <v/>
      </c>
      <c r="M80" s="155">
        <f>M81+M82-M83</f>
        <v/>
      </c>
      <c r="N80" s="155">
        <f>N81+N82-N83</f>
        <v/>
      </c>
      <c r="O80" s="155">
        <f>O81+O82-O83</f>
        <v/>
      </c>
      <c r="P80" s="155">
        <f>P81+P82-P83</f>
        <v/>
      </c>
      <c r="Q80" s="155">
        <f>Q81+Q82-Q83</f>
        <v/>
      </c>
      <c r="R80" s="155">
        <f>R81+R82-R83</f>
        <v/>
      </c>
      <c r="S80" s="155">
        <f>S81+S82-S83</f>
        <v/>
      </c>
      <c r="T80" s="155">
        <f>T81+T82-T83</f>
        <v/>
      </c>
      <c r="U80" s="155">
        <f>U81+U82-U83</f>
        <v/>
      </c>
      <c r="V80" s="155">
        <f>V81+V82-V83</f>
        <v/>
      </c>
      <c r="W80" s="155">
        <f>W81+W82-W83</f>
        <v/>
      </c>
      <c r="X80" s="155">
        <f>X81+X82-X83</f>
        <v/>
      </c>
      <c r="Y80" s="155">
        <f>Y81+Y82-Y83</f>
        <v/>
      </c>
      <c r="Z80" s="155">
        <f>Z81+Z82-Z83</f>
        <v/>
      </c>
      <c r="AA80" s="155">
        <f>AA81+AA82-AA83</f>
        <v/>
      </c>
      <c r="AB80" s="155">
        <f>AB81+AB82-AB83</f>
        <v/>
      </c>
      <c r="AC80" s="155">
        <f>AC81+AC82-AC83</f>
        <v/>
      </c>
      <c r="AD80" s="155">
        <f>AD81+AD82-AD83</f>
        <v/>
      </c>
      <c r="AE80" s="155">
        <f>AE81+AE82-AE83</f>
        <v/>
      </c>
      <c r="AF80" s="155">
        <f>AF81+AF82-AF83</f>
        <v/>
      </c>
      <c r="AG80" s="155">
        <f>AG81+AG82-AG83</f>
        <v/>
      </c>
      <c r="AH80" s="155">
        <f>AH81+AH82-AH83</f>
        <v/>
      </c>
      <c r="AI80" s="155">
        <f>AI81+AI82-AI83</f>
        <v/>
      </c>
      <c r="AJ80" s="155">
        <f>AJ81+AJ82-AJ83</f>
        <v/>
      </c>
      <c r="AK80" s="155">
        <f>AK81+AK82-AK83</f>
        <v/>
      </c>
      <c r="AL80" s="155">
        <f>AL81+AL82-AL83</f>
        <v/>
      </c>
      <c r="AM80" s="155">
        <f>AM81+AM82-AM83</f>
        <v/>
      </c>
    </row>
    <row r="81" hidden="1" ht="35" customHeight="1" s="173" thickBot="1">
      <c r="A81" s="39" t="inlineStr">
        <is>
          <t>Pembiayaan musyarakah pihak ketiga</t>
        </is>
      </c>
      <c r="B81" s="39" t="n"/>
      <c r="C81" s="37" t="inlineStr"/>
      <c r="D81" s="37" t="inlineStr"/>
      <c r="E81" s="37" t="inlineStr"/>
      <c r="F81" s="37" t="inlineStr"/>
      <c r="G81" s="37" t="inlineStr"/>
      <c r="H81" s="37" t="inlineStr"/>
      <c r="I81" s="37" t="inlineStr"/>
      <c r="J81" s="37" t="inlineStr"/>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row>
    <row r="82" hidden="1" ht="35" customHeight="1" s="173" thickBot="1">
      <c r="A82" s="39" t="inlineStr">
        <is>
          <t>Pembiayaan musyarakah pihak berelasi</t>
        </is>
      </c>
      <c r="B82" s="39" t="n"/>
      <c r="C82" s="37" t="inlineStr"/>
      <c r="D82" s="37" t="inlineStr"/>
      <c r="E82" s="37" t="inlineStr"/>
      <c r="F82" s="37" t="inlineStr"/>
      <c r="G82" s="37" t="inlineStr"/>
      <c r="H82" s="37" t="inlineStr"/>
      <c r="I82" s="37" t="inlineStr"/>
      <c r="J82" s="37" t="inlineStr"/>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row>
    <row r="83" hidden="1" ht="52" customHeight="1" s="173" thickBot="1">
      <c r="A83" s="39" t="inlineStr">
        <is>
          <t>Cadangan kerugian penurunan nilai pada pembiayaan musyarakah</t>
        </is>
      </c>
      <c r="B83" s="39" t="n"/>
      <c r="C83" s="40" t="inlineStr"/>
      <c r="D83" s="40" t="inlineStr"/>
      <c r="E83" s="40" t="inlineStr"/>
      <c r="F83" s="40" t="inlineStr"/>
      <c r="G83" s="40" t="inlineStr"/>
      <c r="H83" s="40" t="inlineStr"/>
      <c r="I83" s="40" t="inlineStr"/>
      <c r="J83" s="40" t="inlineStr"/>
      <c r="K83" s="40" t="n"/>
      <c r="L83" s="40" t="n"/>
      <c r="M83" s="40" t="n"/>
      <c r="N83" s="40" t="n"/>
      <c r="O83" s="40" t="n"/>
      <c r="P83" s="40" t="n"/>
      <c r="Q83" s="40" t="n"/>
      <c r="R83" s="40" t="n"/>
      <c r="S83" s="40" t="n"/>
      <c r="T83" s="40" t="n"/>
      <c r="U83" s="40" t="n"/>
      <c r="V83" s="40" t="n"/>
      <c r="W83" s="40" t="n"/>
      <c r="X83" s="40" t="n"/>
      <c r="Y83" s="40" t="n"/>
      <c r="Z83" s="40" t="n"/>
      <c r="AA83" s="40" t="n"/>
      <c r="AB83" s="40" t="n"/>
      <c r="AC83" s="40" t="n"/>
      <c r="AD83" s="40" t="n"/>
      <c r="AE83" s="40" t="n"/>
      <c r="AF83" s="40" t="n"/>
      <c r="AG83" s="40" t="n"/>
      <c r="AH83" s="40" t="n"/>
      <c r="AI83" s="40" t="n"/>
      <c r="AJ83" s="40" t="n"/>
      <c r="AK83" s="40" t="n"/>
      <c r="AL83" s="40" t="n"/>
      <c r="AM83" s="40" t="n"/>
    </row>
    <row r="84" ht="18" customHeight="1" s="173" thickBot="1">
      <c r="A84" s="38" t="inlineStr">
        <is>
          <t>Investasi sewa</t>
        </is>
      </c>
      <c r="B84" s="38" t="n"/>
      <c r="C84" s="155">
        <f>C85+C86+C87+C88+C89-C90</f>
        <v/>
      </c>
      <c r="D84" s="155">
        <f>D85+D86+D87+D88+D89-D90</f>
        <v/>
      </c>
      <c r="E84" s="155">
        <f>E85+E86+E87+E88+E89-E90</f>
        <v/>
      </c>
      <c r="F84" s="155">
        <f>F85+F86+F87+F88+F89-F90</f>
        <v/>
      </c>
      <c r="G84" s="155">
        <f>G85+G86+G87+G88+G89-G90</f>
        <v/>
      </c>
      <c r="H84" s="155">
        <f>H85+H86+H87+H88+H89-H90</f>
        <v/>
      </c>
      <c r="I84" s="155">
        <f>I85+I86+I87+I88+I89-I90</f>
        <v/>
      </c>
      <c r="J84" s="155">
        <f>J85+J86+J87+J88+J89-J90</f>
        <v/>
      </c>
      <c r="K84" s="155">
        <f>K85+K86+K87+K88+K89-K90</f>
        <v/>
      </c>
      <c r="L84" s="155">
        <f>L85+L86+L87+L88+L89-L90</f>
        <v/>
      </c>
      <c r="M84" s="155">
        <f>M85+M86+M87+M88+M89-M90</f>
        <v/>
      </c>
      <c r="N84" s="155">
        <f>N85+N86+N87+N88+N89-N90</f>
        <v/>
      </c>
      <c r="O84" s="155">
        <f>O85+O86+O87+O88+O89-O90</f>
        <v/>
      </c>
      <c r="P84" s="155">
        <f>P85+P86+P87+P88+P89-P90</f>
        <v/>
      </c>
      <c r="Q84" s="155">
        <f>Q85+Q86+Q87+Q88+Q89-Q90</f>
        <v/>
      </c>
      <c r="R84" s="155">
        <f>R85+R86+R87+R88+R89-R90</f>
        <v/>
      </c>
      <c r="S84" s="155">
        <f>S85+S86+S87+S88+S89-S90</f>
        <v/>
      </c>
      <c r="T84" s="155">
        <f>T85+T86+T87+T88+T89-T90</f>
        <v/>
      </c>
      <c r="U84" s="155">
        <f>U85+U86+U87+U88+U89-U90</f>
        <v/>
      </c>
      <c r="V84" s="155">
        <f>V85+V86+V87+V88+V89-V90</f>
        <v/>
      </c>
      <c r="W84" s="155">
        <f>W85+W86+W87+W88+W89-W90</f>
        <v/>
      </c>
      <c r="X84" s="155">
        <f>X85+X86+X87+X88+X89-X90</f>
        <v/>
      </c>
      <c r="Y84" s="155">
        <f>Y85+Y86+Y87+Y88+Y89-Y90</f>
        <v/>
      </c>
      <c r="Z84" s="155">
        <f>Z85+Z86+Z87+Z88+Z89-Z90</f>
        <v/>
      </c>
      <c r="AA84" s="155">
        <f>AA85+AA86+AA87+AA88+AA89-AA90</f>
        <v/>
      </c>
      <c r="AB84" s="155">
        <f>AB85+AB86+AB87+AB88+AB89-AB90</f>
        <v/>
      </c>
      <c r="AC84" s="155">
        <f>AC85+AC86+AC87+AC88+AC89-AC90</f>
        <v/>
      </c>
      <c r="AD84" s="155">
        <f>AD85+AD86+AD87+AD88+AD89-AD90</f>
        <v/>
      </c>
      <c r="AE84" s="155">
        <f>AE85+AE86+AE87+AE88+AE89-AE90</f>
        <v/>
      </c>
      <c r="AF84" s="155">
        <f>AF85+AF86+AF87+AF88+AF89-AF90</f>
        <v/>
      </c>
      <c r="AG84" s="155">
        <f>AG85+AG86+AG87+AG88+AG89-AG90</f>
        <v/>
      </c>
      <c r="AH84" s="155">
        <f>AH85+AH86+AH87+AH88+AH89-AH90</f>
        <v/>
      </c>
      <c r="AI84" s="155">
        <f>AI85+AI86+AI87+AI88+AI89-AI90</f>
        <v/>
      </c>
      <c r="AJ84" s="155">
        <f>AJ85+AJ86+AJ87+AJ88+AJ89-AJ90</f>
        <v/>
      </c>
      <c r="AK84" s="155">
        <f>AK85+AK86+AK87+AK88+AK89-AK90</f>
        <v/>
      </c>
      <c r="AL84" s="155">
        <f>AL85+AL86+AL87+AL88+AL89-AL90</f>
        <v/>
      </c>
      <c r="AM84" s="155">
        <f>AM85+AM86+AM87+AM88+AM89-AM90</f>
        <v/>
      </c>
    </row>
    <row r="85" hidden="1" ht="18" customHeight="1" s="173" thickBot="1">
      <c r="A85" s="39" t="inlineStr">
        <is>
          <t>Investasi sewa pihak ketiga</t>
        </is>
      </c>
      <c r="B85" s="39" t="n"/>
      <c r="C85" s="37" t="inlineStr"/>
      <c r="D85" s="37" t="inlineStr"/>
      <c r="E85" s="37" t="inlineStr"/>
      <c r="F85" s="37" t="inlineStr"/>
      <c r="G85" s="37" t="inlineStr"/>
      <c r="H85" s="37" t="inlineStr"/>
      <c r="I85" s="37" t="inlineStr"/>
      <c r="J85" s="37" t="inlineStr"/>
      <c r="K85" s="37" t="n"/>
      <c r="L85" s="37" t="n"/>
      <c r="M85" s="37" t="n"/>
      <c r="N85" s="37" t="n"/>
      <c r="O85" s="37" t="n"/>
      <c r="P85" s="37" t="n"/>
      <c r="Q85" s="37" t="n"/>
      <c r="R85" s="37" t="n"/>
      <c r="S85" s="37" t="n"/>
      <c r="T85" s="37" t="n"/>
      <c r="U85" s="37" t="n"/>
      <c r="V85" s="37" t="n"/>
      <c r="W85" s="37" t="n"/>
      <c r="X85" s="37" t="n"/>
      <c r="Y85" s="37" t="n"/>
      <c r="Z85" s="37" t="n"/>
      <c r="AA85" s="37" t="n"/>
      <c r="AB85" s="37" t="n"/>
      <c r="AC85" s="37" t="n"/>
      <c r="AD85" s="37" t="n"/>
      <c r="AE85" s="37" t="n"/>
      <c r="AF85" s="37" t="n"/>
      <c r="AG85" s="37" t="n"/>
      <c r="AH85" s="37" t="n"/>
      <c r="AI85" s="37" t="n"/>
      <c r="AJ85" s="37" t="n"/>
      <c r="AK85" s="37" t="n"/>
      <c r="AL85" s="37" t="n"/>
      <c r="AM85" s="37" t="n"/>
    </row>
    <row r="86" hidden="1" ht="18" customHeight="1" s="173" thickBot="1">
      <c r="A86" s="39" t="inlineStr">
        <is>
          <t>Investasi sewa pihak berelasi</t>
        </is>
      </c>
      <c r="B86" s="39" t="n"/>
      <c r="C86" s="37" t="inlineStr"/>
      <c r="D86" s="37" t="inlineStr"/>
      <c r="E86" s="37" t="inlineStr"/>
      <c r="F86" s="37" t="inlineStr"/>
      <c r="G86" s="37" t="inlineStr"/>
      <c r="H86" s="37" t="inlineStr"/>
      <c r="I86" s="37" t="inlineStr"/>
      <c r="J86" s="37" t="inlineStr"/>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row>
    <row r="87" hidden="1" ht="35" customHeight="1" s="173" thickBot="1">
      <c r="A87" s="39" t="inlineStr">
        <is>
          <t>Investasi sewa nilai residu yang terjamin</t>
        </is>
      </c>
      <c r="B87" s="39" t="n"/>
      <c r="C87" s="37" t="inlineStr"/>
      <c r="D87" s="37" t="inlineStr"/>
      <c r="E87" s="37" t="inlineStr"/>
      <c r="F87" s="37" t="inlineStr"/>
      <c r="G87" s="37" t="inlineStr"/>
      <c r="H87" s="37" t="inlineStr"/>
      <c r="I87" s="37" t="inlineStr"/>
      <c r="J87" s="37" t="inlineStr"/>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row>
    <row r="88" hidden="1" ht="35" customHeight="1" s="173" thickBot="1">
      <c r="A88" s="39" t="inlineStr">
        <is>
          <t>Investasi sewa pendapatan pembiayaan tangguhan</t>
        </is>
      </c>
      <c r="B88" s="39" t="n"/>
      <c r="C88" s="37" t="inlineStr"/>
      <c r="D88" s="37" t="inlineStr"/>
      <c r="E88" s="37" t="inlineStr"/>
      <c r="F88" s="37" t="inlineStr"/>
      <c r="G88" s="37" t="inlineStr"/>
      <c r="H88" s="37" t="inlineStr"/>
      <c r="I88" s="37" t="inlineStr"/>
      <c r="J88" s="37" t="inlineStr"/>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row>
    <row r="89" hidden="1" ht="35" customHeight="1" s="173" thickBot="1">
      <c r="A89" s="39" t="inlineStr">
        <is>
          <t>Investasi sewa simpanan jaminan</t>
        </is>
      </c>
      <c r="B89" s="39" t="n"/>
      <c r="C89" s="37" t="inlineStr"/>
      <c r="D89" s="37" t="inlineStr"/>
      <c r="E89" s="37" t="inlineStr"/>
      <c r="F89" s="37" t="inlineStr"/>
      <c r="G89" s="37" t="inlineStr"/>
      <c r="H89" s="37" t="inlineStr"/>
      <c r="I89" s="37" t="inlineStr"/>
      <c r="J89" s="37" t="inlineStr"/>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row>
    <row r="90" hidden="1" ht="35" customHeight="1" s="173" thickBot="1">
      <c r="A90" s="39" t="inlineStr">
        <is>
          <t>Cadangan kerugian penurunan nilai pada investasi sewa</t>
        </is>
      </c>
      <c r="B90" s="39" t="n"/>
      <c r="C90" s="40" t="inlineStr"/>
      <c r="D90" s="40" t="inlineStr"/>
      <c r="E90" s="40" t="inlineStr"/>
      <c r="F90" s="40" t="inlineStr"/>
      <c r="G90" s="40" t="inlineStr"/>
      <c r="H90" s="40" t="inlineStr"/>
      <c r="I90" s="40" t="inlineStr"/>
      <c r="J90" s="40" t="inlineStr"/>
      <c r="K90" s="40" t="n"/>
      <c r="L90" s="40" t="n"/>
      <c r="M90" s="40" t="n"/>
      <c r="N90" s="40" t="n"/>
      <c r="O90" s="40" t="n"/>
      <c r="P90" s="40" t="n"/>
      <c r="Q90" s="40" t="n"/>
      <c r="R90" s="40" t="n"/>
      <c r="S90" s="40" t="n"/>
      <c r="T90" s="40" t="n"/>
      <c r="U90" s="40" t="n"/>
      <c r="V90" s="40" t="n"/>
      <c r="W90" s="40" t="n"/>
      <c r="X90" s="40" t="n"/>
      <c r="Y90" s="40" t="n"/>
      <c r="Z90" s="40" t="n"/>
      <c r="AA90" s="40" t="n"/>
      <c r="AB90" s="40" t="n"/>
      <c r="AC90" s="40" t="n"/>
      <c r="AD90" s="40" t="n"/>
      <c r="AE90" s="40" t="n"/>
      <c r="AF90" s="40" t="n"/>
      <c r="AG90" s="40" t="n"/>
      <c r="AH90" s="40" t="n"/>
      <c r="AI90" s="40" t="n"/>
      <c r="AJ90" s="40" t="n"/>
      <c r="AK90" s="40" t="n"/>
      <c r="AL90" s="40" t="n"/>
      <c r="AM90" s="40" t="n"/>
    </row>
    <row r="91" ht="18" customHeight="1" s="173" thickBot="1">
      <c r="A91" s="38" t="inlineStr">
        <is>
          <t>Tagihan anjak piutang</t>
        </is>
      </c>
      <c r="B91" s="38" t="n"/>
      <c r="C91" s="155">
        <f>C92+C93+C94-C95</f>
        <v/>
      </c>
      <c r="D91" s="155">
        <f>D92+D93+D94-D95</f>
        <v/>
      </c>
      <c r="E91" s="155">
        <f>E92+E93+E94-E95</f>
        <v/>
      </c>
      <c r="F91" s="155">
        <f>F92+F93+F94-F95</f>
        <v/>
      </c>
      <c r="G91" s="155">
        <f>G92+G93+G94-G95</f>
        <v/>
      </c>
      <c r="H91" s="155">
        <f>H92+H93+H94-H95</f>
        <v/>
      </c>
      <c r="I91" s="155">
        <f>I92+I93+I94-I95</f>
        <v/>
      </c>
      <c r="J91" s="155">
        <f>J92+J93+J94-J95</f>
        <v/>
      </c>
      <c r="K91" s="155">
        <f>K92+K93+K94-K95</f>
        <v/>
      </c>
      <c r="L91" s="155">
        <f>L92+L93+L94-L95</f>
        <v/>
      </c>
      <c r="M91" s="155">
        <f>M92+M93+M94-M95</f>
        <v/>
      </c>
      <c r="N91" s="155">
        <f>N92+N93+N94-N95</f>
        <v/>
      </c>
      <c r="O91" s="155">
        <f>O92+O93+O94-O95</f>
        <v/>
      </c>
      <c r="P91" s="155">
        <f>P92+P93+P94-P95</f>
        <v/>
      </c>
      <c r="Q91" s="155">
        <f>Q92+Q93+Q94-Q95</f>
        <v/>
      </c>
      <c r="R91" s="155">
        <f>R92+R93+R94-R95</f>
        <v/>
      </c>
      <c r="S91" s="155">
        <f>S92+S93+S94-S95</f>
        <v/>
      </c>
      <c r="T91" s="155">
        <f>T92+T93+T94-T95</f>
        <v/>
      </c>
      <c r="U91" s="155">
        <f>U92+U93+U94-U95</f>
        <v/>
      </c>
      <c r="V91" s="155">
        <f>V92+V93+V94-V95</f>
        <v/>
      </c>
      <c r="W91" s="155">
        <f>W92+W93+W94-W95</f>
        <v/>
      </c>
      <c r="X91" s="155">
        <f>X92+X93+X94-X95</f>
        <v/>
      </c>
      <c r="Y91" s="155">
        <f>Y92+Y93+Y94-Y95</f>
        <v/>
      </c>
      <c r="Z91" s="155">
        <f>Z92+Z93+Z94-Z95</f>
        <v/>
      </c>
      <c r="AA91" s="155">
        <f>AA92+AA93+AA94-AA95</f>
        <v/>
      </c>
      <c r="AB91" s="155">
        <f>AB92+AB93+AB94-AB95</f>
        <v/>
      </c>
      <c r="AC91" s="155">
        <f>AC92+AC93+AC94-AC95</f>
        <v/>
      </c>
      <c r="AD91" s="155">
        <f>AD92+AD93+AD94-AD95</f>
        <v/>
      </c>
      <c r="AE91" s="155">
        <f>AE92+AE93+AE94-AE95</f>
        <v/>
      </c>
      <c r="AF91" s="155">
        <f>AF92+AF93+AF94-AF95</f>
        <v/>
      </c>
      <c r="AG91" s="155">
        <f>AG92+AG93+AG94-AG95</f>
        <v/>
      </c>
      <c r="AH91" s="155">
        <f>AH92+AH93+AH94-AH95</f>
        <v/>
      </c>
      <c r="AI91" s="155">
        <f>AI92+AI93+AI94-AI95</f>
        <v/>
      </c>
      <c r="AJ91" s="155">
        <f>AJ92+AJ93+AJ94-AJ95</f>
        <v/>
      </c>
      <c r="AK91" s="155">
        <f>AK92+AK93+AK94-AK95</f>
        <v/>
      </c>
      <c r="AL91" s="155">
        <f>AL92+AL93+AL94-AL95</f>
        <v/>
      </c>
      <c r="AM91" s="155">
        <f>AM92+AM93+AM94-AM95</f>
        <v/>
      </c>
    </row>
    <row r="92" hidden="1" ht="35" customHeight="1" s="173" thickBot="1">
      <c r="A92" s="39" t="inlineStr">
        <is>
          <t>Tagihan anjak piutang pihak ketiga</t>
        </is>
      </c>
      <c r="B92" s="39" t="n"/>
      <c r="C92" s="37" t="inlineStr"/>
      <c r="D92" s="37" t="inlineStr"/>
      <c r="E92" s="37" t="inlineStr"/>
      <c r="F92" s="37" t="inlineStr"/>
      <c r="G92" s="37" t="inlineStr"/>
      <c r="H92" s="37" t="inlineStr"/>
      <c r="I92" s="37" t="inlineStr"/>
      <c r="J92" s="37" t="inlineStr"/>
      <c r="K92" s="37" t="n"/>
      <c r="L92" s="37" t="n"/>
      <c r="M92" s="37" t="n"/>
      <c r="N92" s="37" t="n"/>
      <c r="O92" s="37" t="n"/>
      <c r="P92" s="37" t="n"/>
      <c r="Q92" s="37" t="n"/>
      <c r="R92" s="37" t="n"/>
      <c r="S92" s="37" t="n"/>
      <c r="T92" s="37" t="n"/>
      <c r="U92" s="37" t="n"/>
      <c r="V92" s="37" t="n"/>
      <c r="W92" s="37" t="n"/>
      <c r="X92" s="37" t="n"/>
      <c r="Y92" s="37" t="n"/>
      <c r="Z92" s="37" t="n"/>
      <c r="AA92" s="37" t="n"/>
      <c r="AB92" s="37" t="n"/>
      <c r="AC92" s="37" t="n"/>
      <c r="AD92" s="37" t="n"/>
      <c r="AE92" s="37" t="n"/>
      <c r="AF92" s="37" t="n"/>
      <c r="AG92" s="37" t="n"/>
      <c r="AH92" s="37" t="n"/>
      <c r="AI92" s="37" t="n"/>
      <c r="AJ92" s="37" t="n"/>
      <c r="AK92" s="37" t="n"/>
      <c r="AL92" s="37" t="n"/>
      <c r="AM92" s="37" t="n"/>
    </row>
    <row r="93" hidden="1" ht="35" customHeight="1" s="173" thickBot="1">
      <c r="A93" s="39" t="inlineStr">
        <is>
          <t>Tagihan anjak piutang pihak berelasi</t>
        </is>
      </c>
      <c r="B93" s="39" t="n"/>
      <c r="C93" s="37" t="inlineStr"/>
      <c r="D93" s="37" t="inlineStr"/>
      <c r="E93" s="37" t="inlineStr"/>
      <c r="F93" s="37" t="inlineStr"/>
      <c r="G93" s="37" t="inlineStr"/>
      <c r="H93" s="37" t="inlineStr"/>
      <c r="I93" s="37" t="inlineStr"/>
      <c r="J93" s="37" t="inlineStr"/>
      <c r="K93" s="37" t="n"/>
      <c r="L93" s="37" t="n"/>
      <c r="M93" s="37" t="n"/>
      <c r="N93" s="37" t="n"/>
      <c r="O93" s="37" t="n"/>
      <c r="P93" s="37" t="n"/>
      <c r="Q93" s="37" t="n"/>
      <c r="R93" s="37" t="n"/>
      <c r="S93" s="37" t="n"/>
      <c r="T93" s="37" t="n"/>
      <c r="U93" s="37" t="n"/>
      <c r="V93" s="37" t="n"/>
      <c r="W93" s="37" t="n"/>
      <c r="X93" s="37" t="n"/>
      <c r="Y93" s="37" t="n"/>
      <c r="Z93" s="37" t="n"/>
      <c r="AA93" s="37" t="n"/>
      <c r="AB93" s="37" t="n"/>
      <c r="AC93" s="37" t="n"/>
      <c r="AD93" s="37" t="n"/>
      <c r="AE93" s="37" t="n"/>
      <c r="AF93" s="37" t="n"/>
      <c r="AG93" s="37" t="n"/>
      <c r="AH93" s="37" t="n"/>
      <c r="AI93" s="37" t="n"/>
      <c r="AJ93" s="37" t="n"/>
      <c r="AK93" s="37" t="n"/>
      <c r="AL93" s="37" t="n"/>
      <c r="AM93" s="37" t="n"/>
    </row>
    <row r="94" hidden="1" ht="52" customHeight="1" s="173" thickBot="1">
      <c r="A94" s="39" t="inlineStr">
        <is>
          <t>Tagihan anjak piutang pada pendapatan anjak piutang tangguhan</t>
        </is>
      </c>
      <c r="B94" s="39" t="n"/>
      <c r="C94" s="37" t="inlineStr"/>
      <c r="D94" s="37" t="inlineStr"/>
      <c r="E94" s="37" t="inlineStr"/>
      <c r="F94" s="37" t="inlineStr"/>
      <c r="G94" s="37" t="inlineStr"/>
      <c r="H94" s="37" t="inlineStr"/>
      <c r="I94" s="37" t="inlineStr"/>
      <c r="J94" s="37" t="inlineStr"/>
      <c r="K94" s="37" t="n"/>
      <c r="L94" s="37" t="n"/>
      <c r="M94" s="37" t="n"/>
      <c r="N94" s="37" t="n"/>
      <c r="O94" s="37" t="n"/>
      <c r="P94" s="37" t="n"/>
      <c r="Q94" s="37" t="n"/>
      <c r="R94" s="37" t="n"/>
      <c r="S94" s="37" t="n"/>
      <c r="T94" s="37" t="n"/>
      <c r="U94" s="37" t="n"/>
      <c r="V94" s="37" t="n"/>
      <c r="W94" s="37" t="n"/>
      <c r="X94" s="37" t="n"/>
      <c r="Y94" s="37" t="n"/>
      <c r="Z94" s="37" t="n"/>
      <c r="AA94" s="37" t="n"/>
      <c r="AB94" s="37" t="n"/>
      <c r="AC94" s="37" t="n"/>
      <c r="AD94" s="37" t="n"/>
      <c r="AE94" s="37" t="n"/>
      <c r="AF94" s="37" t="n"/>
      <c r="AG94" s="37" t="n"/>
      <c r="AH94" s="37" t="n"/>
      <c r="AI94" s="37" t="n"/>
      <c r="AJ94" s="37" t="n"/>
      <c r="AK94" s="37" t="n"/>
      <c r="AL94" s="37" t="n"/>
      <c r="AM94" s="37" t="n"/>
    </row>
    <row r="95" hidden="1" ht="35" customHeight="1" s="173" thickBot="1">
      <c r="A95" s="39" t="inlineStr">
        <is>
          <t>Cadangan kerugian penurunan nilai pada tagihan anjak piutang</t>
        </is>
      </c>
      <c r="B95" s="39" t="n"/>
      <c r="C95" s="40" t="inlineStr"/>
      <c r="D95" s="40" t="inlineStr"/>
      <c r="E95" s="40" t="inlineStr"/>
      <c r="F95" s="40" t="inlineStr"/>
      <c r="G95" s="40" t="inlineStr"/>
      <c r="H95" s="40" t="inlineStr"/>
      <c r="I95" s="40" t="inlineStr"/>
      <c r="J95" s="40" t="inlineStr"/>
      <c r="K95" s="40" t="n"/>
      <c r="L95" s="40" t="n"/>
      <c r="M95" s="40" t="n"/>
      <c r="N95" s="40" t="n"/>
      <c r="O95" s="40" t="n"/>
      <c r="P95" s="40" t="n"/>
      <c r="Q95" s="40" t="n"/>
      <c r="R95" s="40" t="n"/>
      <c r="S95" s="40" t="n"/>
      <c r="T95" s="40" t="n"/>
      <c r="U95" s="40" t="n"/>
      <c r="V95" s="40" t="n"/>
      <c r="W95" s="40" t="n"/>
      <c r="X95" s="40" t="n"/>
      <c r="Y95" s="40" t="n"/>
      <c r="Z95" s="40" t="n"/>
      <c r="AA95" s="40" t="n"/>
      <c r="AB95" s="40" t="n"/>
      <c r="AC95" s="40" t="n"/>
      <c r="AD95" s="40" t="n"/>
      <c r="AE95" s="40" t="n"/>
      <c r="AF95" s="40" t="n"/>
      <c r="AG95" s="40" t="n"/>
      <c r="AH95" s="40" t="n"/>
      <c r="AI95" s="40" t="n"/>
      <c r="AJ95" s="40" t="n"/>
      <c r="AK95" s="40" t="n"/>
      <c r="AL95" s="40" t="n"/>
      <c r="AM95" s="40" t="n"/>
    </row>
    <row r="96" ht="18" customHeight="1" s="173" thickBot="1">
      <c r="A96" s="38" t="inlineStr">
        <is>
          <t>Piutang lainnya</t>
        </is>
      </c>
      <c r="B96" s="38" t="n"/>
      <c r="C96" s="155">
        <f>C97+C98-C99</f>
        <v/>
      </c>
      <c r="D96" s="155">
        <f>D97+D98-D99</f>
        <v/>
      </c>
      <c r="E96" s="155">
        <f>E97+E98-E99</f>
        <v/>
      </c>
      <c r="F96" s="155">
        <f>F97+F98-F99</f>
        <v/>
      </c>
      <c r="G96" s="155">
        <f>G97+G98-G99</f>
        <v/>
      </c>
      <c r="H96" s="155">
        <f>H97+H98-H99</f>
        <v/>
      </c>
      <c r="I96" s="155">
        <f>I97+I98-I99</f>
        <v/>
      </c>
      <c r="J96" s="155">
        <f>J97+J98-J99</f>
        <v/>
      </c>
      <c r="K96" s="155">
        <f>K97+K98-K99</f>
        <v/>
      </c>
      <c r="L96" s="155">
        <f>L97+L98-L99</f>
        <v/>
      </c>
      <c r="M96" s="155">
        <f>M97+M98-M99</f>
        <v/>
      </c>
      <c r="N96" s="155">
        <f>N97+N98-N99</f>
        <v/>
      </c>
      <c r="O96" s="155">
        <f>O97+O98-O99</f>
        <v/>
      </c>
      <c r="P96" s="155">
        <f>P97+P98-P99</f>
        <v/>
      </c>
      <c r="Q96" s="155">
        <f>Q97+Q98-Q99</f>
        <v/>
      </c>
      <c r="R96" s="155">
        <f>R97+R98-R99</f>
        <v/>
      </c>
      <c r="S96" s="155">
        <f>S97+S98-S99</f>
        <v/>
      </c>
      <c r="T96" s="155">
        <f>T97+T98-T99</f>
        <v/>
      </c>
      <c r="U96" s="155">
        <f>U97+U98-U99</f>
        <v/>
      </c>
      <c r="V96" s="155">
        <f>V97+V98-V99</f>
        <v/>
      </c>
      <c r="W96" s="155">
        <f>W97+W98-W99</f>
        <v/>
      </c>
      <c r="X96" s="155">
        <f>X97+X98-X99</f>
        <v/>
      </c>
      <c r="Y96" s="155">
        <f>Y97+Y98-Y99</f>
        <v/>
      </c>
      <c r="Z96" s="155">
        <f>Z97+Z98-Z99</f>
        <v/>
      </c>
      <c r="AA96" s="155">
        <f>AA97+AA98-AA99</f>
        <v/>
      </c>
      <c r="AB96" s="155">
        <f>AB97+AB98-AB99</f>
        <v/>
      </c>
      <c r="AC96" s="155">
        <f>AC97+AC98-AC99</f>
        <v/>
      </c>
      <c r="AD96" s="155">
        <f>AD97+AD98-AD99</f>
        <v/>
      </c>
      <c r="AE96" s="155">
        <f>AE97+AE98-AE99</f>
        <v/>
      </c>
      <c r="AF96" s="155">
        <f>AF97+AF98-AF99</f>
        <v/>
      </c>
      <c r="AG96" s="155">
        <f>AG97+AG98-AG99</f>
        <v/>
      </c>
      <c r="AH96" s="155">
        <f>AH97+AH98-AH99</f>
        <v/>
      </c>
      <c r="AI96" s="155">
        <f>AI97+AI98-AI99</f>
        <v/>
      </c>
      <c r="AJ96" s="155">
        <f>AJ97+AJ98-AJ99</f>
        <v/>
      </c>
      <c r="AK96" s="155">
        <f>AK97+AK98-AK99</f>
        <v/>
      </c>
      <c r="AL96" s="155">
        <f>AL97+AL98-AL99</f>
        <v/>
      </c>
      <c r="AM96" s="155">
        <f>AM97+AM98-AM99</f>
        <v/>
      </c>
    </row>
    <row r="97" ht="18" customHeight="1" s="173" thickBot="1">
      <c r="A97" s="39" t="inlineStr">
        <is>
          <t>Piutang lainnya pihak ketiga</t>
        </is>
      </c>
      <c r="B97" s="39" t="n"/>
      <c r="C97" s="37" t="n">
        <v>5.106</v>
      </c>
      <c r="D97" s="37" t="n">
        <v>0.18</v>
      </c>
      <c r="E97" s="37" t="n">
        <v>0</v>
      </c>
      <c r="F97" s="37" t="n">
        <v>0</v>
      </c>
      <c r="G97" s="37" t="inlineStr"/>
      <c r="H97" s="37" t="inlineStr"/>
      <c r="I97" s="37" t="inlineStr"/>
      <c r="J97" s="37" t="inlineStr"/>
      <c r="K97" s="37" t="n"/>
      <c r="L97" s="37" t="n"/>
      <c r="M97" s="37" t="n"/>
      <c r="N97" s="37" t="n"/>
      <c r="O97" s="37" t="n"/>
      <c r="P97" s="37" t="n"/>
      <c r="Q97" s="37" t="n"/>
      <c r="R97" s="37" t="n"/>
      <c r="S97" s="37" t="n"/>
      <c r="T97" s="37" t="n"/>
      <c r="U97" s="37" t="n"/>
      <c r="V97" s="37" t="n"/>
      <c r="W97" s="37" t="n"/>
      <c r="X97" s="37" t="n"/>
      <c r="Y97" s="37" t="n"/>
      <c r="Z97" s="37" t="n"/>
      <c r="AA97" s="37" t="n"/>
      <c r="AB97" s="37" t="n"/>
      <c r="AC97" s="37" t="n"/>
      <c r="AD97" s="37" t="n"/>
      <c r="AE97" s="37" t="n"/>
      <c r="AF97" s="37" t="n"/>
      <c r="AG97" s="37" t="n"/>
      <c r="AH97" s="37" t="n"/>
      <c r="AI97" s="37" t="n"/>
      <c r="AJ97" s="37" t="n"/>
      <c r="AK97" s="37" t="n"/>
      <c r="AL97" s="37" t="n"/>
      <c r="AM97" s="37" t="n"/>
    </row>
    <row r="98" hidden="1" ht="18" customHeight="1" s="173" thickBot="1">
      <c r="A98" s="39" t="inlineStr">
        <is>
          <t>Piutang lainnya pihak berelasi</t>
        </is>
      </c>
      <c r="B98" s="39" t="n"/>
      <c r="C98" s="37" t="inlineStr"/>
      <c r="D98" s="37" t="inlineStr"/>
      <c r="E98" s="37" t="inlineStr"/>
      <c r="F98" s="37" t="inlineStr"/>
      <c r="G98" s="37" t="inlineStr"/>
      <c r="H98" s="37" t="inlineStr"/>
      <c r="I98" s="37" t="inlineStr"/>
      <c r="J98" s="37" t="inlineStr"/>
      <c r="K98" s="37" t="n"/>
      <c r="L98" s="37" t="n"/>
      <c r="M98" s="37" t="n"/>
      <c r="N98" s="37" t="n"/>
      <c r="O98" s="37" t="n"/>
      <c r="P98" s="37" t="n"/>
      <c r="Q98" s="37" t="n"/>
      <c r="R98" s="37" t="n"/>
      <c r="S98" s="37" t="n"/>
      <c r="T98" s="37" t="n"/>
      <c r="U98" s="37" t="n"/>
      <c r="V98" s="37" t="n"/>
      <c r="W98" s="37" t="n"/>
      <c r="X98" s="37" t="n"/>
      <c r="Y98" s="37" t="n"/>
      <c r="Z98" s="37" t="n"/>
      <c r="AA98" s="37" t="n"/>
      <c r="AB98" s="37" t="n"/>
      <c r="AC98" s="37" t="n"/>
      <c r="AD98" s="37" t="n"/>
      <c r="AE98" s="37" t="n"/>
      <c r="AF98" s="37" t="n"/>
      <c r="AG98" s="37" t="n"/>
      <c r="AH98" s="37" t="n"/>
      <c r="AI98" s="37" t="n"/>
      <c r="AJ98" s="37" t="n"/>
      <c r="AK98" s="37" t="n"/>
      <c r="AL98" s="37" t="n"/>
      <c r="AM98" s="37" t="n"/>
    </row>
    <row r="99" ht="35" customHeight="1" s="173" thickBot="1">
      <c r="A99" s="39" t="inlineStr">
        <is>
          <t>Cadangan kerugian penurunan nilai pada piutang lainnya</t>
        </is>
      </c>
      <c r="B99" s="39" t="n"/>
      <c r="C99" s="40" t="n">
        <v>3.926</v>
      </c>
      <c r="D99" s="40" t="n">
        <v>0.18</v>
      </c>
      <c r="E99" s="40" t="n">
        <v>0</v>
      </c>
      <c r="F99" s="40" t="n">
        <v>0</v>
      </c>
      <c r="G99" s="40" t="inlineStr"/>
      <c r="H99" s="40" t="inlineStr"/>
      <c r="I99" s="40" t="inlineStr"/>
      <c r="J99" s="40" t="inlineStr"/>
      <c r="K99" s="40" t="n"/>
      <c r="L99" s="40" t="n"/>
      <c r="M99" s="40" t="n"/>
      <c r="N99" s="40" t="n"/>
      <c r="O99" s="40" t="n"/>
      <c r="P99" s="40" t="n"/>
      <c r="Q99" s="40" t="n"/>
      <c r="R99" s="40" t="n"/>
      <c r="S99" s="40" t="n"/>
      <c r="T99" s="40" t="n"/>
      <c r="U99" s="40" t="n"/>
      <c r="V99" s="40" t="n"/>
      <c r="W99" s="40" t="n"/>
      <c r="X99" s="40" t="n"/>
      <c r="Y99" s="40" t="n"/>
      <c r="Z99" s="40" t="n"/>
      <c r="AA99" s="40" t="n"/>
      <c r="AB99" s="40" t="n"/>
      <c r="AC99" s="40" t="n"/>
      <c r="AD99" s="40" t="n"/>
      <c r="AE99" s="40" t="n"/>
      <c r="AF99" s="40" t="n"/>
      <c r="AG99" s="40" t="n"/>
      <c r="AH99" s="40" t="n"/>
      <c r="AI99" s="40" t="n"/>
      <c r="AJ99" s="40" t="n"/>
      <c r="AK99" s="40" t="n"/>
      <c r="AL99" s="40" t="n"/>
      <c r="AM99" s="40" t="n"/>
    </row>
    <row r="100" hidden="1" ht="18" customHeight="1" s="173" thickBot="1">
      <c r="A100" s="36" t="inlineStr">
        <is>
          <t>Aset keuangan lainnya</t>
        </is>
      </c>
      <c r="B100" s="36" t="n"/>
      <c r="C100" s="37" t="inlineStr"/>
      <c r="D100" s="37" t="inlineStr"/>
      <c r="E100" s="37" t="inlineStr"/>
      <c r="F100" s="37" t="inlineStr"/>
      <c r="G100" s="37" t="inlineStr"/>
      <c r="H100" s="37" t="inlineStr"/>
      <c r="I100" s="37" t="inlineStr"/>
      <c r="J100" s="37" t="inlineStr"/>
      <c r="K100" s="37" t="n"/>
      <c r="L100" s="37" t="n"/>
      <c r="M100" s="37" t="n"/>
      <c r="N100" s="37" t="n"/>
      <c r="O100" s="37" t="n"/>
      <c r="P100" s="37" t="n"/>
      <c r="Q100" s="37" t="n"/>
      <c r="R100" s="37" t="n"/>
      <c r="S100" s="37" t="n"/>
      <c r="T100" s="37" t="n"/>
      <c r="U100" s="37" t="n"/>
      <c r="V100" s="37" t="n"/>
      <c r="W100" s="37" t="n"/>
      <c r="X100" s="37" t="n"/>
      <c r="Y100" s="37" t="n"/>
      <c r="Z100" s="37" t="n"/>
      <c r="AA100" s="37" t="n"/>
      <c r="AB100" s="37" t="n"/>
      <c r="AC100" s="37" t="n"/>
      <c r="AD100" s="37" t="n"/>
      <c r="AE100" s="37" t="n"/>
      <c r="AF100" s="37" t="n"/>
      <c r="AG100" s="37" t="n"/>
      <c r="AH100" s="37" t="n"/>
      <c r="AI100" s="37" t="n"/>
      <c r="AJ100" s="37" t="n"/>
      <c r="AK100" s="37" t="n"/>
      <c r="AL100" s="37" t="n"/>
      <c r="AM100" s="37" t="n"/>
    </row>
    <row r="101" ht="18" customHeight="1" s="173" thickBot="1">
      <c r="A101" s="36" t="inlineStr">
        <is>
          <t>Obligasi pemerintah</t>
        </is>
      </c>
      <c r="B101" s="36" t="n"/>
      <c r="C101" s="37" t="n">
        <v>23999.772</v>
      </c>
      <c r="D101" s="37" t="n">
        <v>22160.303</v>
      </c>
      <c r="E101" s="37" t="n">
        <v>55828.799</v>
      </c>
      <c r="F101" s="37" t="n">
        <v>60520.764</v>
      </c>
      <c r="G101" s="37" t="n">
        <v>59199.026</v>
      </c>
      <c r="H101" s="37" t="n">
        <v>70596.507</v>
      </c>
      <c r="I101" s="37" t="n">
        <v>70354.62699999999</v>
      </c>
      <c r="J101" s="37" t="n">
        <v>65138.715</v>
      </c>
      <c r="K101" s="37" t="n"/>
      <c r="L101" s="37" t="n"/>
      <c r="M101" s="37" t="n"/>
      <c r="N101" s="37" t="n"/>
      <c r="O101" s="37" t="n"/>
      <c r="P101" s="37" t="n"/>
      <c r="Q101" s="37" t="n"/>
      <c r="R101" s="37" t="n"/>
      <c r="S101" s="37" t="n"/>
      <c r="T101" s="37" t="n"/>
      <c r="U101" s="37" t="n"/>
      <c r="V101" s="37" t="n"/>
      <c r="W101" s="37" t="n"/>
      <c r="X101" s="37" t="n"/>
      <c r="Y101" s="37" t="n"/>
      <c r="Z101" s="37" t="n"/>
      <c r="AA101" s="37" t="n"/>
      <c r="AB101" s="37" t="n"/>
      <c r="AC101" s="37" t="n"/>
      <c r="AD101" s="37" t="n"/>
      <c r="AE101" s="37" t="n"/>
      <c r="AF101" s="37" t="n"/>
      <c r="AG101" s="37" t="n"/>
      <c r="AH101" s="37" t="n"/>
      <c r="AI101" s="37" t="n"/>
      <c r="AJ101" s="37" t="n"/>
      <c r="AK101" s="37" t="n"/>
      <c r="AL101" s="37" t="n"/>
      <c r="AM101" s="37" t="n"/>
    </row>
    <row r="102" hidden="1" ht="52" customHeight="1" s="173" thickBot="1">
      <c r="A102" s="36" t="inlineStr">
        <is>
          <t>Aset tidak lancar atau kelompok lepasan diklasifikasikan sebagai dimiliki untuk dijual</t>
        </is>
      </c>
      <c r="B102" s="36" t="n"/>
      <c r="C102" s="37" t="inlineStr"/>
      <c r="D102" s="37" t="inlineStr"/>
      <c r="E102" s="37" t="inlineStr"/>
      <c r="F102" s="37" t="inlineStr"/>
      <c r="G102" s="37" t="inlineStr"/>
      <c r="H102" s="37" t="inlineStr"/>
      <c r="I102" s="37" t="inlineStr"/>
      <c r="J102" s="37" t="inlineStr"/>
      <c r="K102" s="37" t="n"/>
      <c r="L102" s="37" t="n"/>
      <c r="M102" s="37" t="n"/>
      <c r="N102" s="37" t="n"/>
      <c r="O102" s="37" t="n"/>
      <c r="P102" s="37" t="n"/>
      <c r="Q102" s="37" t="n"/>
      <c r="R102" s="37" t="n"/>
      <c r="S102" s="37" t="n"/>
      <c r="T102" s="37" t="n"/>
      <c r="U102" s="37" t="n"/>
      <c r="V102" s="37" t="n"/>
      <c r="W102" s="37" t="n"/>
      <c r="X102" s="37" t="n"/>
      <c r="Y102" s="37" t="n"/>
      <c r="Z102" s="37" t="n"/>
      <c r="AA102" s="37" t="n"/>
      <c r="AB102" s="37" t="n"/>
      <c r="AC102" s="37" t="n"/>
      <c r="AD102" s="37" t="n"/>
      <c r="AE102" s="37" t="n"/>
      <c r="AF102" s="37" t="n"/>
      <c r="AG102" s="37" t="n"/>
      <c r="AH102" s="37" t="n"/>
      <c r="AI102" s="37" t="n"/>
      <c r="AJ102" s="37" t="n"/>
      <c r="AK102" s="37" t="n"/>
      <c r="AL102" s="37" t="n"/>
      <c r="AM102" s="37" t="n"/>
    </row>
    <row r="103" hidden="1" ht="69" customHeight="1" s="173" thickBot="1">
      <c r="A103" s="36" t="inlineStr">
        <is>
          <t>Aset tidak lancar atau kelompok lepasan diklasifikasikan sebagai dimiliki untuk didistribusikan kepada pemilik</t>
        </is>
      </c>
      <c r="B103" s="36" t="n"/>
      <c r="C103" s="37" t="inlineStr"/>
      <c r="D103" s="37" t="inlineStr"/>
      <c r="E103" s="37" t="inlineStr"/>
      <c r="F103" s="37" t="inlineStr"/>
      <c r="G103" s="37" t="inlineStr"/>
      <c r="H103" s="37" t="inlineStr"/>
      <c r="I103" s="37" t="inlineStr"/>
      <c r="J103" s="37" t="inlineStr"/>
      <c r="K103" s="37" t="n"/>
      <c r="L103" s="37" t="n"/>
      <c r="M103" s="37" t="n"/>
      <c r="N103" s="37" t="n"/>
      <c r="O103" s="37" t="n"/>
      <c r="P103" s="37" t="n"/>
      <c r="Q103" s="37" t="n"/>
      <c r="R103" s="37" t="n"/>
      <c r="S103" s="37" t="n"/>
      <c r="T103" s="37" t="n"/>
      <c r="U103" s="37" t="n"/>
      <c r="V103" s="37" t="n"/>
      <c r="W103" s="37" t="n"/>
      <c r="X103" s="37" t="n"/>
      <c r="Y103" s="37" t="n"/>
      <c r="Z103" s="37" t="n"/>
      <c r="AA103" s="37" t="n"/>
      <c r="AB103" s="37" t="n"/>
      <c r="AC103" s="37" t="n"/>
      <c r="AD103" s="37" t="n"/>
      <c r="AE103" s="37" t="n"/>
      <c r="AF103" s="37" t="n"/>
      <c r="AG103" s="37" t="n"/>
      <c r="AH103" s="37" t="n"/>
      <c r="AI103" s="37" t="n"/>
      <c r="AJ103" s="37" t="n"/>
      <c r="AK103" s="37" t="n"/>
      <c r="AL103" s="37" t="n"/>
      <c r="AM103" s="37" t="n"/>
    </row>
    <row r="104" hidden="1" ht="18" customHeight="1" s="173" thickBot="1">
      <c r="A104" s="36" t="inlineStr">
        <is>
          <t>Uang muka</t>
        </is>
      </c>
      <c r="B104" s="36" t="n"/>
      <c r="C104" s="37" t="inlineStr"/>
      <c r="D104" s="37" t="inlineStr"/>
      <c r="E104" s="37" t="inlineStr"/>
      <c r="F104" s="37" t="inlineStr"/>
      <c r="G104" s="37" t="inlineStr"/>
      <c r="H104" s="37" t="inlineStr"/>
      <c r="I104" s="37" t="inlineStr"/>
      <c r="J104" s="37" t="inlineStr"/>
      <c r="K104" s="37" t="n"/>
      <c r="L104" s="37" t="n"/>
      <c r="M104" s="37" t="n"/>
      <c r="N104" s="37" t="n"/>
      <c r="O104" s="37" t="n"/>
      <c r="P104" s="37" t="n"/>
      <c r="Q104" s="37" t="n"/>
      <c r="R104" s="37" t="n"/>
      <c r="S104" s="37" t="n"/>
      <c r="T104" s="37" t="n"/>
      <c r="U104" s="37" t="n"/>
      <c r="V104" s="37" t="n"/>
      <c r="W104" s="37" t="n"/>
      <c r="X104" s="37" t="n"/>
      <c r="Y104" s="37" t="n"/>
      <c r="Z104" s="37" t="n"/>
      <c r="AA104" s="37" t="n"/>
      <c r="AB104" s="37" t="n"/>
      <c r="AC104" s="37" t="n"/>
      <c r="AD104" s="37" t="n"/>
      <c r="AE104" s="37" t="n"/>
      <c r="AF104" s="37" t="n"/>
      <c r="AG104" s="37" t="n"/>
      <c r="AH104" s="37" t="n"/>
      <c r="AI104" s="37" t="n"/>
      <c r="AJ104" s="37" t="n"/>
      <c r="AK104" s="37" t="n"/>
      <c r="AL104" s="37" t="n"/>
      <c r="AM104" s="37" t="n"/>
    </row>
    <row r="105" ht="18" customHeight="1" s="173" thickBot="1">
      <c r="A105" s="36" t="inlineStr">
        <is>
          <t>Biaya dibayar dimuka</t>
        </is>
      </c>
      <c r="B105" s="36" t="n"/>
      <c r="C105" s="37" t="n">
        <v>1294.384</v>
      </c>
      <c r="D105" s="37" t="n">
        <v>1373.464</v>
      </c>
      <c r="E105" s="37" t="n">
        <v>1024.632</v>
      </c>
      <c r="F105" s="37" t="n">
        <v>1138.706</v>
      </c>
      <c r="G105" s="37" t="n">
        <v>1119.629</v>
      </c>
      <c r="H105" s="37" t="n">
        <v>1195.194</v>
      </c>
      <c r="I105" s="37" t="n">
        <v>1218.479</v>
      </c>
      <c r="J105" s="37" t="n">
        <v>1259.147</v>
      </c>
      <c r="K105" s="37" t="n"/>
      <c r="L105" s="37" t="n"/>
      <c r="M105" s="37" t="n"/>
      <c r="N105" s="37" t="n"/>
      <c r="O105" s="37" t="n"/>
      <c r="P105" s="37" t="n"/>
      <c r="Q105" s="37" t="n"/>
      <c r="R105" s="37" t="n"/>
      <c r="S105" s="37" t="n"/>
      <c r="T105" s="37" t="n"/>
      <c r="U105" s="37" t="n"/>
      <c r="V105" s="37" t="n"/>
      <c r="W105" s="37" t="n"/>
      <c r="X105" s="37" t="n"/>
      <c r="Y105" s="37" t="n"/>
      <c r="Z105" s="37" t="n"/>
      <c r="AA105" s="37" t="n"/>
      <c r="AB105" s="37" t="n"/>
      <c r="AC105" s="37" t="n"/>
      <c r="AD105" s="37" t="n"/>
      <c r="AE105" s="37" t="n"/>
      <c r="AF105" s="37" t="n"/>
      <c r="AG105" s="37" t="n"/>
      <c r="AH105" s="37" t="n"/>
      <c r="AI105" s="37" t="n"/>
      <c r="AJ105" s="37" t="n"/>
      <c r="AK105" s="37" t="n"/>
      <c r="AL105" s="37" t="n"/>
      <c r="AM105" s="37" t="n"/>
    </row>
    <row r="106" hidden="1" ht="18" customHeight="1" s="173" thickBot="1">
      <c r="A106" s="36" t="inlineStr">
        <is>
          <t>Jaminan</t>
        </is>
      </c>
      <c r="B106" s="36" t="n"/>
      <c r="C106" s="37" t="inlineStr"/>
      <c r="D106" s="37" t="inlineStr"/>
      <c r="E106" s="37" t="inlineStr"/>
      <c r="F106" s="37" t="inlineStr"/>
      <c r="G106" s="37" t="inlineStr"/>
      <c r="H106" s="37" t="inlineStr"/>
      <c r="I106" s="37" t="inlineStr"/>
      <c r="J106" s="37" t="inlineStr"/>
      <c r="K106" s="37" t="n"/>
      <c r="L106" s="37" t="n"/>
      <c r="M106" s="37" t="n"/>
      <c r="N106" s="37" t="n"/>
      <c r="O106" s="37" t="n"/>
      <c r="P106" s="37" t="n"/>
      <c r="Q106" s="37" t="n"/>
      <c r="R106" s="37" t="n"/>
      <c r="S106" s="37" t="n"/>
      <c r="T106" s="37" t="n"/>
      <c r="U106" s="37" t="n"/>
      <c r="V106" s="37" t="n"/>
      <c r="W106" s="37" t="n"/>
      <c r="X106" s="37" t="n"/>
      <c r="Y106" s="37" t="n"/>
      <c r="Z106" s="37" t="n"/>
      <c r="AA106" s="37" t="n"/>
      <c r="AB106" s="37" t="n"/>
      <c r="AC106" s="37" t="n"/>
      <c r="AD106" s="37" t="n"/>
      <c r="AE106" s="37" t="n"/>
      <c r="AF106" s="37" t="n"/>
      <c r="AG106" s="37" t="n"/>
      <c r="AH106" s="37" t="n"/>
      <c r="AI106" s="37" t="n"/>
      <c r="AJ106" s="37" t="n"/>
      <c r="AK106" s="37" t="n"/>
      <c r="AL106" s="37" t="n"/>
      <c r="AM106" s="37" t="n"/>
    </row>
    <row r="107" ht="18" customHeight="1" s="173" thickBot="1">
      <c r="A107" s="36" t="inlineStr">
        <is>
          <t>Pajak dibayar dimuka</t>
        </is>
      </c>
      <c r="B107" s="36" t="n"/>
      <c r="C107" s="37" t="n">
        <v>1892.27</v>
      </c>
      <c r="D107" s="37" t="n">
        <v>1644.089</v>
      </c>
      <c r="E107" s="37" t="n">
        <v>1930.704</v>
      </c>
      <c r="F107" s="37" t="n">
        <v>1461.282</v>
      </c>
      <c r="G107" s="37" t="n">
        <v>1384.932</v>
      </c>
      <c r="H107" s="37" t="n">
        <v>1928.984</v>
      </c>
      <c r="I107" s="37" t="n">
        <v>3192.348</v>
      </c>
      <c r="J107" s="37" t="n">
        <v>3060.883</v>
      </c>
      <c r="K107" s="37" t="n"/>
      <c r="L107" s="37" t="n"/>
      <c r="M107" s="37" t="n"/>
      <c r="N107" s="37" t="n"/>
      <c r="O107" s="37" t="n"/>
      <c r="P107" s="37" t="n"/>
      <c r="Q107" s="37" t="n"/>
      <c r="R107" s="37" t="n"/>
      <c r="S107" s="37" t="n"/>
      <c r="T107" s="37" t="n"/>
      <c r="U107" s="37" t="n"/>
      <c r="V107" s="37" t="n"/>
      <c r="W107" s="37" t="n"/>
      <c r="X107" s="37" t="n"/>
      <c r="Y107" s="37" t="n"/>
      <c r="Z107" s="37" t="n"/>
      <c r="AA107" s="37" t="n"/>
      <c r="AB107" s="37" t="n"/>
      <c r="AC107" s="37" t="n"/>
      <c r="AD107" s="37" t="n"/>
      <c r="AE107" s="37" t="n"/>
      <c r="AF107" s="37" t="n"/>
      <c r="AG107" s="37" t="n"/>
      <c r="AH107" s="37" t="n"/>
      <c r="AI107" s="37" t="n"/>
      <c r="AJ107" s="37" t="n"/>
      <c r="AK107" s="37" t="n"/>
      <c r="AL107" s="37" t="n"/>
      <c r="AM107" s="37" t="n"/>
    </row>
    <row r="108" hidden="1" ht="18" customHeight="1" s="173" thickBot="1">
      <c r="A108" s="36" t="inlineStr">
        <is>
          <t>Klaim atas pengembalian pajak</t>
        </is>
      </c>
      <c r="B108" s="36" t="n"/>
      <c r="C108" s="37" t="inlineStr"/>
      <c r="D108" s="37" t="inlineStr"/>
      <c r="E108" s="37" t="inlineStr"/>
      <c r="F108" s="37" t="inlineStr"/>
      <c r="G108" s="37" t="inlineStr"/>
      <c r="H108" s="37" t="inlineStr"/>
      <c r="I108" s="37" t="inlineStr"/>
      <c r="J108" s="37" t="inlineStr"/>
      <c r="K108" s="37" t="n"/>
      <c r="L108" s="37" t="n"/>
      <c r="M108" s="37" t="n"/>
      <c r="N108" s="37" t="n"/>
      <c r="O108" s="37" t="n"/>
      <c r="P108" s="37" t="n"/>
      <c r="Q108" s="37" t="n"/>
      <c r="R108" s="37" t="n"/>
      <c r="S108" s="37" t="n"/>
      <c r="T108" s="37" t="n"/>
      <c r="U108" s="37" t="n"/>
      <c r="V108" s="37" t="n"/>
      <c r="W108" s="37" t="n"/>
      <c r="X108" s="37" t="n"/>
      <c r="Y108" s="37" t="n"/>
      <c r="Z108" s="37" t="n"/>
      <c r="AA108" s="37" t="n"/>
      <c r="AB108" s="37" t="n"/>
      <c r="AC108" s="37" t="n"/>
      <c r="AD108" s="37" t="n"/>
      <c r="AE108" s="37" t="n"/>
      <c r="AF108" s="37" t="n"/>
      <c r="AG108" s="37" t="n"/>
      <c r="AH108" s="37" t="n"/>
      <c r="AI108" s="37" t="n"/>
      <c r="AJ108" s="37" t="n"/>
      <c r="AK108" s="37" t="n"/>
      <c r="AL108" s="37" t="n"/>
      <c r="AM108" s="37" t="n"/>
    </row>
    <row r="109" ht="18" customHeight="1" s="173" thickBot="1">
      <c r="A109" s="36" t="inlineStr">
        <is>
          <t>Aset pajak tangguhan</t>
        </is>
      </c>
      <c r="B109" s="36" t="n"/>
      <c r="C109" s="37" t="n">
        <v>99.863</v>
      </c>
      <c r="D109" s="37" t="n">
        <v>18.458</v>
      </c>
      <c r="E109" s="37" t="n">
        <v>738.427</v>
      </c>
      <c r="F109" s="37" t="n">
        <v>1173.614</v>
      </c>
      <c r="G109" s="37" t="n">
        <v>1685.8</v>
      </c>
      <c r="H109" s="37" t="n">
        <v>1377.659</v>
      </c>
      <c r="I109" s="37" t="n">
        <v>117.989</v>
      </c>
      <c r="J109" s="37" t="n">
        <v>156.754</v>
      </c>
      <c r="K109" s="37" t="n"/>
      <c r="L109" s="37" t="n"/>
      <c r="M109" s="37" t="n"/>
      <c r="N109" s="37" t="n"/>
      <c r="O109" s="37" t="n"/>
      <c r="P109" s="37" t="n"/>
      <c r="Q109" s="37" t="n"/>
      <c r="R109" s="37" t="n"/>
      <c r="S109" s="37" t="n"/>
      <c r="T109" s="37" t="n"/>
      <c r="U109" s="37" t="n"/>
      <c r="V109" s="37" t="n"/>
      <c r="W109" s="37" t="n"/>
      <c r="X109" s="37" t="n"/>
      <c r="Y109" s="37" t="n"/>
      <c r="Z109" s="37" t="n"/>
      <c r="AA109" s="37" t="n"/>
      <c r="AB109" s="37" t="n"/>
      <c r="AC109" s="37" t="n"/>
      <c r="AD109" s="37" t="n"/>
      <c r="AE109" s="37" t="n"/>
      <c r="AF109" s="37" t="n"/>
      <c r="AG109" s="37" t="n"/>
      <c r="AH109" s="37" t="n"/>
      <c r="AI109" s="37" t="n"/>
      <c r="AJ109" s="37" t="n"/>
      <c r="AK109" s="37" t="n"/>
      <c r="AL109" s="37" t="n"/>
      <c r="AM109" s="37" t="n"/>
    </row>
    <row r="110" ht="35" customHeight="1" s="173" thickBot="1">
      <c r="A110" s="36" t="inlineStr">
        <is>
          <t>Investasi yang dicatat dengan menggunakan metode ekuitas</t>
        </is>
      </c>
      <c r="B110" s="36" t="n"/>
      <c r="C110" s="37" t="n">
        <v>3.659</v>
      </c>
      <c r="D110" s="37" t="n">
        <v>3.659</v>
      </c>
      <c r="E110" s="37" t="n">
        <v>0</v>
      </c>
      <c r="F110" s="37" t="n">
        <v>0</v>
      </c>
      <c r="G110" s="37" t="inlineStr"/>
      <c r="H110" s="37" t="inlineStr"/>
      <c r="I110" s="37" t="inlineStr"/>
      <c r="J110" s="37" t="inlineStr"/>
      <c r="K110" s="37" t="n"/>
      <c r="L110" s="37" t="n"/>
      <c r="M110" s="37" t="n"/>
      <c r="N110" s="37" t="n"/>
      <c r="O110" s="37" t="n"/>
      <c r="P110" s="37" t="n"/>
      <c r="Q110" s="37" t="n"/>
      <c r="R110" s="37" t="n"/>
      <c r="S110" s="37" t="n"/>
      <c r="T110" s="37" t="n"/>
      <c r="U110" s="37" t="n"/>
      <c r="V110" s="37" t="n"/>
      <c r="W110" s="37" t="n"/>
      <c r="X110" s="37" t="n"/>
      <c r="Y110" s="37" t="n"/>
      <c r="Z110" s="37" t="n"/>
      <c r="AA110" s="37" t="n"/>
      <c r="AB110" s="37" t="n"/>
      <c r="AC110" s="37" t="n"/>
      <c r="AD110" s="37" t="n"/>
      <c r="AE110" s="37" t="n"/>
      <c r="AF110" s="37" t="n"/>
      <c r="AG110" s="37" t="n"/>
      <c r="AH110" s="37" t="n"/>
      <c r="AI110" s="37" t="n"/>
      <c r="AJ110" s="37" t="n"/>
      <c r="AK110" s="37" t="n"/>
      <c r="AL110" s="37" t="n"/>
      <c r="AM110" s="37" t="n"/>
    </row>
    <row r="111" ht="35" customHeight="1" s="173" thickBot="1">
      <c r="A111" s="38" t="inlineStr">
        <is>
          <t>Investasi pada ventura bersama dan entitas asosiasi</t>
        </is>
      </c>
      <c r="B111" s="38" t="n"/>
      <c r="C111" s="155">
        <f>C112+C113</f>
        <v/>
      </c>
      <c r="D111" s="155">
        <f>D112+D113</f>
        <v/>
      </c>
      <c r="E111" s="155">
        <f>E112+E113</f>
        <v/>
      </c>
      <c r="F111" s="155">
        <f>F112+F113</f>
        <v/>
      </c>
      <c r="G111" s="155">
        <f>G112+G113</f>
        <v/>
      </c>
      <c r="H111" s="155">
        <f>H112+H113</f>
        <v/>
      </c>
      <c r="I111" s="155">
        <f>I112+I113</f>
        <v/>
      </c>
      <c r="J111" s="155">
        <f>J112+J113</f>
        <v/>
      </c>
      <c r="K111" s="155">
        <f>K112+K113</f>
        <v/>
      </c>
      <c r="L111" s="155">
        <f>L112+L113</f>
        <v/>
      </c>
      <c r="M111" s="155">
        <f>M112+M113</f>
        <v/>
      </c>
      <c r="N111" s="155">
        <f>N112+N113</f>
        <v/>
      </c>
      <c r="O111" s="155">
        <f>O112+O113</f>
        <v/>
      </c>
      <c r="P111" s="155">
        <f>P112+P113</f>
        <v/>
      </c>
      <c r="Q111" s="155">
        <f>Q112+Q113</f>
        <v/>
      </c>
      <c r="R111" s="155">
        <f>R112+R113</f>
        <v/>
      </c>
      <c r="S111" s="155">
        <f>S112+S113</f>
        <v/>
      </c>
      <c r="T111" s="155">
        <f>T112+T113</f>
        <v/>
      </c>
      <c r="U111" s="155">
        <f>U112+U113</f>
        <v/>
      </c>
      <c r="V111" s="155">
        <f>V112+V113</f>
        <v/>
      </c>
      <c r="W111" s="155">
        <f>W112+W113</f>
        <v/>
      </c>
      <c r="X111" s="155">
        <f>X112+X113</f>
        <v/>
      </c>
      <c r="Y111" s="155">
        <f>Y112+Y113</f>
        <v/>
      </c>
      <c r="Z111" s="155">
        <f>Z112+Z113</f>
        <v/>
      </c>
      <c r="AA111" s="155">
        <f>AA112+AA113</f>
        <v/>
      </c>
      <c r="AB111" s="155">
        <f>AB112+AB113</f>
        <v/>
      </c>
      <c r="AC111" s="155">
        <f>AC112+AC113</f>
        <v/>
      </c>
      <c r="AD111" s="155">
        <f>AD112+AD113</f>
        <v/>
      </c>
      <c r="AE111" s="155">
        <f>AE112+AE113</f>
        <v/>
      </c>
      <c r="AF111" s="155">
        <f>AF112+AF113</f>
        <v/>
      </c>
      <c r="AG111" s="155">
        <f>AG112+AG113</f>
        <v/>
      </c>
      <c r="AH111" s="155">
        <f>AH112+AH113</f>
        <v/>
      </c>
      <c r="AI111" s="155">
        <f>AI112+AI113</f>
        <v/>
      </c>
      <c r="AJ111" s="155">
        <f>AJ112+AJ113</f>
        <v/>
      </c>
      <c r="AK111" s="155">
        <f>AK112+AK113</f>
        <v/>
      </c>
      <c r="AL111" s="155">
        <f>AL112+AL113</f>
        <v/>
      </c>
      <c r="AM111" s="155">
        <f>AM112+AM113</f>
        <v/>
      </c>
    </row>
    <row r="112" hidden="1" ht="35" customHeight="1" s="173" thickBot="1">
      <c r="A112" s="39" t="inlineStr">
        <is>
          <t>Investasi pada entitas ventura bersama</t>
        </is>
      </c>
      <c r="B112" s="39" t="n"/>
      <c r="C112" s="37" t="inlineStr"/>
      <c r="D112" s="37" t="inlineStr"/>
      <c r="E112" s="37" t="inlineStr"/>
      <c r="F112" s="37" t="inlineStr"/>
      <c r="G112" s="37" t="inlineStr"/>
      <c r="H112" s="37" t="inlineStr"/>
      <c r="I112" s="37" t="inlineStr"/>
      <c r="J112" s="37" t="inlineStr"/>
      <c r="K112" s="37" t="n"/>
      <c r="L112" s="37" t="n"/>
      <c r="M112" s="37" t="n"/>
      <c r="N112" s="37" t="n"/>
      <c r="O112" s="37" t="n"/>
      <c r="P112" s="37" t="n"/>
      <c r="Q112" s="37" t="n"/>
      <c r="R112" s="37" t="n"/>
      <c r="S112" s="37" t="n"/>
      <c r="T112" s="37" t="n"/>
      <c r="U112" s="37" t="n"/>
      <c r="V112" s="37" t="n"/>
      <c r="W112" s="37" t="n"/>
      <c r="X112" s="37" t="n"/>
      <c r="Y112" s="37" t="n"/>
      <c r="Z112" s="37" t="n"/>
      <c r="AA112" s="37" t="n"/>
      <c r="AB112" s="37" t="n"/>
      <c r="AC112" s="37" t="n"/>
      <c r="AD112" s="37" t="n"/>
      <c r="AE112" s="37" t="n"/>
      <c r="AF112" s="37" t="n"/>
      <c r="AG112" s="37" t="n"/>
      <c r="AH112" s="37" t="n"/>
      <c r="AI112" s="37" t="n"/>
      <c r="AJ112" s="37" t="n"/>
      <c r="AK112" s="37" t="n"/>
      <c r="AL112" s="37" t="n"/>
      <c r="AM112" s="37" t="n"/>
    </row>
    <row r="113" ht="18" customHeight="1" s="173" thickBot="1">
      <c r="A113" s="39" t="inlineStr">
        <is>
          <t>Investasi pada entitas asosiasi</t>
        </is>
      </c>
      <c r="B113" s="39" t="n"/>
      <c r="C113" s="37" t="inlineStr"/>
      <c r="D113" s="37" t="inlineStr"/>
      <c r="E113" s="37" t="n">
        <v>3.659</v>
      </c>
      <c r="F113" s="37" t="n">
        <v>3.659</v>
      </c>
      <c r="G113" s="37" t="n">
        <v>3.659</v>
      </c>
      <c r="H113" s="37" t="n">
        <v>3.659</v>
      </c>
      <c r="I113" s="37" t="n">
        <v>23.143</v>
      </c>
      <c r="J113" s="37" t="n">
        <v>23.143</v>
      </c>
      <c r="K113" s="37" t="n"/>
      <c r="L113" s="37" t="n"/>
      <c r="M113" s="37" t="n"/>
      <c r="N113" s="37" t="n"/>
      <c r="O113" s="37" t="n"/>
      <c r="P113" s="37" t="n"/>
      <c r="Q113" s="37" t="n"/>
      <c r="R113" s="37" t="n"/>
      <c r="S113" s="37" t="n"/>
      <c r="T113" s="37" t="n"/>
      <c r="U113" s="37" t="n"/>
      <c r="V113" s="37" t="n"/>
      <c r="W113" s="37" t="n"/>
      <c r="X113" s="37" t="n"/>
      <c r="Y113" s="37" t="n"/>
      <c r="Z113" s="37" t="n"/>
      <c r="AA113" s="37" t="n"/>
      <c r="AB113" s="37" t="n"/>
      <c r="AC113" s="37" t="n"/>
      <c r="AD113" s="37" t="n"/>
      <c r="AE113" s="37" t="n"/>
      <c r="AF113" s="37" t="n"/>
      <c r="AG113" s="37" t="n"/>
      <c r="AH113" s="37" t="n"/>
      <c r="AI113" s="37" t="n"/>
      <c r="AJ113" s="37" t="n"/>
      <c r="AK113" s="37" t="n"/>
      <c r="AL113" s="37" t="n"/>
      <c r="AM113" s="37" t="n"/>
    </row>
    <row r="114" hidden="1" ht="18" customHeight="1" s="173" thickBot="1">
      <c r="A114" s="36" t="inlineStr">
        <is>
          <t>Aset reasuransi</t>
        </is>
      </c>
      <c r="B114" s="36" t="n"/>
      <c r="C114" s="37" t="inlineStr"/>
      <c r="D114" s="37" t="inlineStr"/>
      <c r="E114" s="37" t="inlineStr"/>
      <c r="F114" s="37" t="inlineStr"/>
      <c r="G114" s="37" t="inlineStr"/>
      <c r="H114" s="37" t="inlineStr"/>
      <c r="I114" s="37" t="inlineStr"/>
      <c r="J114" s="37" t="inlineStr"/>
      <c r="K114" s="37" t="n"/>
      <c r="L114" s="37" t="n"/>
      <c r="M114" s="37" t="n"/>
      <c r="N114" s="37" t="n"/>
      <c r="O114" s="37" t="n"/>
      <c r="P114" s="37" t="n"/>
      <c r="Q114" s="37" t="n"/>
      <c r="R114" s="37" t="n"/>
      <c r="S114" s="37" t="n"/>
      <c r="T114" s="37" t="n"/>
      <c r="U114" s="37" t="n"/>
      <c r="V114" s="37" t="n"/>
      <c r="W114" s="37" t="n"/>
      <c r="X114" s="37" t="n"/>
      <c r="Y114" s="37" t="n"/>
      <c r="Z114" s="37" t="n"/>
      <c r="AA114" s="37" t="n"/>
      <c r="AB114" s="37" t="n"/>
      <c r="AC114" s="37" t="n"/>
      <c r="AD114" s="37" t="n"/>
      <c r="AE114" s="37" t="n"/>
      <c r="AF114" s="37" t="n"/>
      <c r="AG114" s="37" t="n"/>
      <c r="AH114" s="37" t="n"/>
      <c r="AI114" s="37" t="n"/>
      <c r="AJ114" s="37" t="n"/>
      <c r="AK114" s="37" t="n"/>
      <c r="AL114" s="37" t="n"/>
      <c r="AM114" s="37" t="n"/>
    </row>
    <row r="115" hidden="1" ht="18" customHeight="1" s="173" thickBot="1">
      <c r="A115" s="36" t="inlineStr">
        <is>
          <t>Aset imbalan pasca kerja</t>
        </is>
      </c>
      <c r="B115" s="36" t="n"/>
      <c r="C115" s="37" t="inlineStr"/>
      <c r="D115" s="37" t="inlineStr"/>
      <c r="E115" s="37" t="inlineStr"/>
      <c r="F115" s="37" t="inlineStr"/>
      <c r="G115" s="37" t="inlineStr"/>
      <c r="H115" s="37" t="inlineStr"/>
      <c r="I115" s="37" t="inlineStr"/>
      <c r="J115" s="37" t="inlineStr"/>
      <c r="K115" s="37" t="n"/>
      <c r="L115" s="37" t="n"/>
      <c r="M115" s="37" t="n"/>
      <c r="N115" s="37" t="n"/>
      <c r="O115" s="37" t="n"/>
      <c r="P115" s="37" t="n"/>
      <c r="Q115" s="37" t="n"/>
      <c r="R115" s="37" t="n"/>
      <c r="S115" s="37" t="n"/>
      <c r="T115" s="37" t="n"/>
      <c r="U115" s="37" t="n"/>
      <c r="V115" s="37" t="n"/>
      <c r="W115" s="37" t="n"/>
      <c r="X115" s="37" t="n"/>
      <c r="Y115" s="37" t="n"/>
      <c r="Z115" s="37" t="n"/>
      <c r="AA115" s="37" t="n"/>
      <c r="AB115" s="37" t="n"/>
      <c r="AC115" s="37" t="n"/>
      <c r="AD115" s="37" t="n"/>
      <c r="AE115" s="37" t="n"/>
      <c r="AF115" s="37" t="n"/>
      <c r="AG115" s="37" t="n"/>
      <c r="AH115" s="37" t="n"/>
      <c r="AI115" s="37" t="n"/>
      <c r="AJ115" s="37" t="n"/>
      <c r="AK115" s="37" t="n"/>
      <c r="AL115" s="37" t="n"/>
      <c r="AM115" s="37" t="n"/>
    </row>
    <row r="116" hidden="1" ht="18" customHeight="1" s="173" thickBot="1">
      <c r="A116" s="36" t="inlineStr">
        <is>
          <t>Goodwill</t>
        </is>
      </c>
      <c r="B116" s="36" t="n"/>
      <c r="C116" s="37" t="inlineStr"/>
      <c r="D116" s="37" t="inlineStr"/>
      <c r="E116" s="37" t="inlineStr"/>
      <c r="F116" s="37" t="inlineStr"/>
      <c r="G116" s="37" t="inlineStr"/>
      <c r="H116" s="37" t="inlineStr"/>
      <c r="I116" s="37" t="inlineStr"/>
      <c r="J116" s="37" t="inlineStr"/>
      <c r="K116" s="37" t="n"/>
      <c r="L116" s="37" t="n"/>
      <c r="M116" s="37" t="n"/>
      <c r="N116" s="37" t="n"/>
      <c r="O116" s="37" t="n"/>
      <c r="P116" s="37" t="n"/>
      <c r="Q116" s="37" t="n"/>
      <c r="R116" s="37" t="n"/>
      <c r="S116" s="37" t="n"/>
      <c r="T116" s="37" t="n"/>
      <c r="U116" s="37" t="n"/>
      <c r="V116" s="37" t="n"/>
      <c r="W116" s="37" t="n"/>
      <c r="X116" s="37" t="n"/>
      <c r="Y116" s="37" t="n"/>
      <c r="Z116" s="37" t="n"/>
      <c r="AA116" s="37" t="n"/>
      <c r="AB116" s="37" t="n"/>
      <c r="AC116" s="37" t="n"/>
      <c r="AD116" s="37" t="n"/>
      <c r="AE116" s="37" t="n"/>
      <c r="AF116" s="37" t="n"/>
      <c r="AG116" s="37" t="n"/>
      <c r="AH116" s="37" t="n"/>
      <c r="AI116" s="37" t="n"/>
      <c r="AJ116" s="37" t="n"/>
      <c r="AK116" s="37" t="n"/>
      <c r="AL116" s="37" t="n"/>
      <c r="AM116" s="37" t="n"/>
    </row>
    <row r="117" ht="18" customHeight="1" s="173" thickBot="1">
      <c r="A117" s="36" t="inlineStr">
        <is>
          <t>Aset takberwujud selain goodwill</t>
        </is>
      </c>
      <c r="B117" s="36" t="n"/>
      <c r="C117" s="37" t="n">
        <v>1596.278</v>
      </c>
      <c r="D117" s="37" t="n">
        <v>1704.049</v>
      </c>
      <c r="E117" s="37" t="n">
        <v>1765.21</v>
      </c>
      <c r="F117" s="37" t="n">
        <v>2033.222</v>
      </c>
      <c r="G117" s="37" t="n">
        <v>2076.82</v>
      </c>
      <c r="H117" s="37" t="n">
        <v>2074.656</v>
      </c>
      <c r="I117" s="37" t="n">
        <v>2044.38</v>
      </c>
      <c r="J117" s="37" t="n">
        <v>2028.737</v>
      </c>
      <c r="K117" s="37" t="n"/>
      <c r="L117" s="37" t="n"/>
      <c r="M117" s="37" t="n"/>
      <c r="N117" s="37" t="n"/>
      <c r="O117" s="37" t="n"/>
      <c r="P117" s="37" t="n"/>
      <c r="Q117" s="37" t="n"/>
      <c r="R117" s="37" t="n"/>
      <c r="S117" s="37" t="n"/>
      <c r="T117" s="37" t="n"/>
      <c r="U117" s="37" t="n"/>
      <c r="V117" s="37" t="n"/>
      <c r="W117" s="37" t="n"/>
      <c r="X117" s="37" t="n"/>
      <c r="Y117" s="37" t="n"/>
      <c r="Z117" s="37" t="n"/>
      <c r="AA117" s="37" t="n"/>
      <c r="AB117" s="37" t="n"/>
      <c r="AC117" s="37" t="n"/>
      <c r="AD117" s="37" t="n"/>
      <c r="AE117" s="37" t="n"/>
      <c r="AF117" s="37" t="n"/>
      <c r="AG117" s="37" t="n"/>
      <c r="AH117" s="37" t="n"/>
      <c r="AI117" s="37" t="n"/>
      <c r="AJ117" s="37" t="n"/>
      <c r="AK117" s="37" t="n"/>
      <c r="AL117" s="37" t="n"/>
      <c r="AM117" s="37" t="n"/>
    </row>
    <row r="118" hidden="1" ht="18" customHeight="1" s="173" thickBot="1">
      <c r="A118" s="36" t="inlineStr">
        <is>
          <t>Properti investasi</t>
        </is>
      </c>
      <c r="B118" s="36" t="n"/>
      <c r="C118" s="37" t="inlineStr"/>
      <c r="D118" s="37" t="inlineStr"/>
      <c r="E118" s="37" t="inlineStr"/>
      <c r="F118" s="37" t="inlineStr"/>
      <c r="G118" s="37" t="inlineStr"/>
      <c r="H118" s="37" t="inlineStr"/>
      <c r="I118" s="37" t="inlineStr"/>
      <c r="J118" s="37" t="inlineStr"/>
      <c r="K118" s="37" t="n"/>
      <c r="L118" s="37" t="n"/>
      <c r="M118" s="37" t="n"/>
      <c r="N118" s="37" t="n"/>
      <c r="O118" s="37" t="n"/>
      <c r="P118" s="37" t="n"/>
      <c r="Q118" s="37" t="n"/>
      <c r="R118" s="37" t="n"/>
      <c r="S118" s="37" t="n"/>
      <c r="T118" s="37" t="n"/>
      <c r="U118" s="37" t="n"/>
      <c r="V118" s="37" t="n"/>
      <c r="W118" s="37" t="n"/>
      <c r="X118" s="37" t="n"/>
      <c r="Y118" s="37" t="n"/>
      <c r="Z118" s="37" t="n"/>
      <c r="AA118" s="37" t="n"/>
      <c r="AB118" s="37" t="n"/>
      <c r="AC118" s="37" t="n"/>
      <c r="AD118" s="37" t="n"/>
      <c r="AE118" s="37" t="n"/>
      <c r="AF118" s="37" t="n"/>
      <c r="AG118" s="37" t="n"/>
      <c r="AH118" s="37" t="n"/>
      <c r="AI118" s="37" t="n"/>
      <c r="AJ118" s="37" t="n"/>
      <c r="AK118" s="37" t="n"/>
      <c r="AL118" s="37" t="n"/>
      <c r="AM118" s="37" t="n"/>
    </row>
    <row r="119" hidden="1" ht="18" customHeight="1" s="173" thickBot="1">
      <c r="A119" s="36" t="inlineStr">
        <is>
          <t>Aset ijarah</t>
        </is>
      </c>
      <c r="B119" s="36" t="n"/>
      <c r="C119" s="37" t="inlineStr"/>
      <c r="D119" s="37" t="inlineStr"/>
      <c r="E119" s="37" t="inlineStr"/>
      <c r="F119" s="37" t="inlineStr"/>
      <c r="G119" s="37" t="inlineStr"/>
      <c r="H119" s="37" t="inlineStr"/>
      <c r="I119" s="37" t="inlineStr"/>
      <c r="J119" s="37" t="inlineStr"/>
      <c r="K119" s="37" t="n"/>
      <c r="L119" s="37" t="n"/>
      <c r="M119" s="37" t="n"/>
      <c r="N119" s="37" t="n"/>
      <c r="O119" s="37" t="n"/>
      <c r="P119" s="37" t="n"/>
      <c r="Q119" s="37" t="n"/>
      <c r="R119" s="37" t="n"/>
      <c r="S119" s="37" t="n"/>
      <c r="T119" s="37" t="n"/>
      <c r="U119" s="37" t="n"/>
      <c r="V119" s="37" t="n"/>
      <c r="W119" s="37" t="n"/>
      <c r="X119" s="37" t="n"/>
      <c r="Y119" s="37" t="n"/>
      <c r="Z119" s="37" t="n"/>
      <c r="AA119" s="37" t="n"/>
      <c r="AB119" s="37" t="n"/>
      <c r="AC119" s="37" t="n"/>
      <c r="AD119" s="37" t="n"/>
      <c r="AE119" s="37" t="n"/>
      <c r="AF119" s="37" t="n"/>
      <c r="AG119" s="37" t="n"/>
      <c r="AH119" s="37" t="n"/>
      <c r="AI119" s="37" t="n"/>
      <c r="AJ119" s="37" t="n"/>
      <c r="AK119" s="37" t="n"/>
      <c r="AL119" s="37" t="n"/>
      <c r="AM119" s="37" t="n"/>
    </row>
    <row r="120" ht="18" customHeight="1" s="173" thickBot="1">
      <c r="A120" s="36" t="inlineStr">
        <is>
          <t>Aset tetap</t>
        </is>
      </c>
      <c r="B120" s="36" t="n"/>
      <c r="C120" s="37" t="n">
        <v>5453.282</v>
      </c>
      <c r="D120" s="37" t="n">
        <v>6248.281</v>
      </c>
      <c r="E120" s="37" t="n">
        <v>6989.721</v>
      </c>
      <c r="F120" s="37" t="n">
        <v>6622.81</v>
      </c>
      <c r="G120" s="37" t="n">
        <v>7047.668</v>
      </c>
      <c r="H120" s="37" t="n">
        <v>6774.736</v>
      </c>
      <c r="I120" s="37" t="n">
        <v>6803.495</v>
      </c>
      <c r="J120" s="37" t="n">
        <v>7201.311</v>
      </c>
      <c r="K120" s="37" t="n"/>
      <c r="L120" s="37" t="n"/>
      <c r="M120" s="37" t="n"/>
      <c r="N120" s="37" t="n"/>
      <c r="O120" s="37" t="n"/>
      <c r="P120" s="37" t="n"/>
      <c r="Q120" s="37" t="n"/>
      <c r="R120" s="37" t="n"/>
      <c r="S120" s="37" t="n"/>
      <c r="T120" s="37" t="n"/>
      <c r="U120" s="37" t="n"/>
      <c r="V120" s="37" t="n"/>
      <c r="W120" s="37" t="n"/>
      <c r="X120" s="37" t="n"/>
      <c r="Y120" s="37" t="n"/>
      <c r="Z120" s="37" t="n"/>
      <c r="AA120" s="37" t="n"/>
      <c r="AB120" s="37" t="n"/>
      <c r="AC120" s="37" t="n"/>
      <c r="AD120" s="37" t="n"/>
      <c r="AE120" s="37" t="n"/>
      <c r="AF120" s="37" t="n"/>
      <c r="AG120" s="37" t="n"/>
      <c r="AH120" s="37" t="n"/>
      <c r="AI120" s="37" t="n"/>
      <c r="AJ120" s="37" t="n"/>
      <c r="AK120" s="37" t="n"/>
      <c r="AL120" s="37" t="n"/>
      <c r="AM120" s="37" t="n"/>
    </row>
    <row r="121" hidden="1" ht="18" customHeight="1" s="173" thickBot="1">
      <c r="A121" s="36" t="inlineStr">
        <is>
          <t>Aset hak guna</t>
        </is>
      </c>
      <c r="B121" s="36" t="n"/>
      <c r="C121" s="37" t="n">
        <v/>
      </c>
      <c r="D121" s="37" t="n">
        <v/>
      </c>
      <c r="E121" s="37" t="n">
        <v/>
      </c>
      <c r="F121" s="37" t="inlineStr"/>
      <c r="G121" s="37" t="inlineStr"/>
      <c r="H121" s="37" t="inlineStr"/>
      <c r="I121" s="37" t="inlineStr"/>
      <c r="J121" s="37" t="inlineStr"/>
      <c r="K121" s="37" t="n"/>
      <c r="L121" s="37" t="n"/>
      <c r="M121" s="37" t="n"/>
      <c r="N121" s="37" t="n"/>
      <c r="O121" s="37" t="n"/>
      <c r="P121" s="37" t="n"/>
      <c r="Q121" s="37" t="n"/>
      <c r="R121" s="37" t="n"/>
      <c r="S121" s="37" t="n"/>
      <c r="T121" s="37" t="n"/>
      <c r="U121" s="37" t="n"/>
      <c r="V121" s="37" t="n"/>
      <c r="W121" s="37" t="n"/>
      <c r="X121" s="37" t="n"/>
      <c r="Y121" s="37" t="n"/>
      <c r="Z121" s="37" t="n"/>
      <c r="AA121" s="37" t="n"/>
      <c r="AB121" s="37" t="n"/>
      <c r="AC121" s="37" t="n"/>
      <c r="AD121" s="37" t="n"/>
      <c r="AE121" s="37" t="n"/>
      <c r="AF121" s="37" t="n"/>
      <c r="AG121" s="37" t="n"/>
      <c r="AH121" s="37" t="n"/>
      <c r="AI121" s="37" t="n"/>
      <c r="AJ121" s="37" t="n"/>
      <c r="AK121" s="37" t="n"/>
      <c r="AL121" s="37" t="n"/>
      <c r="AM121" s="37" t="n"/>
    </row>
    <row r="122" ht="18" customHeight="1" s="173" thickBot="1">
      <c r="A122" s="36" t="inlineStr">
        <is>
          <t>Aset pengampunan pajak</t>
        </is>
      </c>
      <c r="B122" s="36" t="n"/>
      <c r="C122" s="37" t="n">
        <v>207.76</v>
      </c>
      <c r="D122" s="37" t="n">
        <v>51.103</v>
      </c>
      <c r="E122" s="37" t="n">
        <v>294.08</v>
      </c>
      <c r="F122" s="37" t="n">
        <v>223.684</v>
      </c>
      <c r="G122" s="37" t="n">
        <v>234.552</v>
      </c>
      <c r="H122" s="37" t="n">
        <v>236.48</v>
      </c>
      <c r="I122" s="37" t="n">
        <v>419.166</v>
      </c>
      <c r="J122" s="37" t="n">
        <v>462.372</v>
      </c>
      <c r="K122" s="37" t="n"/>
      <c r="L122" s="37" t="n"/>
      <c r="M122" s="37" t="n"/>
      <c r="N122" s="37" t="n"/>
      <c r="O122" s="37" t="n"/>
      <c r="P122" s="37" t="n"/>
      <c r="Q122" s="37" t="n"/>
      <c r="R122" s="37" t="n"/>
      <c r="S122" s="37" t="n"/>
      <c r="T122" s="37" t="n"/>
      <c r="U122" s="37" t="n"/>
      <c r="V122" s="37" t="n"/>
      <c r="W122" s="37" t="n"/>
      <c r="X122" s="37" t="n"/>
      <c r="Y122" s="37" t="n"/>
      <c r="Z122" s="37" t="n"/>
      <c r="AA122" s="37" t="n"/>
      <c r="AB122" s="37" t="n"/>
      <c r="AC122" s="37" t="n"/>
      <c r="AD122" s="37" t="n"/>
      <c r="AE122" s="37" t="n"/>
      <c r="AF122" s="37" t="n"/>
      <c r="AG122" s="37" t="n"/>
      <c r="AH122" s="37" t="n"/>
      <c r="AI122" s="37" t="n"/>
      <c r="AJ122" s="37" t="n"/>
      <c r="AK122" s="37" t="n"/>
      <c r="AL122" s="37" t="n"/>
      <c r="AM122" s="37" t="n"/>
    </row>
    <row r="123" hidden="1" ht="18" customHeight="1" s="173" thickBot="1">
      <c r="A123" s="36" t="inlineStr">
        <is>
          <t>Agunan yang diambil alih</t>
        </is>
      </c>
      <c r="B123" s="36" t="n"/>
      <c r="C123" s="37" t="inlineStr"/>
      <c r="D123" s="37" t="inlineStr"/>
      <c r="E123" s="37" t="inlineStr"/>
      <c r="F123" s="37" t="inlineStr"/>
      <c r="G123" s="37" t="inlineStr"/>
      <c r="H123" s="37" t="inlineStr"/>
      <c r="I123" s="37" t="inlineStr"/>
      <c r="J123" s="37" t="inlineStr"/>
      <c r="K123" s="37" t="n"/>
      <c r="L123" s="37" t="n"/>
      <c r="M123" s="37" t="n"/>
      <c r="N123" s="37" t="n"/>
      <c r="O123" s="37" t="n"/>
      <c r="P123" s="37" t="n"/>
      <c r="Q123" s="37" t="n"/>
      <c r="R123" s="37" t="n"/>
      <c r="S123" s="37" t="n"/>
      <c r="T123" s="37" t="n"/>
      <c r="U123" s="37" t="n"/>
      <c r="V123" s="37" t="n"/>
      <c r="W123" s="37" t="n"/>
      <c r="X123" s="37" t="n"/>
      <c r="Y123" s="37" t="n"/>
      <c r="Z123" s="37" t="n"/>
      <c r="AA123" s="37" t="n"/>
      <c r="AB123" s="37" t="n"/>
      <c r="AC123" s="37" t="n"/>
      <c r="AD123" s="37" t="n"/>
      <c r="AE123" s="37" t="n"/>
      <c r="AF123" s="37" t="n"/>
      <c r="AG123" s="37" t="n"/>
      <c r="AH123" s="37" t="n"/>
      <c r="AI123" s="37" t="n"/>
      <c r="AJ123" s="37" t="n"/>
      <c r="AK123" s="37" t="n"/>
      <c r="AL123" s="37" t="n"/>
      <c r="AM123" s="37" t="n"/>
    </row>
    <row r="124" ht="18" customHeight="1" s="173" thickBot="1">
      <c r="A124" s="36" t="inlineStr">
        <is>
          <t>Aset lainnya</t>
        </is>
      </c>
      <c r="B124" s="36" t="n"/>
      <c r="C124" s="37" t="n">
        <v>6002.111</v>
      </c>
      <c r="D124" s="37" t="n">
        <v>4752.555</v>
      </c>
      <c r="E124" s="37" t="n">
        <v>6510.267</v>
      </c>
      <c r="F124" s="37" t="n">
        <v>6884.706</v>
      </c>
      <c r="G124" s="37" t="n">
        <v>9169.634</v>
      </c>
      <c r="H124" s="37" t="n">
        <v>8048.23</v>
      </c>
      <c r="I124" s="37" t="n">
        <v>8494.847</v>
      </c>
      <c r="J124" s="37" t="n">
        <v>10328.748</v>
      </c>
      <c r="K124" s="37" t="n"/>
      <c r="L124" s="37" t="n"/>
      <c r="M124" s="37" t="n"/>
      <c r="N124" s="37" t="n"/>
      <c r="O124" s="37" t="n"/>
      <c r="P124" s="37" t="n"/>
      <c r="Q124" s="37" t="n"/>
      <c r="R124" s="37" t="n"/>
      <c r="S124" s="37" t="n"/>
      <c r="T124" s="37" t="n"/>
      <c r="U124" s="37" t="n"/>
      <c r="V124" s="37" t="n"/>
      <c r="W124" s="37" t="n"/>
      <c r="X124" s="37" t="n"/>
      <c r="Y124" s="37" t="n"/>
      <c r="Z124" s="37" t="n"/>
      <c r="AA124" s="37" t="n"/>
      <c r="AB124" s="37" t="n"/>
      <c r="AC124" s="37" t="n"/>
      <c r="AD124" s="37" t="n"/>
      <c r="AE124" s="37" t="n"/>
      <c r="AF124" s="37" t="n"/>
      <c r="AG124" s="37" t="n"/>
      <c r="AH124" s="37" t="n"/>
      <c r="AI124" s="37" t="n"/>
      <c r="AJ124" s="37" t="n"/>
      <c r="AK124" s="37" t="n"/>
      <c r="AL124" s="37" t="n"/>
      <c r="AM124" s="37" t="n"/>
    </row>
    <row r="125" ht="18" customHeight="1" s="173" thickBot="1">
      <c r="A125" s="38" t="inlineStr">
        <is>
          <t>Jumlah aset</t>
        </is>
      </c>
      <c r="B125" s="38" t="n"/>
      <c r="C125" s="41" t="n">
        <v>266781.498</v>
      </c>
      <c r="D125" s="41" t="n">
        <v>274467.227</v>
      </c>
      <c r="E125" s="41" t="n">
        <v>280943.605</v>
      </c>
      <c r="F125" s="41" t="n">
        <v>310786.96</v>
      </c>
      <c r="G125" s="41" t="n">
        <v>306754.299</v>
      </c>
      <c r="H125" s="41" t="n">
        <v>334369.233</v>
      </c>
      <c r="I125" s="41" t="n">
        <v>360220.51</v>
      </c>
      <c r="J125" s="41" t="n">
        <v>372698.893</v>
      </c>
      <c r="K125" s="41" t="n"/>
      <c r="L125" s="41" t="n"/>
      <c r="M125" s="41" t="n"/>
      <c r="N125" s="41" t="n"/>
      <c r="O125" s="41" t="n"/>
      <c r="P125" s="41" t="n"/>
      <c r="Q125" s="41" t="n"/>
      <c r="R125" s="41" t="n"/>
      <c r="S125" s="41" t="n"/>
      <c r="T125" s="41" t="n"/>
      <c r="U125" s="41" t="n"/>
      <c r="V125" s="41" t="n"/>
      <c r="W125" s="41" t="n"/>
      <c r="X125" s="41" t="n"/>
      <c r="Y125" s="41" t="n"/>
      <c r="Z125" s="41" t="n"/>
      <c r="AA125" s="41" t="n"/>
      <c r="AB125" s="41" t="n"/>
      <c r="AC125" s="41" t="n"/>
      <c r="AD125" s="41" t="n"/>
      <c r="AE125" s="41" t="n"/>
      <c r="AF125" s="41" t="n"/>
      <c r="AG125" s="41" t="n"/>
      <c r="AH125" s="41" t="n"/>
      <c r="AI125" s="41" t="n"/>
      <c r="AJ125" s="41" t="n"/>
      <c r="AK125" s="41" t="n"/>
      <c r="AL125" s="41" t="n"/>
      <c r="AM125" s="41" t="n"/>
    </row>
    <row r="126" ht="18" customFormat="1" customHeight="1" s="50" thickBot="1">
      <c r="A126" s="151" t="inlineStr">
        <is>
          <t>Asset Growth (%)</t>
        </is>
      </c>
      <c r="B126" s="62" t="n"/>
      <c r="C126" s="152">
        <f>IFERROR(IF(((C125-B125)/B125)=-1, "", (C125-B125)/B125), "")</f>
        <v/>
      </c>
      <c r="D126" s="152">
        <f>IFERROR(IF(((D125-C125)/C125)=-1, "", (D125-C125)/C125), "")</f>
        <v/>
      </c>
      <c r="E126" s="152">
        <f>IFERROR(IF(((E125-D125)/D125)=-1, "", (E125-D125)/D125), "")</f>
        <v/>
      </c>
      <c r="F126" s="152">
        <f>IFERROR(IF(((F125-E125)/E125)=-1, "", (F125-E125)/E125), "")</f>
        <v/>
      </c>
      <c r="G126" s="152">
        <f>IFERROR(IF(((G125-F125)/F125)=-1, "", (G125-F125)/F125), "")</f>
        <v/>
      </c>
      <c r="H126" s="152">
        <f>IFERROR(IF(((H125-G125)/G125)=-1, "", (H125-G125)/G125), "")</f>
        <v/>
      </c>
      <c r="I126" s="152">
        <f>IFERROR(IF(((I125-H125)/H125)=-1, "", (I125-H125)/H125), "")</f>
        <v/>
      </c>
      <c r="J126" s="152">
        <f>IFERROR(IF(((J125-I125)/I125)=-1, "", (J125-I125)/I125), "")</f>
        <v/>
      </c>
      <c r="K126" s="152">
        <f>IFERROR(IF(((K125-J125)/J125)=-1, "", (K125-J125)/J125), "")</f>
        <v/>
      </c>
      <c r="L126" s="152">
        <f>IFERROR(IF(((L125-K125)/K125)=-1, "", (L125-K125)/K125), "")</f>
        <v/>
      </c>
      <c r="M126" s="152">
        <f>IFERROR(IF(((M125-L125)/L125)=-1, "", (M125-L125)/L125), "")</f>
        <v/>
      </c>
      <c r="N126" s="152">
        <f>IFERROR(IF(((N125-M125)/M125)=-1, "", (N125-M125)/M125), "")</f>
        <v/>
      </c>
      <c r="O126" s="152">
        <f>IFERROR(IF(((O125-N125)/N125)=-1, "", (O125-N125)/N125), "")</f>
        <v/>
      </c>
      <c r="P126" s="152">
        <f>IFERROR(IF(((P125-O125)/O125)=-1, "", (P125-O125)/O125), "")</f>
        <v/>
      </c>
      <c r="Q126" s="152">
        <f>IFERROR(IF(((Q125-P125)/P125)=-1, "", (Q125-P125)/P125), "")</f>
        <v/>
      </c>
      <c r="R126" s="152">
        <f>IFERROR(IF(((R125-Q125)/Q125)=-1, "", (R125-Q125)/Q125), "")</f>
        <v/>
      </c>
      <c r="S126" s="152">
        <f>IFERROR(IF(((S125-R125)/R125)=-1, "", (S125-R125)/R125), "")</f>
        <v/>
      </c>
      <c r="T126" s="152">
        <f>IFERROR(IF(((T125-S125)/S125)=-1, "", (T125-S125)/S125), "")</f>
        <v/>
      </c>
      <c r="U126" s="152">
        <f>IFERROR(IF(((U125-T125)/T125)=-1, "", (U125-T125)/T125), "")</f>
        <v/>
      </c>
      <c r="V126" s="152">
        <f>IFERROR(IF(((V125-U125)/U125)=-1, "", (V125-U125)/U125), "")</f>
        <v/>
      </c>
      <c r="W126" s="152">
        <f>IFERROR(IF(((W125-V125)/V125)=-1, "", (W125-V125)/V125), "")</f>
        <v/>
      </c>
      <c r="X126" s="152">
        <f>IFERROR(IF(((X125-W125)/W125)=-1, "", (X125-W125)/W125), "")</f>
        <v/>
      </c>
      <c r="Y126" s="152">
        <f>IFERROR(IF(((Y125-X125)/X125)=-1, "", (Y125-X125)/X125), "")</f>
        <v/>
      </c>
      <c r="Z126" s="152">
        <f>IFERROR(IF(((Z125-Y125)/Y125)=-1, "", (Z125-Y125)/Y125), "")</f>
        <v/>
      </c>
      <c r="AA126" s="152">
        <f>IFERROR(IF(((AA125-Z125)/Z125)=-1, "", (AA125-Z125)/Z125), "")</f>
        <v/>
      </c>
      <c r="AB126" s="152">
        <f>IFERROR(IF(((AB125-AA125)/AA125)=-1, "", (AB125-AA125)/AA125), "")</f>
        <v/>
      </c>
      <c r="AC126" s="152">
        <f>IFERROR(IF(((AC125-AB125)/AB125)=-1, "", (AC125-AB125)/AB125), "")</f>
        <v/>
      </c>
      <c r="AD126" s="152">
        <f>IFERROR(IF(((AD125-AC125)/AC125)=-1, "", (AD125-AC125)/AC125), "")</f>
        <v/>
      </c>
      <c r="AE126" s="152">
        <f>IFERROR(IF(((AE125-AD125)/AD125)=-1, "", (AE125-AD125)/AD125), "")</f>
        <v/>
      </c>
      <c r="AF126" s="152">
        <f>IFERROR(IF(((AF125-AE125)/AE125)=-1, "", (AF125-AE125)/AE125), "")</f>
        <v/>
      </c>
      <c r="AG126" s="152">
        <f>IFERROR(IF(((AG125-AF125)/AF125)=-1, "", (AG125-AF125)/AF125), "")</f>
        <v/>
      </c>
      <c r="AH126" s="152">
        <f>IFERROR(IF(((AH125-AG125)/AG125)=-1, "", (AH125-AG125)/AG125), "")</f>
        <v/>
      </c>
      <c r="AI126" s="152">
        <f>IFERROR(IF(((AI125-AH125)/AH125)=-1, "", (AI125-AH125)/AH125), "")</f>
        <v/>
      </c>
      <c r="AJ126" s="152">
        <f>IFERROR(IF(((AJ125-AI125)/AI125)=-1, "", (AJ125-AI125)/AI125), "")</f>
        <v/>
      </c>
      <c r="AK126" s="152">
        <f>IFERROR(IF(((AK125-AJ125)/AJ125)=-1, "", (AK125-AJ125)/AJ125), "")</f>
        <v/>
      </c>
      <c r="AL126" s="152">
        <f>IFERROR(IF(((AL125-AK125)/AK125)=-1, "", (AL125-AK125)/AK125), "")</f>
        <v/>
      </c>
      <c r="AM126" s="152">
        <f>IFERROR(IF(((AM125-AL125)/AL125)=-1, "", (AM125-AL125)/AL125), "")</f>
        <v/>
      </c>
    </row>
    <row r="127" ht="18" customHeight="1" s="173" thickBot="1">
      <c r="A127" s="38" t="inlineStr">
        <is>
          <t>Interest Bearing Asset</t>
        </is>
      </c>
      <c r="B127" s="140" t="n"/>
      <c r="C127" s="149">
        <f>C8+C9+C13+C27+C32+C33+C37+C41+C44+C101</f>
        <v/>
      </c>
      <c r="D127" s="149">
        <f>D8+D9+D13+D27+D32+D33+D37+D41+D44+D101</f>
        <v/>
      </c>
      <c r="E127" s="149">
        <f>E8+E9+E13+E27+E32+E33+E37+E41+E44+E101</f>
        <v/>
      </c>
      <c r="F127" s="149">
        <f>F8+F9+F13+F27+F32+F33+F37+F41+F44+F101</f>
        <v/>
      </c>
      <c r="G127" s="149">
        <f>G8+G9+G13+G27+G32+G33+G37+G41+G44+G101</f>
        <v/>
      </c>
      <c r="H127" s="149">
        <f>H8+H9+H13+H27+H32+H33+H37+H41+H44+H101</f>
        <v/>
      </c>
      <c r="I127" s="149">
        <f>I8+I9+I13+I27+I32+I33+I37+I41+I44+I101</f>
        <v/>
      </c>
      <c r="J127" s="149">
        <f>J8+J9+J13+J27+J32+J33+J37+J41+J44+J101</f>
        <v/>
      </c>
      <c r="K127" s="149">
        <f>K8+K9+K13+K27+K32+K33+K37+K41+K44+K101</f>
        <v/>
      </c>
      <c r="L127" s="149">
        <f>L8+L9+L13+L27+L32+L33+L37+L41+L44+L101</f>
        <v/>
      </c>
      <c r="M127" s="149">
        <f>M8+M9+M13+M27+M32+M33+M37+M41+M44+M101</f>
        <v/>
      </c>
      <c r="N127" s="149">
        <f>N8+N9+N13+N27+N32+N33+N37+N41+N44+N101</f>
        <v/>
      </c>
      <c r="O127" s="149">
        <f>O8+O9+O13+O27+O32+O33+O37+O41+O44+O101</f>
        <v/>
      </c>
      <c r="P127" s="149">
        <f>P8+P9+P13+P27+P32+P33+P37+P41+P44+P101</f>
        <v/>
      </c>
      <c r="Q127" s="149">
        <f>Q8+Q9+Q13+Q27+Q32+Q33+Q37+Q41+Q44+Q101</f>
        <v/>
      </c>
      <c r="R127" s="149">
        <f>R8+R9+R13+R27+R32+R33+R37+R41+R44+R101</f>
        <v/>
      </c>
      <c r="S127" s="149">
        <f>S8+S9+S13+S27+S32+S33+S37+S41+S44+S101</f>
        <v/>
      </c>
      <c r="T127" s="149">
        <f>T8+T9+T13+T27+T32+T33+T37+T41+T44+T101</f>
        <v/>
      </c>
      <c r="U127" s="149">
        <f>U8+U9+U13+U27+U32+U33+U37+U41+U44+U101</f>
        <v/>
      </c>
      <c r="V127" s="149">
        <f>V8+V9+V13+V27+V32+V33+V37+V41+V44+V101</f>
        <v/>
      </c>
      <c r="W127" s="149">
        <f>W8+W9+W13+W27+W32+W33+W37+W41+W44+W101</f>
        <v/>
      </c>
      <c r="X127" s="149">
        <f>X8+X9+X13+X27+X32+X33+X37+X41+X44+X101</f>
        <v/>
      </c>
      <c r="Y127" s="149">
        <f>Y8+Y9+Y13+Y27+Y32+Y33+Y37+Y41+Y44+Y101</f>
        <v/>
      </c>
      <c r="Z127" s="149">
        <f>Z8+Z9+Z13+Z27+Z32+Z33+Z37+Z41+Z44+Z101</f>
        <v/>
      </c>
      <c r="AA127" s="149">
        <f>AA8+AA9+AA13+AA27+AA32+AA33+AA37+AA41+AA44+AA101</f>
        <v/>
      </c>
      <c r="AB127" s="149">
        <f>AB8+AB9+AB13+AB27+AB32+AB33+AB37+AB41+AB44+AB101</f>
        <v/>
      </c>
      <c r="AC127" s="149">
        <f>AC8+AC9+AC13+AC27+AC32+AC33+AC37+AC41+AC44+AC101</f>
        <v/>
      </c>
      <c r="AD127" s="149">
        <f>AD8+AD9+AD13+AD27+AD32+AD33+AD37+AD41+AD44+AD101</f>
        <v/>
      </c>
      <c r="AE127" s="149">
        <f>AE8+AE9+AE13+AE27+AE32+AE33+AE37+AE41+AE44+AE101</f>
        <v/>
      </c>
      <c r="AF127" s="149">
        <f>AF8+AF9+AF13+AF27+AF32+AF33+AF37+AF41+AF44+AF101</f>
        <v/>
      </c>
      <c r="AG127" s="149">
        <f>AG8+AG9+AG13+AG27+AG32+AG33+AG37+AG41+AG44+AG101</f>
        <v/>
      </c>
      <c r="AH127" s="149">
        <f>AH8+AH9+AH13+AH27+AH32+AH33+AH37+AH41+AH44+AH101</f>
        <v/>
      </c>
      <c r="AI127" s="149">
        <f>AI8+AI9+AI13+AI27+AI32+AI33+AI37+AI41+AI44+AI101</f>
        <v/>
      </c>
      <c r="AJ127" s="149">
        <f>AJ8+AJ9+AJ13+AJ27+AJ32+AJ33+AJ37+AJ41+AJ44+AJ101</f>
        <v/>
      </c>
      <c r="AK127" s="149">
        <f>AK8+AK9+AK13+AK27+AK32+AK33+AK37+AK41+AK44+AK101</f>
        <v/>
      </c>
      <c r="AL127" s="149">
        <f>AL8+AL9+AL13+AL27+AL32+AL33+AL37+AL41+AL44+AL101</f>
        <v/>
      </c>
      <c r="AM127" s="149">
        <f>AM8+AM9+AM13+AM27+AM32+AM33+AM37+AM41+AM44+AM101</f>
        <v/>
      </c>
      <c r="AN127" s="141" t="n"/>
      <c r="AO127" s="141" t="n"/>
    </row>
    <row r="128" ht="35" customFormat="1" customHeight="1" s="50" thickBot="1">
      <c r="A128" s="151" t="inlineStr">
        <is>
          <t>Interest Bearing Asset Growth (%)</t>
        </is>
      </c>
      <c r="B128" s="62" t="n"/>
      <c r="C128" s="152">
        <f>IFERROR(IF(((C127-B127)/B127)=-1, "", (C127-B127)/B127), "")</f>
        <v/>
      </c>
      <c r="D128" s="152">
        <f>IFERROR(IF(((D127-C127)/C127)=-1, "", (D127-C127)/C127), "")</f>
        <v/>
      </c>
      <c r="E128" s="152">
        <f>IFERROR(IF(((E127-D127)/D127)=-1, "", (E127-D127)/D127), "")</f>
        <v/>
      </c>
      <c r="F128" s="152">
        <f>IFERROR(IF(((F127-E127)/E127)=-1, "", (F127-E127)/E127), "")</f>
        <v/>
      </c>
      <c r="G128" s="152">
        <f>IFERROR(IF(((G127-F127)/F127)=-1, "", (G127-F127)/F127), "")</f>
        <v/>
      </c>
      <c r="H128" s="152">
        <f>IFERROR(IF(((H127-G127)/G127)=-1, "", (H127-G127)/G127), "")</f>
        <v/>
      </c>
      <c r="I128" s="152">
        <f>IFERROR(IF(((I127-H127)/H127)=-1, "", (I127-H127)/H127), "")</f>
        <v/>
      </c>
      <c r="J128" s="152">
        <f>IFERROR(IF(((J127-I127)/I127)=-1, "", (J127-I127)/I127), "")</f>
        <v/>
      </c>
      <c r="K128" s="152">
        <f>IFERROR(IF(((K127-J127)/J127)=-1, "", (K127-J127)/J127), "")</f>
        <v/>
      </c>
      <c r="L128" s="152">
        <f>IFERROR(IF(((L127-K127)/K127)=-1, "", (L127-K127)/K127), "")</f>
        <v/>
      </c>
      <c r="M128" s="152">
        <f>IFERROR(IF(((M127-L127)/L127)=-1, "", (M127-L127)/L127), "")</f>
        <v/>
      </c>
      <c r="N128" s="152">
        <f>IFERROR(IF(((N127-M127)/M127)=-1, "", (N127-M127)/M127), "")</f>
        <v/>
      </c>
      <c r="O128" s="152">
        <f>IFERROR(IF(((O127-N127)/N127)=-1, "", (O127-N127)/N127), "")</f>
        <v/>
      </c>
      <c r="P128" s="152">
        <f>IFERROR(IF(((P127-O127)/O127)=-1, "", (P127-O127)/O127), "")</f>
        <v/>
      </c>
      <c r="Q128" s="152">
        <f>IFERROR(IF(((Q127-P127)/P127)=-1, "", (Q127-P127)/P127), "")</f>
        <v/>
      </c>
      <c r="R128" s="152">
        <f>IFERROR(IF(((R127-Q127)/Q127)=-1, "", (R127-Q127)/Q127), "")</f>
        <v/>
      </c>
      <c r="S128" s="152">
        <f>IFERROR(IF(((S127-R127)/R127)=-1, "", (S127-R127)/R127), "")</f>
        <v/>
      </c>
      <c r="T128" s="152">
        <f>IFERROR(IF(((T127-S127)/S127)=-1, "", (T127-S127)/S127), "")</f>
        <v/>
      </c>
      <c r="U128" s="152">
        <f>IFERROR(IF(((U127-T127)/T127)=-1, "", (U127-T127)/T127), "")</f>
        <v/>
      </c>
      <c r="V128" s="152">
        <f>IFERROR(IF(((V127-U127)/U127)=-1, "", (V127-U127)/U127), "")</f>
        <v/>
      </c>
      <c r="W128" s="152">
        <f>IFERROR(IF(((W127-V127)/V127)=-1, "", (W127-V127)/V127), "")</f>
        <v/>
      </c>
      <c r="X128" s="152">
        <f>IFERROR(IF(((X127-W127)/W127)=-1, "", (X127-W127)/W127), "")</f>
        <v/>
      </c>
      <c r="Y128" s="152">
        <f>IFERROR(IF(((Y127-X127)/X127)=-1, "", (Y127-X127)/X127), "")</f>
        <v/>
      </c>
      <c r="Z128" s="152">
        <f>IFERROR(IF(((Z127-Y127)/Y127)=-1, "", (Z127-Y127)/Y127), "")</f>
        <v/>
      </c>
      <c r="AA128" s="152">
        <f>IFERROR(IF(((AA127-Z127)/Z127)=-1, "", (AA127-Z127)/Z127), "")</f>
        <v/>
      </c>
      <c r="AB128" s="152">
        <f>IFERROR(IF(((AB127-AA127)/AA127)=-1, "", (AB127-AA127)/AA127), "")</f>
        <v/>
      </c>
      <c r="AC128" s="152">
        <f>IFERROR(IF(((AC127-AB127)/AB127)=-1, "", (AC127-AB127)/AB127), "")</f>
        <v/>
      </c>
      <c r="AD128" s="152">
        <f>IFERROR(IF(((AD127-AC127)/AC127)=-1, "", (AD127-AC127)/AC127), "")</f>
        <v/>
      </c>
      <c r="AE128" s="152">
        <f>IFERROR(IF(((AE127-AD127)/AD127)=-1, "", (AE127-AD127)/AD127), "")</f>
        <v/>
      </c>
      <c r="AF128" s="152">
        <f>IFERROR(IF(((AF127-AE127)/AE127)=-1, "", (AF127-AE127)/AE127), "")</f>
        <v/>
      </c>
      <c r="AG128" s="152">
        <f>IFERROR(IF(((AG127-AF127)/AF127)=-1, "", (AG127-AF127)/AF127), "")</f>
        <v/>
      </c>
      <c r="AH128" s="152">
        <f>IFERROR(IF(((AH127-AG127)/AG127)=-1, "", (AH127-AG127)/AG127), "")</f>
        <v/>
      </c>
      <c r="AI128" s="152">
        <f>IFERROR(IF(((AI127-AH127)/AH127)=-1, "", (AI127-AH127)/AH127), "")</f>
        <v/>
      </c>
      <c r="AJ128" s="152">
        <f>IFERROR(IF(((AJ127-AI127)/AI127)=-1, "", (AJ127-AI127)/AI127), "")</f>
        <v/>
      </c>
      <c r="AK128" s="152">
        <f>IFERROR(IF(((AK127-AJ127)/AJ127)=-1, "", (AK127-AJ127)/AJ127), "")</f>
        <v/>
      </c>
      <c r="AL128" s="152">
        <f>IFERROR(IF(((AL127-AK127)/AK127)=-1, "", (AL127-AK127)/AK127), "")</f>
        <v/>
      </c>
      <c r="AM128" s="152">
        <f>IFERROR(IF(((AM127-AL127)/AL127)=-1, "", (AM127-AL127)/AL127), "")</f>
        <v/>
      </c>
    </row>
    <row r="129" ht="35" customFormat="1" customHeight="1" s="50" thickBot="1">
      <c r="A129" s="143" t="inlineStr">
        <is>
          <t>Interest Bearing Asset to Asset (%)</t>
        </is>
      </c>
      <c r="B129" s="54" t="n"/>
      <c r="C129" s="95">
        <f>IFERROR(C127/C125, 0)</f>
        <v/>
      </c>
      <c r="D129" s="95">
        <f>IFERROR(D127/D125, 0)</f>
        <v/>
      </c>
      <c r="E129" s="95">
        <f>IFERROR(E127/E125, 0)</f>
        <v/>
      </c>
      <c r="F129" s="95">
        <f>IFERROR(F127/F125, 0)</f>
        <v/>
      </c>
      <c r="G129" s="95">
        <f>IFERROR(G127/G125, 0)</f>
        <v/>
      </c>
      <c r="H129" s="95">
        <f>IFERROR(H127/H125, 0)</f>
        <v/>
      </c>
      <c r="I129" s="95">
        <f>IFERROR(I127/I125, 0)</f>
        <v/>
      </c>
      <c r="J129" s="95">
        <f>IFERROR(J127/J125, 0)</f>
        <v/>
      </c>
      <c r="K129" s="95">
        <f>IFERROR(K127/K125, 0)</f>
        <v/>
      </c>
      <c r="L129" s="95">
        <f>IFERROR(L127/L125, 0)</f>
        <v/>
      </c>
      <c r="M129" s="95">
        <f>IFERROR(M127/M125, 0)</f>
        <v/>
      </c>
      <c r="N129" s="95">
        <f>IFERROR(N127/N125, 0)</f>
        <v/>
      </c>
      <c r="O129" s="95">
        <f>IFERROR(O127/O125, 0)</f>
        <v/>
      </c>
      <c r="P129" s="95">
        <f>IFERROR(P127/P125, 0)</f>
        <v/>
      </c>
      <c r="Q129" s="95">
        <f>IFERROR(Q127/Q125, 0)</f>
        <v/>
      </c>
      <c r="R129" s="95">
        <f>IFERROR(R127/R125, 0)</f>
        <v/>
      </c>
      <c r="S129" s="95">
        <f>IFERROR(S127/S125, 0)</f>
        <v/>
      </c>
      <c r="T129" s="95">
        <f>IFERROR(T127/T125, 0)</f>
        <v/>
      </c>
      <c r="U129" s="95">
        <f>IFERROR(U127/U125, 0)</f>
        <v/>
      </c>
      <c r="V129" s="95">
        <f>IFERROR(V127/V125, 0)</f>
        <v/>
      </c>
      <c r="W129" s="95">
        <f>IFERROR(W127/W125, 0)</f>
        <v/>
      </c>
      <c r="X129" s="95">
        <f>IFERROR(X127/X125, 0)</f>
        <v/>
      </c>
      <c r="Y129" s="95">
        <f>IFERROR(Y127/Y125, 0)</f>
        <v/>
      </c>
      <c r="Z129" s="95">
        <f>IFERROR(Z127/Z125, 0)</f>
        <v/>
      </c>
      <c r="AA129" s="95">
        <f>IFERROR(AA127/AA125, 0)</f>
        <v/>
      </c>
      <c r="AB129" s="95">
        <f>IFERROR(AB127/AB125, 0)</f>
        <v/>
      </c>
      <c r="AC129" s="95">
        <f>IFERROR(AC127/AC125, 0)</f>
        <v/>
      </c>
      <c r="AD129" s="95">
        <f>IFERROR(AD127/AD125, 0)</f>
        <v/>
      </c>
      <c r="AE129" s="95">
        <f>IFERROR(AE127/AE125, 0)</f>
        <v/>
      </c>
      <c r="AF129" s="95">
        <f>IFERROR(AF127/AF125, 0)</f>
        <v/>
      </c>
      <c r="AG129" s="95">
        <f>IFERROR(AG127/AG125, 0)</f>
        <v/>
      </c>
      <c r="AH129" s="95">
        <f>IFERROR(AH127/AH125, 0)</f>
        <v/>
      </c>
      <c r="AI129" s="95">
        <f>IFERROR(AI127/AI125, 0)</f>
        <v/>
      </c>
      <c r="AJ129" s="95">
        <f>IFERROR(AJ127/AJ125, 0)</f>
        <v/>
      </c>
      <c r="AK129" s="95">
        <f>IFERROR(AK127/AK125, 0)</f>
        <v/>
      </c>
      <c r="AL129" s="95">
        <f>IFERROR(AL127/AL125, 0)</f>
        <v/>
      </c>
      <c r="AM129" s="95">
        <f>IFERROR(AM127/AM125, 0)</f>
        <v/>
      </c>
    </row>
    <row r="130" ht="35" customHeight="1" s="173" thickBot="1">
      <c r="A130" s="35" t="inlineStr">
        <is>
          <t>Liabilitas, dana syirkah temporer dan ekuitas</t>
        </is>
      </c>
      <c r="B130" s="35" t="n"/>
      <c r="C130" s="34" t="n"/>
      <c r="D130" s="34" t="n"/>
      <c r="E130" s="34" t="n"/>
      <c r="F130" s="34" t="n"/>
      <c r="G130" s="34" t="n"/>
      <c r="H130" s="34" t="n"/>
      <c r="I130" s="34" t="n"/>
      <c r="J130" s="34" t="n"/>
      <c r="K130" s="34" t="n"/>
      <c r="L130" s="34" t="n"/>
      <c r="M130" s="34" t="n"/>
      <c r="N130" s="34" t="n"/>
      <c r="O130" s="34" t="n"/>
      <c r="P130" s="34" t="n"/>
      <c r="Q130" s="34" t="n"/>
      <c r="R130" s="34" t="n"/>
      <c r="S130" s="34" t="n"/>
      <c r="T130" s="34" t="n"/>
      <c r="U130" s="34" t="n"/>
      <c r="V130" s="34" t="n"/>
      <c r="W130" s="34" t="n"/>
      <c r="X130" s="34" t="n"/>
      <c r="Y130" s="34" t="n"/>
      <c r="Z130" s="34" t="n"/>
      <c r="AA130" s="34" t="n"/>
      <c r="AB130" s="34" t="n"/>
      <c r="AC130" s="34" t="n"/>
      <c r="AD130" s="34" t="n"/>
      <c r="AE130" s="34" t="n"/>
      <c r="AF130" s="34" t="n"/>
      <c r="AG130" s="34" t="n"/>
      <c r="AH130" s="34" t="n"/>
      <c r="AI130" s="34" t="n"/>
      <c r="AJ130" s="34" t="n"/>
      <c r="AK130" s="34" t="n"/>
      <c r="AL130" s="34" t="n"/>
      <c r="AM130" s="34" t="n"/>
    </row>
    <row r="131" ht="18" customHeight="1" s="173" thickBot="1">
      <c r="A131" s="38" t="inlineStr">
        <is>
          <t>Liabilitas</t>
        </is>
      </c>
      <c r="B131" s="38" t="n"/>
      <c r="C131" s="34" t="n"/>
      <c r="D131" s="34" t="n"/>
      <c r="E131" s="34" t="n"/>
      <c r="F131" s="34" t="n"/>
      <c r="G131" s="34" t="n"/>
      <c r="H131" s="34" t="n"/>
      <c r="I131" s="34" t="n"/>
      <c r="J131" s="34" t="n"/>
      <c r="K131" s="34" t="n"/>
      <c r="L131" s="34" t="n"/>
      <c r="M131" s="34" t="n"/>
      <c r="N131" s="34" t="n"/>
      <c r="O131" s="34" t="n"/>
      <c r="P131" s="34" t="n"/>
      <c r="Q131" s="34" t="n"/>
      <c r="R131" s="34" t="n"/>
      <c r="S131" s="34" t="n"/>
      <c r="T131" s="34" t="n"/>
      <c r="U131" s="34" t="n"/>
      <c r="V131" s="34" t="n"/>
      <c r="W131" s="34" t="n"/>
      <c r="X131" s="34" t="n"/>
      <c r="Y131" s="34" t="n"/>
      <c r="Z131" s="34" t="n"/>
      <c r="AA131" s="34" t="n"/>
      <c r="AB131" s="34" t="n"/>
      <c r="AC131" s="34" t="n"/>
      <c r="AD131" s="34" t="n"/>
      <c r="AE131" s="34" t="n"/>
      <c r="AF131" s="34" t="n"/>
      <c r="AG131" s="34" t="n"/>
      <c r="AH131" s="34" t="n"/>
      <c r="AI131" s="34" t="n"/>
      <c r="AJ131" s="34" t="n"/>
      <c r="AK131" s="34" t="n"/>
      <c r="AL131" s="34" t="n"/>
      <c r="AM131" s="34" t="n"/>
    </row>
    <row r="132" ht="18" customHeight="1" s="173" thickBot="1">
      <c r="A132" s="39" t="inlineStr">
        <is>
          <t>Liabilitas segera</t>
        </is>
      </c>
      <c r="B132" s="39" t="n"/>
      <c r="C132" s="37" t="n">
        <v>2240.191</v>
      </c>
      <c r="D132" s="37" t="n">
        <v>1781.962</v>
      </c>
      <c r="E132" s="37" t="n">
        <v>3636.684</v>
      </c>
      <c r="F132" s="37" t="n">
        <v>3239.391</v>
      </c>
      <c r="G132" s="37" t="n">
        <v>3705.094</v>
      </c>
      <c r="H132" s="37" t="n">
        <v>3581.921</v>
      </c>
      <c r="I132" s="37" t="n">
        <v>4473.871</v>
      </c>
      <c r="J132" s="37" t="n">
        <v>3892.219</v>
      </c>
      <c r="K132" s="37" t="n"/>
      <c r="L132" s="37" t="n"/>
      <c r="M132" s="37" t="n"/>
      <c r="N132" s="37" t="n"/>
      <c r="O132" s="37" t="n"/>
      <c r="P132" s="37" t="n"/>
      <c r="Q132" s="37" t="n"/>
      <c r="R132" s="37" t="n"/>
      <c r="S132" s="37" t="n"/>
      <c r="T132" s="37" t="n"/>
      <c r="U132" s="37" t="n"/>
      <c r="V132" s="37" t="n"/>
      <c r="W132" s="37" t="n"/>
      <c r="X132" s="37" t="n"/>
      <c r="Y132" s="37" t="n"/>
      <c r="Z132" s="37" t="n"/>
      <c r="AA132" s="37" t="n"/>
      <c r="AB132" s="37" t="n"/>
      <c r="AC132" s="37" t="n"/>
      <c r="AD132" s="37" t="n"/>
      <c r="AE132" s="37" t="n"/>
      <c r="AF132" s="37" t="n"/>
      <c r="AG132" s="37" t="n"/>
      <c r="AH132" s="37" t="n"/>
      <c r="AI132" s="37" t="n"/>
      <c r="AJ132" s="37" t="n"/>
      <c r="AK132" s="37" t="n"/>
      <c r="AL132" s="37" t="n"/>
      <c r="AM132" s="37" t="n"/>
    </row>
    <row r="133" hidden="1" ht="35" customHeight="1" s="173" thickBot="1">
      <c r="A133" s="39" t="inlineStr">
        <is>
          <t>Bagi hasil yang belum dibagikan</t>
        </is>
      </c>
      <c r="B133" s="39" t="n"/>
      <c r="C133" s="37" t="inlineStr"/>
      <c r="D133" s="37" t="inlineStr"/>
      <c r="E133" s="37" t="inlineStr"/>
      <c r="F133" s="37" t="inlineStr"/>
      <c r="G133" s="37" t="inlineStr"/>
      <c r="H133" s="37" t="inlineStr"/>
      <c r="I133" s="37" t="inlineStr"/>
      <c r="J133" s="37" t="inlineStr"/>
      <c r="K133" s="37" t="n"/>
      <c r="L133" s="37" t="n"/>
      <c r="M133" s="37" t="n"/>
      <c r="N133" s="37" t="n"/>
      <c r="O133" s="37" t="n"/>
      <c r="P133" s="37" t="n"/>
      <c r="Q133" s="37" t="n"/>
      <c r="R133" s="37" t="n"/>
      <c r="S133" s="37" t="n"/>
      <c r="T133" s="37" t="n"/>
      <c r="U133" s="37" t="n"/>
      <c r="V133" s="37" t="n"/>
      <c r="W133" s="37" t="n"/>
      <c r="X133" s="37" t="n"/>
      <c r="Y133" s="37" t="n"/>
      <c r="Z133" s="37" t="n"/>
      <c r="AA133" s="37" t="n"/>
      <c r="AB133" s="37" t="n"/>
      <c r="AC133" s="37" t="n"/>
      <c r="AD133" s="37" t="n"/>
      <c r="AE133" s="37" t="n"/>
      <c r="AF133" s="37" t="n"/>
      <c r="AG133" s="37" t="n"/>
      <c r="AH133" s="37" t="n"/>
      <c r="AI133" s="37" t="n"/>
      <c r="AJ133" s="37" t="n"/>
      <c r="AK133" s="37" t="n"/>
      <c r="AL133" s="37" t="n"/>
      <c r="AM133" s="37" t="n"/>
    </row>
    <row r="134" hidden="1" ht="18" customHeight="1" s="173" thickBot="1">
      <c r="A134" s="39" t="inlineStr">
        <is>
          <t>Dana simpanan syariah</t>
        </is>
      </c>
      <c r="B134" s="39" t="n"/>
      <c r="C134" s="37" t="inlineStr"/>
      <c r="D134" s="37" t="inlineStr"/>
      <c r="E134" s="37" t="inlineStr"/>
      <c r="F134" s="37" t="inlineStr"/>
      <c r="G134" s="37" t="inlineStr"/>
      <c r="H134" s="37" t="inlineStr"/>
      <c r="I134" s="37" t="inlineStr"/>
      <c r="J134" s="37" t="inlineStr"/>
      <c r="K134" s="37" t="n"/>
      <c r="L134" s="37" t="n"/>
      <c r="M134" s="37" t="n"/>
      <c r="N134" s="37" t="n"/>
      <c r="O134" s="37" t="n"/>
      <c r="P134" s="37" t="n"/>
      <c r="Q134" s="37" t="n"/>
      <c r="R134" s="37" t="n"/>
      <c r="S134" s="37" t="n"/>
      <c r="T134" s="37" t="n"/>
      <c r="U134" s="37" t="n"/>
      <c r="V134" s="37" t="n"/>
      <c r="W134" s="37" t="n"/>
      <c r="X134" s="37" t="n"/>
      <c r="Y134" s="37" t="n"/>
      <c r="Z134" s="37" t="n"/>
      <c r="AA134" s="37" t="n"/>
      <c r="AB134" s="37" t="n"/>
      <c r="AC134" s="37" t="n"/>
      <c r="AD134" s="37" t="n"/>
      <c r="AE134" s="37" t="n"/>
      <c r="AF134" s="37" t="n"/>
      <c r="AG134" s="37" t="n"/>
      <c r="AH134" s="37" t="n"/>
      <c r="AI134" s="37" t="n"/>
      <c r="AJ134" s="37" t="n"/>
      <c r="AK134" s="37" t="n"/>
      <c r="AL134" s="37" t="n"/>
      <c r="AM134" s="37" t="n"/>
    </row>
    <row r="135" ht="18" customFormat="1" customHeight="1" s="50" thickBot="1">
      <c r="A135" s="58" t="inlineStr">
        <is>
          <t>Customer Deposit</t>
        </is>
      </c>
      <c r="B135" s="62" t="n"/>
      <c r="C135" s="149">
        <f>C141+C142+C144+C145+C147+C148+C150+C151+C153+C154+C156+C157+C209+C210+C212+C213+C215+C216</f>
        <v/>
      </c>
      <c r="D135" s="149">
        <f>D141+D142+D144+D145+D147+D148+D150+D151+D153+D154+D156+D157+D209+D210+D212+D213+D215+D216</f>
        <v/>
      </c>
      <c r="E135" s="149">
        <f>E141+E142+E144+E145+E147+E148+E150+E151+E153+E154+E156+E157+E209+E210+E212+E213+E215+E216</f>
        <v/>
      </c>
      <c r="F135" s="149">
        <f>F141+F142+F144+F145+F147+F148+F150+F151+F153+F154+F156+F157+F209+F210+F212+F213+F215+F216</f>
        <v/>
      </c>
      <c r="G135" s="149">
        <f>G141+G142+G144+G145+G147+G148+G150+G151+G153+G154+G156+G157+G209+G210+G212+G213+G215+G216</f>
        <v/>
      </c>
      <c r="H135" s="149">
        <f>H141+H142+H144+H145+H147+H148+H150+H151+H153+H154+H156+H157+H209+H210+H212+H213+H215+H216</f>
        <v/>
      </c>
      <c r="I135" s="149">
        <f>I141+I142+I144+I145+I147+I148+I150+I151+I153+I154+I156+I157+I209+I210+I212+I213+I215+I216</f>
        <v/>
      </c>
      <c r="J135" s="149">
        <f>J141+J142+J144+J145+J147+J148+J150+J151+J153+J154+J156+J157+J209+J210+J212+J213+J215+J216</f>
        <v/>
      </c>
      <c r="K135" s="149">
        <f>K141+K142+K144+K145+K147+K148+K150+K151+K153+K154+K156+K157+K209+K210+K212+K213+K215+K216</f>
        <v/>
      </c>
      <c r="L135" s="149">
        <f>L141+L142+L144+L145+L147+L148+L150+L151+L153+L154+L156+L157+L209+L210+L212+L213+L215+L216</f>
        <v/>
      </c>
      <c r="M135" s="149">
        <f>M141+M142+M144+M145+M147+M148+M150+M151+M153+M154+M156+M157+M209+M210+M212+M213+M215+M216</f>
        <v/>
      </c>
      <c r="N135" s="149">
        <f>N141+N142+N144+N145+N147+N148+N150+N151+N153+N154+N156+N157+N209+N210+N212+N213+N215+N216</f>
        <v/>
      </c>
      <c r="O135" s="149">
        <f>O141+O142+O144+O145+O147+O148+O150+O151+O153+O154+O156+O157+O209+O210+O212+O213+O215+O216</f>
        <v/>
      </c>
      <c r="P135" s="149">
        <f>P141+P142+P144+P145+P147+P148+P150+P151+P153+P154+P156+P157+P209+P210+P212+P213+P215+P216</f>
        <v/>
      </c>
      <c r="Q135" s="149">
        <f>Q141+Q142+Q144+Q145+Q147+Q148+Q150+Q151+Q153+Q154+Q156+Q157+Q209+Q210+Q212+Q213+Q215+Q216</f>
        <v/>
      </c>
      <c r="R135" s="149">
        <f>R141+R142+R144+R145+R147+R148+R150+R151+R153+R154+R156+R157+R209+R210+R212+R213+R215+R216</f>
        <v/>
      </c>
      <c r="S135" s="149">
        <f>S141+S142+S144+S145+S147+S148+S150+S151+S153+S154+S156+S157+S209+S210+S212+S213+S215+S216</f>
        <v/>
      </c>
      <c r="T135" s="149">
        <f>T141+T142+T144+T145+T147+T148+T150+T151+T153+T154+T156+T157+T209+T210+T212+T213+T215+T216</f>
        <v/>
      </c>
      <c r="U135" s="149">
        <f>U141+U142+U144+U145+U147+U148+U150+U151+U153+U154+U156+U157+U209+U210+U212+U213+U215+U216</f>
        <v/>
      </c>
      <c r="V135" s="149">
        <f>V141+V142+V144+V145+V147+V148+V150+V151+V153+V154+V156+V157+V209+V210+V212+V213+V215+V216</f>
        <v/>
      </c>
      <c r="W135" s="149">
        <f>W141+W142+W144+W145+W147+W148+W150+W151+W153+W154+W156+W157+W209+W210+W212+W213+W215+W216</f>
        <v/>
      </c>
      <c r="X135" s="149">
        <f>X141+X142+X144+X145+X147+X148+X150+X151+X153+X154+X156+X157+X209+X210+X212+X213+X215+X216</f>
        <v/>
      </c>
      <c r="Y135" s="149">
        <f>Y141+Y142+Y144+Y145+Y147+Y148+Y150+Y151+Y153+Y154+Y156+Y157+Y209+Y210+Y212+Y213+Y215+Y216</f>
        <v/>
      </c>
      <c r="Z135" s="149">
        <f>Z141+Z142+Z144+Z145+Z147+Z148+Z150+Z151+Z153+Z154+Z156+Z157+Z209+Z210+Z212+Z213+Z215+Z216</f>
        <v/>
      </c>
      <c r="AA135" s="149">
        <f>AA141+AA142+AA144+AA145+AA147+AA148+AA150+AA151+AA153+AA154+AA156+AA157+AA209+AA210+AA212+AA213+AA215+AA216</f>
        <v/>
      </c>
      <c r="AB135" s="149">
        <f>AB141+AB142+AB144+AB145+AB147+AB148+AB150+AB151+AB153+AB154+AB156+AB157+AB209+AB210+AB212+AB213+AB215+AB216</f>
        <v/>
      </c>
      <c r="AC135" s="149">
        <f>AC141+AC142+AC144+AC145+AC147+AC148+AC150+AC151+AC153+AC154+AC156+AC157+AC209+AC210+AC212+AC213+AC215+AC216</f>
        <v/>
      </c>
      <c r="AD135" s="149">
        <f>AD141+AD142+AD144+AD145+AD147+AD148+AD150+AD151+AD153+AD154+AD156+AD157+AD209+AD210+AD212+AD213+AD215+AD216</f>
        <v/>
      </c>
      <c r="AE135" s="149">
        <f>AE141+AE142+AE144+AE145+AE147+AE148+AE150+AE151+AE153+AE154+AE156+AE157+AE209+AE210+AE212+AE213+AE215+AE216</f>
        <v/>
      </c>
      <c r="AF135" s="149">
        <f>AF141+AF142+AF144+AF145+AF147+AF148+AF150+AF151+AF153+AF154+AF156+AF157+AF209+AF210+AF212+AF213+AF215+AF216</f>
        <v/>
      </c>
      <c r="AG135" s="149">
        <f>AG141+AG142+AG144+AG145+AG147+AG148+AG150+AG151+AG153+AG154+AG156+AG157+AG209+AG210+AG212+AG213+AG215+AG216</f>
        <v/>
      </c>
      <c r="AH135" s="149">
        <f>AH141+AH142+AH144+AH145+AH147+AH148+AH150+AH151+AH153+AH154+AH156+AH157+AH209+AH210+AH212+AH213+AH215+AH216</f>
        <v/>
      </c>
      <c r="AI135" s="149">
        <f>AI141+AI142+AI144+AI145+AI147+AI148+AI150+AI151+AI153+AI154+AI156+AI157+AI209+AI210+AI212+AI213+AI215+AI216</f>
        <v/>
      </c>
      <c r="AJ135" s="149">
        <f>AJ141+AJ142+AJ144+AJ145+AJ147+AJ148+AJ150+AJ151+AJ153+AJ154+AJ156+AJ157+AJ209+AJ210+AJ212+AJ213+AJ215+AJ216</f>
        <v/>
      </c>
      <c r="AK135" s="149">
        <f>AK141+AK142+AK144+AK145+AK147+AK148+AK150+AK151+AK153+AK154+AK156+AK157+AK209+AK210+AK212+AK213+AK215+AK216</f>
        <v/>
      </c>
      <c r="AL135" s="149">
        <f>AL141+AL142+AL144+AL145+AL147+AL148+AL150+AL151+AL153+AL154+AL156+AL157+AL209+AL210+AL212+AL213+AL215+AL216</f>
        <v/>
      </c>
      <c r="AM135" s="149">
        <f>AM141+AM142+AM144+AM145+AM147+AM148+AM150+AM151+AM153+AM154+AM156+AM157+AM209+AM210+AM212+AM213+AM215+AM216</f>
        <v/>
      </c>
    </row>
    <row r="136" ht="18" customFormat="1" customHeight="1" s="50" thickBot="1">
      <c r="A136" s="151" t="inlineStr">
        <is>
          <t>Deposit Growth (%)</t>
        </is>
      </c>
      <c r="B136" s="62" t="n"/>
      <c r="C136" s="152">
        <f>IFERROR(IF(((C135-B135)/B135)=-1, "", (C135-B135)/B135), "")</f>
        <v/>
      </c>
      <c r="D136" s="152">
        <f>IFERROR(IF(((D135-C135)/C135)=-1, "", (D135-C135)/C135), "")</f>
        <v/>
      </c>
      <c r="E136" s="152">
        <f>IFERROR(IF(((E135-D135)/D135)=-1, "", (E135-D135)/D135), "")</f>
        <v/>
      </c>
      <c r="F136" s="152">
        <f>IFERROR(IF(((F135-E135)/E135)=-1, "", (F135-E135)/E135), "")</f>
        <v/>
      </c>
      <c r="G136" s="152">
        <f>IFERROR(IF(((G135-F135)/F135)=-1, "", (G135-F135)/F135), "")</f>
        <v/>
      </c>
      <c r="H136" s="152">
        <f>IFERROR(IF(((H135-G135)/G135)=-1, "", (H135-G135)/G135), "")</f>
        <v/>
      </c>
      <c r="I136" s="152">
        <f>IFERROR(IF(((I135-H135)/H135)=-1, "", (I135-H135)/H135), "")</f>
        <v/>
      </c>
      <c r="J136" s="152">
        <f>IFERROR(IF(((J135-I135)/I135)=-1, "", (J135-I135)/I135), "")</f>
        <v/>
      </c>
      <c r="K136" s="152">
        <f>IFERROR(IF(((K135-J135)/J135)=-1, "", (K135-J135)/J135), "")</f>
        <v/>
      </c>
      <c r="L136" s="152">
        <f>IFERROR(IF(((L135-K135)/K135)=-1, "", (L135-K135)/K135), "")</f>
        <v/>
      </c>
      <c r="M136" s="152">
        <f>IFERROR(IF(((M135-L135)/L135)=-1, "", (M135-L135)/L135), "")</f>
        <v/>
      </c>
      <c r="N136" s="152">
        <f>IFERROR(IF(((N135-M135)/M135)=-1, "", (N135-M135)/M135), "")</f>
        <v/>
      </c>
      <c r="O136" s="152">
        <f>IFERROR(IF(((O135-N135)/N135)=-1, "", (O135-N135)/N135), "")</f>
        <v/>
      </c>
      <c r="P136" s="152">
        <f>IFERROR(IF(((P135-O135)/O135)=-1, "", (P135-O135)/O135), "")</f>
        <v/>
      </c>
      <c r="Q136" s="152">
        <f>IFERROR(IF(((Q135-P135)/P135)=-1, "", (Q135-P135)/P135), "")</f>
        <v/>
      </c>
      <c r="R136" s="152">
        <f>IFERROR(IF(((R135-Q135)/Q135)=-1, "", (R135-Q135)/Q135), "")</f>
        <v/>
      </c>
      <c r="S136" s="152">
        <f>IFERROR(IF(((S135-R135)/R135)=-1, "", (S135-R135)/R135), "")</f>
        <v/>
      </c>
      <c r="T136" s="152">
        <f>IFERROR(IF(((T135-S135)/S135)=-1, "", (T135-S135)/S135), "")</f>
        <v/>
      </c>
      <c r="U136" s="152">
        <f>IFERROR(IF(((U135-T135)/T135)=-1, "", (U135-T135)/T135), "")</f>
        <v/>
      </c>
      <c r="V136" s="152">
        <f>IFERROR(IF(((V135-U135)/U135)=-1, "", (V135-U135)/U135), "")</f>
        <v/>
      </c>
      <c r="W136" s="152">
        <f>IFERROR(IF(((W135-V135)/V135)=-1, "", (W135-V135)/V135), "")</f>
        <v/>
      </c>
      <c r="X136" s="152">
        <f>IFERROR(IF(((X135-W135)/W135)=-1, "", (X135-W135)/W135), "")</f>
        <v/>
      </c>
      <c r="Y136" s="152">
        <f>IFERROR(IF(((Y135-X135)/X135)=-1, "", (Y135-X135)/X135), "")</f>
        <v/>
      </c>
      <c r="Z136" s="152">
        <f>IFERROR(IF(((Z135-Y135)/Y135)=-1, "", (Z135-Y135)/Y135), "")</f>
        <v/>
      </c>
      <c r="AA136" s="152">
        <f>IFERROR(IF(((AA135-Z135)/Z135)=-1, "", (AA135-Z135)/Z135), "")</f>
        <v/>
      </c>
      <c r="AB136" s="152">
        <f>IFERROR(IF(((AB135-AA135)/AA135)=-1, "", (AB135-AA135)/AA135), "")</f>
        <v/>
      </c>
      <c r="AC136" s="152">
        <f>IFERROR(IF(((AC135-AB135)/AB135)=-1, "", (AC135-AB135)/AB135), "")</f>
        <v/>
      </c>
      <c r="AD136" s="152">
        <f>IFERROR(IF(((AD135-AC135)/AC135)=-1, "", (AD135-AC135)/AC135), "")</f>
        <v/>
      </c>
      <c r="AE136" s="152">
        <f>IFERROR(IF(((AE135-AD135)/AD135)=-1, "", (AE135-AD135)/AD135), "")</f>
        <v/>
      </c>
      <c r="AF136" s="152">
        <f>IFERROR(IF(((AF135-AE135)/AE135)=-1, "", (AF135-AE135)/AE135), "")</f>
        <v/>
      </c>
      <c r="AG136" s="152">
        <f>IFERROR(IF(((AG135-AF135)/AF135)=-1, "", (AG135-AF135)/AF135), "")</f>
        <v/>
      </c>
      <c r="AH136" s="152">
        <f>IFERROR(IF(((AH135-AG135)/AG135)=-1, "", (AH135-AG135)/AG135), "")</f>
        <v/>
      </c>
      <c r="AI136" s="152">
        <f>IFERROR(IF(((AI135-AH135)/AH135)=-1, "", (AI135-AH135)/AH135), "")</f>
        <v/>
      </c>
      <c r="AJ136" s="152">
        <f>IFERROR(IF(((AJ135-AI135)/AI135)=-1, "", (AJ135-AI135)/AI135), "")</f>
        <v/>
      </c>
      <c r="AK136" s="152">
        <f>IFERROR(IF(((AK135-AJ135)/AJ135)=-1, "", (AK135-AJ135)/AJ135), "")</f>
        <v/>
      </c>
      <c r="AL136" s="152">
        <f>IFERROR(IF(((AL135-AK135)/AK135)=-1, "", (AL135-AK135)/AK135), "")</f>
        <v/>
      </c>
      <c r="AM136" s="152">
        <f>IFERROR(IF(((AM135-AL135)/AL135)=-1, "", (AM135-AL135)/AL135), "")</f>
        <v/>
      </c>
    </row>
    <row r="137" ht="18" customFormat="1" customHeight="1" s="50" thickBot="1">
      <c r="A137" s="144" t="inlineStr">
        <is>
          <t>Loan to Deposit (LDR) (%)</t>
        </is>
      </c>
      <c r="B137" s="54" t="n"/>
      <c r="C137" s="95">
        <f>IFERROR(C44/C135, 0)</f>
        <v/>
      </c>
      <c r="D137" s="95">
        <f>IFERROR(D44/D135, 0)</f>
        <v/>
      </c>
      <c r="E137" s="95">
        <f>IFERROR(E44/E135, 0)</f>
        <v/>
      </c>
      <c r="F137" s="95">
        <f>IFERROR(F44/F135, 0)</f>
        <v/>
      </c>
      <c r="G137" s="95">
        <f>IFERROR(G44/G135, 0)</f>
        <v/>
      </c>
      <c r="H137" s="95">
        <f>IFERROR(H44/H135, 0)</f>
        <v/>
      </c>
      <c r="I137" s="95">
        <f>IFERROR(I44/I135, 0)</f>
        <v/>
      </c>
      <c r="J137" s="95">
        <f>IFERROR(J44/J135, 0)</f>
        <v/>
      </c>
      <c r="K137" s="95">
        <f>IFERROR(K44/K135, 0)</f>
        <v/>
      </c>
      <c r="L137" s="95">
        <f>IFERROR(L44/L135, 0)</f>
        <v/>
      </c>
      <c r="M137" s="95">
        <f>IFERROR(M44/M135, 0)</f>
        <v/>
      </c>
      <c r="N137" s="95">
        <f>IFERROR(N44/N135, 0)</f>
        <v/>
      </c>
      <c r="O137" s="95">
        <f>IFERROR(O44/O135, 0)</f>
        <v/>
      </c>
      <c r="P137" s="95">
        <f>IFERROR(P44/P135, 0)</f>
        <v/>
      </c>
      <c r="Q137" s="95">
        <f>IFERROR(Q44/Q135, 0)</f>
        <v/>
      </c>
      <c r="R137" s="95">
        <f>IFERROR(R44/R135, 0)</f>
        <v/>
      </c>
      <c r="S137" s="95">
        <f>IFERROR(S44/S135, 0)</f>
        <v/>
      </c>
      <c r="T137" s="95">
        <f>IFERROR(T44/T135, 0)</f>
        <v/>
      </c>
      <c r="U137" s="95">
        <f>IFERROR(U44/U135, 0)</f>
        <v/>
      </c>
      <c r="V137" s="95">
        <f>IFERROR(V44/V135, 0)</f>
        <v/>
      </c>
      <c r="W137" s="95">
        <f>IFERROR(W44/W135, 0)</f>
        <v/>
      </c>
      <c r="X137" s="95">
        <f>IFERROR(X44/X135, 0)</f>
        <v/>
      </c>
      <c r="Y137" s="95">
        <f>IFERROR(Y44/Y135, 0)</f>
        <v/>
      </c>
      <c r="Z137" s="95">
        <f>IFERROR(Z44/Z135, 0)</f>
        <v/>
      </c>
      <c r="AA137" s="95">
        <f>IFERROR(AA44/AA135, 0)</f>
        <v/>
      </c>
      <c r="AB137" s="95">
        <f>IFERROR(AB44/AB135, 0)</f>
        <v/>
      </c>
      <c r="AC137" s="95">
        <f>IFERROR(AC44/AC135, 0)</f>
        <v/>
      </c>
      <c r="AD137" s="95">
        <f>IFERROR(AD44/AD135, 0)</f>
        <v/>
      </c>
      <c r="AE137" s="95">
        <f>IFERROR(AE44/AE135, 0)</f>
        <v/>
      </c>
      <c r="AF137" s="95">
        <f>IFERROR(AF44/AF135, 0)</f>
        <v/>
      </c>
      <c r="AG137" s="95">
        <f>IFERROR(AG44/AG135, 0)</f>
        <v/>
      </c>
      <c r="AH137" s="95">
        <f>IFERROR(AH44/AH135, 0)</f>
        <v/>
      </c>
      <c r="AI137" s="95">
        <f>IFERROR(AI44/AI135, 0)</f>
        <v/>
      </c>
      <c r="AJ137" s="95">
        <f>IFERROR(AJ44/AJ135, 0)</f>
        <v/>
      </c>
      <c r="AK137" s="95">
        <f>IFERROR(AK44/AK135, 0)</f>
        <v/>
      </c>
      <c r="AL137" s="95">
        <f>IFERROR(AL44/AL135, 0)</f>
        <v/>
      </c>
      <c r="AM137" s="95">
        <f>IFERROR(AM44/AM135, 0)</f>
        <v/>
      </c>
    </row>
    <row r="138" ht="18" customFormat="1" customHeight="1" s="50" thickBot="1">
      <c r="A138" s="144" t="inlineStr">
        <is>
          <t>CASA (%)</t>
        </is>
      </c>
      <c r="B138" s="54" t="n"/>
      <c r="C138" s="95">
        <f>IFERROR((C141+C142+C144+C145+C147+C148+C150+C151+C209+C210+C212+C213+C218+C219)/C135, 0)</f>
        <v/>
      </c>
      <c r="D138" s="95">
        <f>IFERROR((D141+D142+D144+D145+D147+D148+D150+D151+D209+D210+D212+D213+D218+D219)/D135, 0)</f>
        <v/>
      </c>
      <c r="E138" s="95">
        <f>IFERROR((E141+E142+E144+E145+E147+E148+E150+E151+E209+E210+E212+E213+E218+E219)/E135, 0)</f>
        <v/>
      </c>
      <c r="F138" s="95">
        <f>IFERROR((F141+F142+F144+F145+F147+F148+F150+F151+F209+F210+F212+F213+F218+F219)/F135, 0)</f>
        <v/>
      </c>
      <c r="G138" s="95">
        <f>IFERROR((G141+G142+G144+G145+G147+G148+G150+G151+G209+G210+G212+G213+G218+G219)/G135, 0)</f>
        <v/>
      </c>
      <c r="H138" s="95">
        <f>IFERROR((H141+H142+H144+H145+H147+H148+H150+H151+H209+H210+H212+H213+H218+H219)/H135, 0)</f>
        <v/>
      </c>
      <c r="I138" s="95">
        <f>IFERROR((I141+I142+I144+I145+I147+I148+I150+I151+I209+I210+I212+I213+I218+I219)/I135, 0)</f>
        <v/>
      </c>
      <c r="J138" s="95">
        <f>IFERROR((J141+J142+J144+J145+J147+J148+J150+J151+J209+J210+J212+J213+J218+J219)/J135, 0)</f>
        <v/>
      </c>
      <c r="K138" s="95">
        <f>IFERROR((K141+K142+K144+K145+K147+K148+K150+K151+K209+K210+K212+K213+K218+K219)/K135, 0)</f>
        <v/>
      </c>
      <c r="L138" s="95">
        <f>IFERROR((L141+L142+L144+L145+L147+L148+L150+L151+L209+L210+L212+L213+L218+L219)/L135, 0)</f>
        <v/>
      </c>
      <c r="M138" s="95">
        <f>IFERROR((M141+M142+M144+M145+M147+M148+M150+M151+M209+M210+M212+M213+M218+M219)/M135, 0)</f>
        <v/>
      </c>
      <c r="N138" s="95">
        <f>IFERROR((N141+N142+N144+N145+N147+N148+N150+N151+N209+N210+N212+N213+N218+N219)/N135, 0)</f>
        <v/>
      </c>
      <c r="O138" s="95">
        <f>IFERROR((O141+O142+O144+O145+O147+O148+O150+O151+O209+O210+O212+O213+O218+O219)/O135, 0)</f>
        <v/>
      </c>
      <c r="P138" s="95">
        <f>IFERROR((P141+P142+P144+P145+P147+P148+P150+P151+P209+P210+P212+P213+P218+P219)/P135, 0)</f>
        <v/>
      </c>
      <c r="Q138" s="95">
        <f>IFERROR((Q141+Q142+Q144+Q145+Q147+Q148+Q150+Q151+Q209+Q210+Q212+Q213+Q218+Q219)/Q135, 0)</f>
        <v/>
      </c>
      <c r="R138" s="95">
        <f>IFERROR((R141+R142+R144+R145+R147+R148+R150+R151+R209+R210+R212+R213+R218+R219)/R135, 0)</f>
        <v/>
      </c>
      <c r="S138" s="95">
        <f>IFERROR((S141+S142+S144+S145+S147+S148+S150+S151+S209+S210+S212+S213+S218+S219)/S135, 0)</f>
        <v/>
      </c>
      <c r="T138" s="95">
        <f>IFERROR((T141+T142+T144+T145+T147+T148+T150+T151+T209+T210+T212+T213+T218+T219)/T135, 0)</f>
        <v/>
      </c>
      <c r="U138" s="95">
        <f>IFERROR((U141+U142+U144+U145+U147+U148+U150+U151+U209+U210+U212+U213+U218+U219)/U135, 0)</f>
        <v/>
      </c>
      <c r="V138" s="95">
        <f>IFERROR((V141+V142+V144+V145+V147+V148+V150+V151+V209+V210+V212+V213+V218+V219)/V135, 0)</f>
        <v/>
      </c>
      <c r="W138" s="95">
        <f>IFERROR((W141+W142+W144+W145+W147+W148+W150+W151+W209+W210+W212+W213+W218+W219)/W135, 0)</f>
        <v/>
      </c>
      <c r="X138" s="95">
        <f>IFERROR((X141+X142+X144+X145+X147+X148+X150+X151+X209+X210+X212+X213+X218+X219)/X135, 0)</f>
        <v/>
      </c>
      <c r="Y138" s="95">
        <f>IFERROR((Y141+Y142+Y144+Y145+Y147+Y148+Y150+Y151+Y209+Y210+Y212+Y213+Y218+Y219)/Y135, 0)</f>
        <v/>
      </c>
      <c r="Z138" s="95">
        <f>IFERROR((Z141+Z142+Z144+Z145+Z147+Z148+Z150+Z151+Z209+Z210+Z212+Z213+Z218+Z219)/Z135, 0)</f>
        <v/>
      </c>
      <c r="AA138" s="95">
        <f>IFERROR((AA141+AA142+AA144+AA145+AA147+AA148+AA150+AA151+AA209+AA210+AA212+AA213+AA218+AA219)/AA135, 0)</f>
        <v/>
      </c>
      <c r="AB138" s="95">
        <f>IFERROR((AB141+AB142+AB144+AB145+AB147+AB148+AB150+AB151+AB209+AB210+AB212+AB213+AB218+AB219)/AB135, 0)</f>
        <v/>
      </c>
      <c r="AC138" s="95">
        <f>IFERROR((AC141+AC142+AC144+AC145+AC147+AC148+AC150+AC151+AC209+AC210+AC212+AC213+AC218+AC219)/AC135, 0)</f>
        <v/>
      </c>
      <c r="AD138" s="95">
        <f>IFERROR((AD141+AD142+AD144+AD145+AD147+AD148+AD150+AD151+AD209+AD210+AD212+AD213+AD218+AD219)/AD135, 0)</f>
        <v/>
      </c>
      <c r="AE138" s="95">
        <f>IFERROR((AE141+AE142+AE144+AE145+AE147+AE148+AE150+AE151+AE209+AE210+AE212+AE213+AE218+AE219)/AE135, 0)</f>
        <v/>
      </c>
      <c r="AF138" s="95">
        <f>IFERROR((AF141+AF142+AF144+AF145+AF147+AF148+AF150+AF151+AF209+AF210+AF212+AF213+AF218+AF219)/AF135, 0)</f>
        <v/>
      </c>
      <c r="AG138" s="95">
        <f>IFERROR((AG141+AG142+AG144+AG145+AG147+AG148+AG150+AG151+AG209+AG210+AG212+AG213+AG218+AG219)/AG135, 0)</f>
        <v/>
      </c>
      <c r="AH138" s="95">
        <f>IFERROR((AH141+AH142+AH144+AH145+AH147+AH148+AH150+AH151+AH209+AH210+AH212+AH213+AH218+AH219)/AH135, 0)</f>
        <v/>
      </c>
      <c r="AI138" s="95">
        <f>IFERROR((AI141+AI142+AI144+AI145+AI147+AI148+AI150+AI151+AI209+AI210+AI212+AI213+AI218+AI219)/AI135, 0)</f>
        <v/>
      </c>
      <c r="AJ138" s="95">
        <f>IFERROR((AJ141+AJ142+AJ144+AJ145+AJ147+AJ148+AJ150+AJ151+AJ209+AJ210+AJ212+AJ213+AJ218+AJ219)/AJ135, 0)</f>
        <v/>
      </c>
      <c r="AK138" s="95">
        <f>IFERROR((AK141+AK142+AK144+AK145+AK147+AK148+AK150+AK151+AK209+AK210+AK212+AK213+AK218+AK219)/AK135, 0)</f>
        <v/>
      </c>
      <c r="AL138" s="95">
        <f>IFERROR((AL141+AL142+AL144+AL145+AL147+AL148+AL150+AL151+AL209+AL210+AL212+AL213+AL218+AL219)/AL135, 0)</f>
        <v/>
      </c>
      <c r="AM138" s="95">
        <f>IFERROR((AM141+AM142+AM144+AM145+AM147+AM148+AM150+AM151+AM209+AM210+AM212+AM213+AM218+AM219)/AM135, 0)</f>
        <v/>
      </c>
    </row>
    <row r="139" ht="18" customHeight="1" s="173" thickBot="1">
      <c r="A139" s="42" t="inlineStr">
        <is>
          <t>Simpanan nasabah</t>
        </is>
      </c>
      <c r="B139" s="42" t="n"/>
      <c r="C139" s="34" t="n"/>
      <c r="D139" s="34" t="n"/>
      <c r="E139" s="34" t="n"/>
      <c r="F139" s="34" t="n"/>
      <c r="G139" s="34" t="n"/>
      <c r="H139" s="34" t="n"/>
      <c r="I139" s="34" t="n"/>
      <c r="J139" s="34" t="n"/>
      <c r="K139" s="34" t="n"/>
      <c r="L139" s="34" t="n"/>
      <c r="M139" s="34" t="n"/>
      <c r="N139" s="34" t="n"/>
      <c r="O139" s="34" t="n"/>
      <c r="P139" s="34" t="n"/>
      <c r="Q139" s="34" t="n"/>
      <c r="R139" s="34" t="n"/>
      <c r="S139" s="34" t="n"/>
      <c r="T139" s="34" t="n"/>
      <c r="U139" s="34" t="n"/>
      <c r="V139" s="34" t="n"/>
      <c r="W139" s="34" t="n"/>
      <c r="X139" s="34" t="n"/>
      <c r="Y139" s="34" t="n"/>
      <c r="Z139" s="34" t="n"/>
      <c r="AA139" s="34" t="n"/>
      <c r="AB139" s="34" t="n"/>
      <c r="AC139" s="34" t="n"/>
      <c r="AD139" s="34" t="n"/>
      <c r="AE139" s="34" t="n"/>
      <c r="AF139" s="34" t="n"/>
      <c r="AG139" s="34" t="n"/>
      <c r="AH139" s="34" t="n"/>
      <c r="AI139" s="34" t="n"/>
      <c r="AJ139" s="34" t="n"/>
      <c r="AK139" s="34" t="n"/>
      <c r="AL139" s="34" t="n"/>
      <c r="AM139" s="34" t="n"/>
    </row>
    <row r="140" ht="18" customHeight="1" s="173" thickBot="1">
      <c r="A140" s="43" t="inlineStr">
        <is>
          <t>Giro</t>
        </is>
      </c>
      <c r="B140" s="43" t="n"/>
      <c r="C140" s="34" t="n"/>
      <c r="D140" s="34" t="n"/>
      <c r="E140" s="34" t="n"/>
      <c r="F140" s="34" t="n"/>
      <c r="G140" s="34" t="n"/>
      <c r="H140" s="34" t="n"/>
      <c r="I140" s="34" t="n"/>
      <c r="J140" s="34" t="n"/>
      <c r="K140" s="34" t="n"/>
      <c r="L140" s="34" t="n"/>
      <c r="M140" s="34" t="n"/>
      <c r="N140" s="34" t="n"/>
      <c r="O140" s="34" t="n"/>
      <c r="P140" s="34" t="n"/>
      <c r="Q140" s="34" t="n"/>
      <c r="R140" s="34" t="n"/>
      <c r="S140" s="34" t="n"/>
      <c r="T140" s="34" t="n"/>
      <c r="U140" s="34" t="n"/>
      <c r="V140" s="34" t="n"/>
      <c r="W140" s="34" t="n"/>
      <c r="X140" s="34" t="n"/>
      <c r="Y140" s="34" t="n"/>
      <c r="Z140" s="34" t="n"/>
      <c r="AA140" s="34" t="n"/>
      <c r="AB140" s="34" t="n"/>
      <c r="AC140" s="34" t="n"/>
      <c r="AD140" s="34" t="n"/>
      <c r="AE140" s="34" t="n"/>
      <c r="AF140" s="34" t="n"/>
      <c r="AG140" s="34" t="n"/>
      <c r="AH140" s="34" t="n"/>
      <c r="AI140" s="34" t="n"/>
      <c r="AJ140" s="34" t="n"/>
      <c r="AK140" s="34" t="n"/>
      <c r="AL140" s="34" t="n"/>
      <c r="AM140" s="34" t="n"/>
    </row>
    <row r="141" ht="18" customHeight="1" s="173" thickBot="1">
      <c r="A141" s="44" t="inlineStr">
        <is>
          <t>Giro pihak ketiga</t>
        </is>
      </c>
      <c r="B141" s="44" t="n"/>
      <c r="C141" s="37" t="n">
        <v>45773.898</v>
      </c>
      <c r="D141" s="37" t="n">
        <v>48868.781</v>
      </c>
      <c r="E141" s="37" t="n">
        <v>55724.159</v>
      </c>
      <c r="F141" s="37" t="n">
        <v>75277.50900000001</v>
      </c>
      <c r="G141" s="37" t="n">
        <v>70109.912</v>
      </c>
      <c r="H141" s="37" t="n">
        <v>72907.99000000001</v>
      </c>
      <c r="I141" s="37" t="n">
        <v>91410.139</v>
      </c>
      <c r="J141" s="37" t="n">
        <v>102881.716</v>
      </c>
      <c r="K141" s="37" t="n"/>
      <c r="L141" s="37" t="n"/>
      <c r="M141" s="37" t="n"/>
      <c r="N141" s="37" t="n"/>
      <c r="O141" s="37" t="n"/>
      <c r="P141" s="37" t="n"/>
      <c r="Q141" s="37" t="n"/>
      <c r="R141" s="37" t="n"/>
      <c r="S141" s="37" t="n"/>
      <c r="T141" s="37" t="n"/>
      <c r="U141" s="37" t="n"/>
      <c r="V141" s="37" t="n"/>
      <c r="W141" s="37" t="n"/>
      <c r="X141" s="37" t="n"/>
      <c r="Y141" s="37" t="n"/>
      <c r="Z141" s="37" t="n"/>
      <c r="AA141" s="37" t="n"/>
      <c r="AB141" s="37" t="n"/>
      <c r="AC141" s="37" t="n"/>
      <c r="AD141" s="37" t="n"/>
      <c r="AE141" s="37" t="n"/>
      <c r="AF141" s="37" t="n"/>
      <c r="AG141" s="37" t="n"/>
      <c r="AH141" s="37" t="n"/>
      <c r="AI141" s="37" t="n"/>
      <c r="AJ141" s="37" t="n"/>
      <c r="AK141" s="37" t="n"/>
      <c r="AL141" s="37" t="n"/>
      <c r="AM141" s="37" t="n"/>
    </row>
    <row r="142" ht="18" customHeight="1" s="173" thickBot="1">
      <c r="A142" s="44" t="inlineStr">
        <is>
          <t>Giro pihak berelasi</t>
        </is>
      </c>
      <c r="B142" s="44" t="n"/>
      <c r="C142" s="37" t="n">
        <v>83.253</v>
      </c>
      <c r="D142" s="37" t="n">
        <v>75.13200000000001</v>
      </c>
      <c r="E142" s="37" t="n">
        <v>138.388</v>
      </c>
      <c r="F142" s="37" t="n">
        <v>199.797</v>
      </c>
      <c r="G142" s="37" t="n">
        <v>230.104</v>
      </c>
      <c r="H142" s="37" t="n">
        <v>218.631</v>
      </c>
      <c r="I142" s="37" t="n">
        <v>377.995</v>
      </c>
      <c r="J142" s="37" t="n">
        <v>197.571</v>
      </c>
      <c r="K142" s="37" t="n"/>
      <c r="L142" s="37" t="n"/>
      <c r="M142" s="37" t="n"/>
      <c r="N142" s="37" t="n"/>
      <c r="O142" s="37" t="n"/>
      <c r="P142" s="37" t="n"/>
      <c r="Q142" s="37" t="n"/>
      <c r="R142" s="37" t="n"/>
      <c r="S142" s="37" t="n"/>
      <c r="T142" s="37" t="n"/>
      <c r="U142" s="37" t="n"/>
      <c r="V142" s="37" t="n"/>
      <c r="W142" s="37" t="n"/>
      <c r="X142" s="37" t="n"/>
      <c r="Y142" s="37" t="n"/>
      <c r="Z142" s="37" t="n"/>
      <c r="AA142" s="37" t="n"/>
      <c r="AB142" s="37" t="n"/>
      <c r="AC142" s="37" t="n"/>
      <c r="AD142" s="37" t="n"/>
      <c r="AE142" s="37" t="n"/>
      <c r="AF142" s="37" t="n"/>
      <c r="AG142" s="37" t="n"/>
      <c r="AH142" s="37" t="n"/>
      <c r="AI142" s="37" t="n"/>
      <c r="AJ142" s="37" t="n"/>
      <c r="AK142" s="37" t="n"/>
      <c r="AL142" s="37" t="n"/>
      <c r="AM142" s="37" t="n"/>
    </row>
    <row r="143" ht="18" customHeight="1" s="173" thickBot="1">
      <c r="A143" s="43" t="inlineStr">
        <is>
          <t>Giro wadiah</t>
        </is>
      </c>
      <c r="B143" s="43" t="n"/>
      <c r="C143" s="34" t="n"/>
      <c r="D143" s="34" t="n"/>
      <c r="E143" s="34" t="n"/>
      <c r="F143" s="34" t="n"/>
      <c r="G143" s="34" t="n"/>
      <c r="H143" s="34" t="n"/>
      <c r="I143" s="34" t="n"/>
      <c r="J143" s="34" t="n"/>
      <c r="K143" s="34" t="n"/>
      <c r="L143" s="34" t="n"/>
      <c r="M143" s="34" t="n"/>
      <c r="N143" s="34" t="n"/>
      <c r="O143" s="34" t="n"/>
      <c r="P143" s="34" t="n"/>
      <c r="Q143" s="34" t="n"/>
      <c r="R143" s="34" t="n"/>
      <c r="S143" s="34" t="n"/>
      <c r="T143" s="34" t="n"/>
      <c r="U143" s="34" t="n"/>
      <c r="V143" s="34" t="n"/>
      <c r="W143" s="34" t="n"/>
      <c r="X143" s="34" t="n"/>
      <c r="Y143" s="34" t="n"/>
      <c r="Z143" s="34" t="n"/>
      <c r="AA143" s="34" t="n"/>
      <c r="AB143" s="34" t="n"/>
      <c r="AC143" s="34" t="n"/>
      <c r="AD143" s="34" t="n"/>
      <c r="AE143" s="34" t="n"/>
      <c r="AF143" s="34" t="n"/>
      <c r="AG143" s="34" t="n"/>
      <c r="AH143" s="34" t="n"/>
      <c r="AI143" s="34" t="n"/>
      <c r="AJ143" s="34" t="n"/>
      <c r="AK143" s="34" t="n"/>
      <c r="AL143" s="34" t="n"/>
      <c r="AM143" s="34" t="n"/>
    </row>
    <row r="144" hidden="1" ht="18" customHeight="1" s="173" thickBot="1">
      <c r="A144" s="44" t="inlineStr">
        <is>
          <t>Giro wadiah pihak ketiga</t>
        </is>
      </c>
      <c r="B144" s="44" t="n"/>
      <c r="C144" s="37" t="inlineStr"/>
      <c r="D144" s="37" t="inlineStr"/>
      <c r="E144" s="37" t="inlineStr"/>
      <c r="F144" s="37" t="inlineStr"/>
      <c r="G144" s="37" t="inlineStr"/>
      <c r="H144" s="37" t="inlineStr"/>
      <c r="I144" s="37" t="inlineStr"/>
      <c r="J144" s="37" t="inlineStr"/>
      <c r="K144" s="37" t="n"/>
      <c r="L144" s="37" t="n"/>
      <c r="M144" s="37" t="n"/>
      <c r="N144" s="37" t="n"/>
      <c r="O144" s="37" t="n"/>
      <c r="P144" s="37" t="n"/>
      <c r="Q144" s="37" t="n"/>
      <c r="R144" s="37" t="n"/>
      <c r="S144" s="37" t="n"/>
      <c r="T144" s="37" t="n"/>
      <c r="U144" s="37" t="n"/>
      <c r="V144" s="37" t="n"/>
      <c r="W144" s="37" t="n"/>
      <c r="X144" s="37" t="n"/>
      <c r="Y144" s="37" t="n"/>
      <c r="Z144" s="37" t="n"/>
      <c r="AA144" s="37" t="n"/>
      <c r="AB144" s="37" t="n"/>
      <c r="AC144" s="37" t="n"/>
      <c r="AD144" s="37" t="n"/>
      <c r="AE144" s="37" t="n"/>
      <c r="AF144" s="37" t="n"/>
      <c r="AG144" s="37" t="n"/>
      <c r="AH144" s="37" t="n"/>
      <c r="AI144" s="37" t="n"/>
      <c r="AJ144" s="37" t="n"/>
      <c r="AK144" s="37" t="n"/>
      <c r="AL144" s="37" t="n"/>
      <c r="AM144" s="37" t="n"/>
    </row>
    <row r="145" hidden="1" ht="18" customHeight="1" s="173" thickBot="1">
      <c r="A145" s="44" t="inlineStr">
        <is>
          <t>Giro wadiah pihak berelasi</t>
        </is>
      </c>
      <c r="B145" s="44" t="n"/>
      <c r="C145" s="37" t="inlineStr"/>
      <c r="D145" s="37" t="inlineStr"/>
      <c r="E145" s="37" t="inlineStr"/>
      <c r="F145" s="37" t="inlineStr"/>
      <c r="G145" s="37" t="inlineStr"/>
      <c r="H145" s="37" t="inlineStr"/>
      <c r="I145" s="37" t="inlineStr"/>
      <c r="J145" s="37" t="inlineStr"/>
      <c r="K145" s="37" t="n"/>
      <c r="L145" s="37" t="n"/>
      <c r="M145" s="37" t="n"/>
      <c r="N145" s="37" t="n"/>
      <c r="O145" s="37" t="n"/>
      <c r="P145" s="37" t="n"/>
      <c r="Q145" s="37" t="n"/>
      <c r="R145" s="37" t="n"/>
      <c r="S145" s="37" t="n"/>
      <c r="T145" s="37" t="n"/>
      <c r="U145" s="37" t="n"/>
      <c r="V145" s="37" t="n"/>
      <c r="W145" s="37" t="n"/>
      <c r="X145" s="37" t="n"/>
      <c r="Y145" s="37" t="n"/>
      <c r="Z145" s="37" t="n"/>
      <c r="AA145" s="37" t="n"/>
      <c r="AB145" s="37" t="n"/>
      <c r="AC145" s="37" t="n"/>
      <c r="AD145" s="37" t="n"/>
      <c r="AE145" s="37" t="n"/>
      <c r="AF145" s="37" t="n"/>
      <c r="AG145" s="37" t="n"/>
      <c r="AH145" s="37" t="n"/>
      <c r="AI145" s="37" t="n"/>
      <c r="AJ145" s="37" t="n"/>
      <c r="AK145" s="37" t="n"/>
      <c r="AL145" s="37" t="n"/>
      <c r="AM145" s="37" t="n"/>
    </row>
    <row r="146" ht="18" customHeight="1" s="173" thickBot="1">
      <c r="A146" s="43" t="inlineStr">
        <is>
          <t>Tabungan</t>
        </is>
      </c>
      <c r="B146" s="43" t="n"/>
      <c r="C146" s="34" t="n"/>
      <c r="D146" s="34" t="n"/>
      <c r="E146" s="34" t="n"/>
      <c r="F146" s="34" t="n"/>
      <c r="G146" s="34" t="n"/>
      <c r="H146" s="34" t="n"/>
      <c r="I146" s="34" t="n"/>
      <c r="J146" s="34" t="n"/>
      <c r="K146" s="34" t="n"/>
      <c r="L146" s="34" t="n"/>
      <c r="M146" s="34" t="n"/>
      <c r="N146" s="34" t="n"/>
      <c r="O146" s="34" t="n"/>
      <c r="P146" s="34" t="n"/>
      <c r="Q146" s="34" t="n"/>
      <c r="R146" s="34" t="n"/>
      <c r="S146" s="34" t="n"/>
      <c r="T146" s="34" t="n"/>
      <c r="U146" s="34" t="n"/>
      <c r="V146" s="34" t="n"/>
      <c r="W146" s="34" t="n"/>
      <c r="X146" s="34" t="n"/>
      <c r="Y146" s="34" t="n"/>
      <c r="Z146" s="34" t="n"/>
      <c r="AA146" s="34" t="n"/>
      <c r="AB146" s="34" t="n"/>
      <c r="AC146" s="34" t="n"/>
      <c r="AD146" s="34" t="n"/>
      <c r="AE146" s="34" t="n"/>
      <c r="AF146" s="34" t="n"/>
      <c r="AG146" s="34" t="n"/>
      <c r="AH146" s="34" t="n"/>
      <c r="AI146" s="34" t="n"/>
      <c r="AJ146" s="34" t="n"/>
      <c r="AK146" s="34" t="n"/>
      <c r="AL146" s="34" t="n"/>
      <c r="AM146" s="34" t="n"/>
    </row>
    <row r="147" ht="18" customHeight="1" s="173" thickBot="1">
      <c r="A147" s="44" t="inlineStr">
        <is>
          <t>Tabungan pihak ketiga</t>
        </is>
      </c>
      <c r="B147" s="44" t="n"/>
      <c r="C147" s="37" t="n">
        <v>54429.862</v>
      </c>
      <c r="D147" s="37" t="n">
        <v>59236.819</v>
      </c>
      <c r="E147" s="37" t="n">
        <v>67695.55100000001</v>
      </c>
      <c r="F147" s="37" t="n">
        <v>72393.607</v>
      </c>
      <c r="G147" s="37" t="n">
        <v>73845.62699999999</v>
      </c>
      <c r="H147" s="37" t="n">
        <v>77177.034</v>
      </c>
      <c r="I147" s="37" t="n">
        <v>79977.21400000001</v>
      </c>
      <c r="J147" s="37" t="n">
        <v>86067.637</v>
      </c>
      <c r="K147" s="37" t="n"/>
      <c r="L147" s="37" t="n"/>
      <c r="M147" s="37" t="n"/>
      <c r="N147" s="37" t="n"/>
      <c r="O147" s="37" t="n"/>
      <c r="P147" s="37" t="n"/>
      <c r="Q147" s="37" t="n"/>
      <c r="R147" s="37" t="n"/>
      <c r="S147" s="37" t="n"/>
      <c r="T147" s="37" t="n"/>
      <c r="U147" s="37" t="n"/>
      <c r="V147" s="37" t="n"/>
      <c r="W147" s="37" t="n"/>
      <c r="X147" s="37" t="n"/>
      <c r="Y147" s="37" t="n"/>
      <c r="Z147" s="37" t="n"/>
      <c r="AA147" s="37" t="n"/>
      <c r="AB147" s="37" t="n"/>
      <c r="AC147" s="37" t="n"/>
      <c r="AD147" s="37" t="n"/>
      <c r="AE147" s="37" t="n"/>
      <c r="AF147" s="37" t="n"/>
      <c r="AG147" s="37" t="n"/>
      <c r="AH147" s="37" t="n"/>
      <c r="AI147" s="37" t="n"/>
      <c r="AJ147" s="37" t="n"/>
      <c r="AK147" s="37" t="n"/>
      <c r="AL147" s="37" t="n"/>
      <c r="AM147" s="37" t="n"/>
    </row>
    <row r="148" ht="18" customHeight="1" s="173" thickBot="1">
      <c r="A148" s="44" t="inlineStr">
        <is>
          <t>Tabungan pihak berelasi</t>
        </is>
      </c>
      <c r="B148" s="44" t="n"/>
      <c r="C148" s="37" t="n">
        <v>66.021</v>
      </c>
      <c r="D148" s="37" t="n">
        <v>79.25</v>
      </c>
      <c r="E148" s="37" t="n">
        <v>165.818</v>
      </c>
      <c r="F148" s="37" t="n">
        <v>171.526</v>
      </c>
      <c r="G148" s="37" t="n">
        <v>239.909</v>
      </c>
      <c r="H148" s="37" t="n">
        <v>253.79</v>
      </c>
      <c r="I148" s="37" t="n">
        <v>301.857</v>
      </c>
      <c r="J148" s="37" t="n">
        <v>313.595</v>
      </c>
      <c r="K148" s="37" t="n"/>
      <c r="L148" s="37" t="n"/>
      <c r="M148" s="37" t="n"/>
      <c r="N148" s="37" t="n"/>
      <c r="O148" s="37" t="n"/>
      <c r="P148" s="37" t="n"/>
      <c r="Q148" s="37" t="n"/>
      <c r="R148" s="37" t="n"/>
      <c r="S148" s="37" t="n"/>
      <c r="T148" s="37" t="n"/>
      <c r="U148" s="37" t="n"/>
      <c r="V148" s="37" t="n"/>
      <c r="W148" s="37" t="n"/>
      <c r="X148" s="37" t="n"/>
      <c r="Y148" s="37" t="n"/>
      <c r="Z148" s="37" t="n"/>
      <c r="AA148" s="37" t="n"/>
      <c r="AB148" s="37" t="n"/>
      <c r="AC148" s="37" t="n"/>
      <c r="AD148" s="37" t="n"/>
      <c r="AE148" s="37" t="n"/>
      <c r="AF148" s="37" t="n"/>
      <c r="AG148" s="37" t="n"/>
      <c r="AH148" s="37" t="n"/>
      <c r="AI148" s="37" t="n"/>
      <c r="AJ148" s="37" t="n"/>
      <c r="AK148" s="37" t="n"/>
      <c r="AL148" s="37" t="n"/>
      <c r="AM148" s="37" t="n"/>
    </row>
    <row r="149" ht="18" customHeight="1" s="173" thickBot="1">
      <c r="A149" s="43" t="inlineStr">
        <is>
          <t>Tabungan wadiah</t>
        </is>
      </c>
      <c r="B149" s="43" t="n"/>
      <c r="C149" s="34" t="n"/>
      <c r="D149" s="34" t="n"/>
      <c r="E149" s="34" t="n"/>
      <c r="F149" s="34" t="n"/>
      <c r="G149" s="34" t="n"/>
      <c r="H149" s="34" t="n"/>
      <c r="I149" s="34" t="n"/>
      <c r="J149" s="34" t="n"/>
      <c r="K149" s="34" t="n"/>
      <c r="L149" s="34" t="n"/>
      <c r="M149" s="34" t="n"/>
      <c r="N149" s="34" t="n"/>
      <c r="O149" s="34" t="n"/>
      <c r="P149" s="34" t="n"/>
      <c r="Q149" s="34" t="n"/>
      <c r="R149" s="34" t="n"/>
      <c r="S149" s="34" t="n"/>
      <c r="T149" s="34" t="n"/>
      <c r="U149" s="34" t="n"/>
      <c r="V149" s="34" t="n"/>
      <c r="W149" s="34" t="n"/>
      <c r="X149" s="34" t="n"/>
      <c r="Y149" s="34" t="n"/>
      <c r="Z149" s="34" t="n"/>
      <c r="AA149" s="34" t="n"/>
      <c r="AB149" s="34" t="n"/>
      <c r="AC149" s="34" t="n"/>
      <c r="AD149" s="34" t="n"/>
      <c r="AE149" s="34" t="n"/>
      <c r="AF149" s="34" t="n"/>
      <c r="AG149" s="34" t="n"/>
      <c r="AH149" s="34" t="n"/>
      <c r="AI149" s="34" t="n"/>
      <c r="AJ149" s="34" t="n"/>
      <c r="AK149" s="34" t="n"/>
      <c r="AL149" s="34" t="n"/>
      <c r="AM149" s="34" t="n"/>
    </row>
    <row r="150" hidden="1" ht="35" customHeight="1" s="173" thickBot="1">
      <c r="A150" s="44" t="inlineStr">
        <is>
          <t>Tabungan wadiah pihak ketiga</t>
        </is>
      </c>
      <c r="B150" s="44" t="n"/>
      <c r="C150" s="37" t="inlineStr"/>
      <c r="D150" s="37" t="inlineStr"/>
      <c r="E150" s="37" t="inlineStr"/>
      <c r="F150" s="37" t="inlineStr"/>
      <c r="G150" s="37" t="inlineStr"/>
      <c r="H150" s="37" t="inlineStr"/>
      <c r="I150" s="37" t="inlineStr"/>
      <c r="J150" s="37" t="inlineStr"/>
      <c r="K150" s="37" t="n"/>
      <c r="L150" s="37" t="n"/>
      <c r="M150" s="37" t="n"/>
      <c r="N150" s="37" t="n"/>
      <c r="O150" s="37" t="n"/>
      <c r="P150" s="37" t="n"/>
      <c r="Q150" s="37" t="n"/>
      <c r="R150" s="37" t="n"/>
      <c r="S150" s="37" t="n"/>
      <c r="T150" s="37" t="n"/>
      <c r="U150" s="37" t="n"/>
      <c r="V150" s="37" t="n"/>
      <c r="W150" s="37" t="n"/>
      <c r="X150" s="37" t="n"/>
      <c r="Y150" s="37" t="n"/>
      <c r="Z150" s="37" t="n"/>
      <c r="AA150" s="37" t="n"/>
      <c r="AB150" s="37" t="n"/>
      <c r="AC150" s="37" t="n"/>
      <c r="AD150" s="37" t="n"/>
      <c r="AE150" s="37" t="n"/>
      <c r="AF150" s="37" t="n"/>
      <c r="AG150" s="37" t="n"/>
      <c r="AH150" s="37" t="n"/>
      <c r="AI150" s="37" t="n"/>
      <c r="AJ150" s="37" t="n"/>
      <c r="AK150" s="37" t="n"/>
      <c r="AL150" s="37" t="n"/>
      <c r="AM150" s="37" t="n"/>
    </row>
    <row r="151" hidden="1" ht="35" customHeight="1" s="173" thickBot="1">
      <c r="A151" s="44" t="inlineStr">
        <is>
          <t>Tabungan wadiah pihak berelasi</t>
        </is>
      </c>
      <c r="B151" s="44" t="n"/>
      <c r="C151" s="37" t="inlineStr"/>
      <c r="D151" s="37" t="inlineStr"/>
      <c r="E151" s="37" t="inlineStr"/>
      <c r="F151" s="37" t="inlineStr"/>
      <c r="G151" s="37" t="inlineStr"/>
      <c r="H151" s="37" t="inlineStr"/>
      <c r="I151" s="37" t="inlineStr"/>
      <c r="J151" s="37" t="inlineStr"/>
      <c r="K151" s="37" t="n"/>
      <c r="L151" s="37" t="n"/>
      <c r="M151" s="37" t="n"/>
      <c r="N151" s="37" t="n"/>
      <c r="O151" s="37" t="n"/>
      <c r="P151" s="37" t="n"/>
      <c r="Q151" s="37" t="n"/>
      <c r="R151" s="37" t="n"/>
      <c r="S151" s="37" t="n"/>
      <c r="T151" s="37" t="n"/>
      <c r="U151" s="37" t="n"/>
      <c r="V151" s="37" t="n"/>
      <c r="W151" s="37" t="n"/>
      <c r="X151" s="37" t="n"/>
      <c r="Y151" s="37" t="n"/>
      <c r="Z151" s="37" t="n"/>
      <c r="AA151" s="37" t="n"/>
      <c r="AB151" s="37" t="n"/>
      <c r="AC151" s="37" t="n"/>
      <c r="AD151" s="37" t="n"/>
      <c r="AE151" s="37" t="n"/>
      <c r="AF151" s="37" t="n"/>
      <c r="AG151" s="37" t="n"/>
      <c r="AH151" s="37" t="n"/>
      <c r="AI151" s="37" t="n"/>
      <c r="AJ151" s="37" t="n"/>
      <c r="AK151" s="37" t="n"/>
      <c r="AL151" s="37" t="n"/>
      <c r="AM151" s="37" t="n"/>
    </row>
    <row r="152" ht="18" customHeight="1" s="173" thickBot="1">
      <c r="A152" s="43" t="inlineStr">
        <is>
          <t>Deposito berjangka</t>
        </is>
      </c>
      <c r="B152" s="43" t="n"/>
      <c r="C152" s="34" t="n"/>
      <c r="D152" s="34" t="n"/>
      <c r="E152" s="34" t="n"/>
      <c r="F152" s="34" t="n"/>
      <c r="G152" s="34" t="n"/>
      <c r="H152" s="34" t="n"/>
      <c r="I152" s="34" t="n"/>
      <c r="J152" s="34" t="n"/>
      <c r="K152" s="34" t="n"/>
      <c r="L152" s="34" t="n"/>
      <c r="M152" s="34" t="n"/>
      <c r="N152" s="34" t="n"/>
      <c r="O152" s="34" t="n"/>
      <c r="P152" s="34" t="n"/>
      <c r="Q152" s="34" t="n"/>
      <c r="R152" s="34" t="n"/>
      <c r="S152" s="34" t="n"/>
      <c r="T152" s="34" t="n"/>
      <c r="U152" s="34" t="n"/>
      <c r="V152" s="34" t="n"/>
      <c r="W152" s="34" t="n"/>
      <c r="X152" s="34" t="n"/>
      <c r="Y152" s="34" t="n"/>
      <c r="Z152" s="34" t="n"/>
      <c r="AA152" s="34" t="n"/>
      <c r="AB152" s="34" t="n"/>
      <c r="AC152" s="34" t="n"/>
      <c r="AD152" s="34" t="n"/>
      <c r="AE152" s="34" t="n"/>
      <c r="AF152" s="34" t="n"/>
      <c r="AG152" s="34" t="n"/>
      <c r="AH152" s="34" t="n"/>
      <c r="AI152" s="34" t="n"/>
      <c r="AJ152" s="34" t="n"/>
      <c r="AK152" s="34" t="n"/>
      <c r="AL152" s="34" t="n"/>
      <c r="AM152" s="34" t="n"/>
    </row>
    <row r="153" ht="35" customHeight="1" s="173" thickBot="1">
      <c r="A153" s="44" t="inlineStr">
        <is>
          <t>Deposito berjangka pihak ketiga</t>
        </is>
      </c>
      <c r="B153" s="44" t="n"/>
      <c r="C153" s="37" t="n">
        <v>90309.681</v>
      </c>
      <c r="D153" s="37" t="n">
        <v>87140.738</v>
      </c>
      <c r="E153" s="37" t="n">
        <v>83747.947</v>
      </c>
      <c r="F153" s="37" t="n">
        <v>93276.649</v>
      </c>
      <c r="G153" s="37" t="n">
        <v>82725.768</v>
      </c>
      <c r="H153" s="37" t="n">
        <v>85189.868</v>
      </c>
      <c r="I153" s="37" t="n">
        <v>88544.651</v>
      </c>
      <c r="J153" s="37" t="n">
        <v>81040.485</v>
      </c>
      <c r="K153" s="37" t="n"/>
      <c r="L153" s="37" t="n"/>
      <c r="M153" s="37" t="n"/>
      <c r="N153" s="37" t="n"/>
      <c r="O153" s="37" t="n"/>
      <c r="P153" s="37" t="n"/>
      <c r="Q153" s="37" t="n"/>
      <c r="R153" s="37" t="n"/>
      <c r="S153" s="37" t="n"/>
      <c r="T153" s="37" t="n"/>
      <c r="U153" s="37" t="n"/>
      <c r="V153" s="37" t="n"/>
      <c r="W153" s="37" t="n"/>
      <c r="X153" s="37" t="n"/>
      <c r="Y153" s="37" t="n"/>
      <c r="Z153" s="37" t="n"/>
      <c r="AA153" s="37" t="n"/>
      <c r="AB153" s="37" t="n"/>
      <c r="AC153" s="37" t="n"/>
      <c r="AD153" s="37" t="n"/>
      <c r="AE153" s="37" t="n"/>
      <c r="AF153" s="37" t="n"/>
      <c r="AG153" s="37" t="n"/>
      <c r="AH153" s="37" t="n"/>
      <c r="AI153" s="37" t="n"/>
      <c r="AJ153" s="37" t="n"/>
      <c r="AK153" s="37" t="n"/>
      <c r="AL153" s="37" t="n"/>
      <c r="AM153" s="37" t="n"/>
    </row>
    <row r="154" ht="35" customHeight="1" s="173" thickBot="1">
      <c r="A154" s="44" t="inlineStr">
        <is>
          <t>Deposito berjangka pihak berelasi</t>
        </is>
      </c>
      <c r="B154" s="44" t="n"/>
      <c r="C154" s="37" t="n">
        <v>87.503</v>
      </c>
      <c r="D154" s="37" t="n">
        <v>199.58</v>
      </c>
      <c r="E154" s="37" t="n">
        <v>57.561</v>
      </c>
      <c r="F154" s="37" t="n">
        <v>29.422</v>
      </c>
      <c r="G154" s="37" t="n">
        <v>37.237</v>
      </c>
      <c r="H154" s="37" t="n">
        <v>68.033</v>
      </c>
      <c r="I154" s="37" t="n">
        <v>30.507</v>
      </c>
      <c r="J154" s="37" t="n">
        <v>21.776</v>
      </c>
      <c r="K154" s="37" t="n"/>
      <c r="L154" s="37" t="n"/>
      <c r="M154" s="37" t="n"/>
      <c r="N154" s="37" t="n"/>
      <c r="O154" s="37" t="n"/>
      <c r="P154" s="37" t="n"/>
      <c r="Q154" s="37" t="n"/>
      <c r="R154" s="37" t="n"/>
      <c r="S154" s="37" t="n"/>
      <c r="T154" s="37" t="n"/>
      <c r="U154" s="37" t="n"/>
      <c r="V154" s="37" t="n"/>
      <c r="W154" s="37" t="n"/>
      <c r="X154" s="37" t="n"/>
      <c r="Y154" s="37" t="n"/>
      <c r="Z154" s="37" t="n"/>
      <c r="AA154" s="37" t="n"/>
      <c r="AB154" s="37" t="n"/>
      <c r="AC154" s="37" t="n"/>
      <c r="AD154" s="37" t="n"/>
      <c r="AE154" s="37" t="n"/>
      <c r="AF154" s="37" t="n"/>
      <c r="AG154" s="37" t="n"/>
      <c r="AH154" s="37" t="n"/>
      <c r="AI154" s="37" t="n"/>
      <c r="AJ154" s="37" t="n"/>
      <c r="AK154" s="37" t="n"/>
      <c r="AL154" s="37" t="n"/>
      <c r="AM154" s="37" t="n"/>
    </row>
    <row r="155" ht="18" customHeight="1" s="173" thickBot="1">
      <c r="A155" s="43" t="inlineStr">
        <is>
          <t>Deposito wakalah</t>
        </is>
      </c>
      <c r="B155" s="43" t="n"/>
      <c r="C155" s="34" t="n"/>
      <c r="D155" s="34" t="n"/>
      <c r="E155" s="34" t="n"/>
      <c r="F155" s="34" t="n"/>
      <c r="G155" s="34" t="n"/>
      <c r="H155" s="34" t="n"/>
      <c r="I155" s="34" t="n"/>
      <c r="J155" s="34" t="n"/>
      <c r="K155" s="34" t="n"/>
      <c r="L155" s="34" t="n"/>
      <c r="M155" s="34" t="n"/>
      <c r="N155" s="34" t="n"/>
      <c r="O155" s="34" t="n"/>
      <c r="P155" s="34" t="n"/>
      <c r="Q155" s="34" t="n"/>
      <c r="R155" s="34" t="n"/>
      <c r="S155" s="34" t="n"/>
      <c r="T155" s="34" t="n"/>
      <c r="U155" s="34" t="n"/>
      <c r="V155" s="34" t="n"/>
      <c r="W155" s="34" t="n"/>
      <c r="X155" s="34" t="n"/>
      <c r="Y155" s="34" t="n"/>
      <c r="Z155" s="34" t="n"/>
      <c r="AA155" s="34" t="n"/>
      <c r="AB155" s="34" t="n"/>
      <c r="AC155" s="34" t="n"/>
      <c r="AD155" s="34" t="n"/>
      <c r="AE155" s="34" t="n"/>
      <c r="AF155" s="34" t="n"/>
      <c r="AG155" s="34" t="n"/>
      <c r="AH155" s="34" t="n"/>
      <c r="AI155" s="34" t="n"/>
      <c r="AJ155" s="34" t="n"/>
      <c r="AK155" s="34" t="n"/>
      <c r="AL155" s="34" t="n"/>
      <c r="AM155" s="34" t="n"/>
    </row>
    <row r="156" hidden="1" ht="35" customHeight="1" s="173" thickBot="1">
      <c r="A156" s="44" t="inlineStr">
        <is>
          <t>Deposito wakalah pihak ketiga</t>
        </is>
      </c>
      <c r="B156" s="44" t="n"/>
      <c r="C156" s="37" t="inlineStr"/>
      <c r="D156" s="37" t="inlineStr"/>
      <c r="E156" s="37" t="inlineStr"/>
      <c r="F156" s="37" t="inlineStr"/>
      <c r="G156" s="37" t="inlineStr"/>
      <c r="H156" s="37" t="inlineStr"/>
      <c r="I156" s="37" t="inlineStr"/>
      <c r="J156" s="37" t="inlineStr"/>
      <c r="K156" s="37" t="n"/>
      <c r="L156" s="37" t="n"/>
      <c r="M156" s="37" t="n"/>
      <c r="N156" s="37" t="n"/>
      <c r="O156" s="37" t="n"/>
      <c r="P156" s="37" t="n"/>
      <c r="Q156" s="37" t="n"/>
      <c r="R156" s="37" t="n"/>
      <c r="S156" s="37" t="n"/>
      <c r="T156" s="37" t="n"/>
      <c r="U156" s="37" t="n"/>
      <c r="V156" s="37" t="n"/>
      <c r="W156" s="37" t="n"/>
      <c r="X156" s="37" t="n"/>
      <c r="Y156" s="37" t="n"/>
      <c r="Z156" s="37" t="n"/>
      <c r="AA156" s="37" t="n"/>
      <c r="AB156" s="37" t="n"/>
      <c r="AC156" s="37" t="n"/>
      <c r="AD156" s="37" t="n"/>
      <c r="AE156" s="37" t="n"/>
      <c r="AF156" s="37" t="n"/>
      <c r="AG156" s="37" t="n"/>
      <c r="AH156" s="37" t="n"/>
      <c r="AI156" s="37" t="n"/>
      <c r="AJ156" s="37" t="n"/>
      <c r="AK156" s="37" t="n"/>
      <c r="AL156" s="37" t="n"/>
      <c r="AM156" s="37" t="n"/>
    </row>
    <row r="157" hidden="1" ht="35" customHeight="1" s="173" thickBot="1">
      <c r="A157" s="44" t="inlineStr">
        <is>
          <t>Deposito wakalah pihak berelasi</t>
        </is>
      </c>
      <c r="B157" s="44" t="n"/>
      <c r="C157" s="37" t="inlineStr"/>
      <c r="D157" s="37" t="inlineStr"/>
      <c r="E157" s="37" t="inlineStr"/>
      <c r="F157" s="37" t="inlineStr"/>
      <c r="G157" s="37" t="inlineStr"/>
      <c r="H157" s="37" t="inlineStr"/>
      <c r="I157" s="37" t="inlineStr"/>
      <c r="J157" s="37" t="inlineStr"/>
      <c r="K157" s="37" t="n"/>
      <c r="L157" s="37" t="n"/>
      <c r="M157" s="37" t="n"/>
      <c r="N157" s="37" t="n"/>
      <c r="O157" s="37" t="n"/>
      <c r="P157" s="37" t="n"/>
      <c r="Q157" s="37" t="n"/>
      <c r="R157" s="37" t="n"/>
      <c r="S157" s="37" t="n"/>
      <c r="T157" s="37" t="n"/>
      <c r="U157" s="37" t="n"/>
      <c r="V157" s="37" t="n"/>
      <c r="W157" s="37" t="n"/>
      <c r="X157" s="37" t="n"/>
      <c r="Y157" s="37" t="n"/>
      <c r="Z157" s="37" t="n"/>
      <c r="AA157" s="37" t="n"/>
      <c r="AB157" s="37" t="n"/>
      <c r="AC157" s="37" t="n"/>
      <c r="AD157" s="37" t="n"/>
      <c r="AE157" s="37" t="n"/>
      <c r="AF157" s="37" t="n"/>
      <c r="AG157" s="37" t="n"/>
      <c r="AH157" s="37" t="n"/>
      <c r="AI157" s="37" t="n"/>
      <c r="AJ157" s="37" t="n"/>
      <c r="AK157" s="37" t="n"/>
      <c r="AL157" s="37" t="n"/>
      <c r="AM157" s="37" t="n"/>
    </row>
    <row r="158" ht="18" customHeight="1" s="173" thickBot="1">
      <c r="A158" s="42" t="inlineStr">
        <is>
          <t>Simpanan dari bank lain</t>
        </is>
      </c>
      <c r="B158" s="42" t="n"/>
      <c r="C158" s="34" t="n"/>
      <c r="D158" s="34" t="n"/>
      <c r="E158" s="34" t="n"/>
      <c r="F158" s="34" t="n"/>
      <c r="G158" s="34" t="n"/>
      <c r="H158" s="34" t="n"/>
      <c r="I158" s="34" t="n"/>
      <c r="J158" s="34" t="n"/>
      <c r="K158" s="34" t="n"/>
      <c r="L158" s="34" t="n"/>
      <c r="M158" s="34" t="n"/>
      <c r="N158" s="34" t="n"/>
      <c r="O158" s="34" t="n"/>
      <c r="P158" s="34" t="n"/>
      <c r="Q158" s="34" t="n"/>
      <c r="R158" s="34" t="n"/>
      <c r="S158" s="34" t="n"/>
      <c r="T158" s="34" t="n"/>
      <c r="U158" s="34" t="n"/>
      <c r="V158" s="34" t="n"/>
      <c r="W158" s="34" t="n"/>
      <c r="X158" s="34" t="n"/>
      <c r="Y158" s="34" t="n"/>
      <c r="Z158" s="34" t="n"/>
      <c r="AA158" s="34" t="n"/>
      <c r="AB158" s="34" t="n"/>
      <c r="AC158" s="34" t="n"/>
      <c r="AD158" s="34" t="n"/>
      <c r="AE158" s="34" t="n"/>
      <c r="AF158" s="34" t="n"/>
      <c r="AG158" s="34" t="n"/>
      <c r="AH158" s="34" t="n"/>
      <c r="AI158" s="34" t="n"/>
      <c r="AJ158" s="34" t="n"/>
      <c r="AK158" s="34" t="n"/>
      <c r="AL158" s="34" t="n"/>
      <c r="AM158" s="34" t="n"/>
    </row>
    <row r="159" ht="35" customHeight="1" s="173" thickBot="1">
      <c r="A159" s="45" t="inlineStr">
        <is>
          <t>Simpanan dari bank lain total (template lama)</t>
        </is>
      </c>
      <c r="B159" s="45" t="n"/>
      <c r="C159" s="37" t="n">
        <v>2928.693</v>
      </c>
      <c r="D159" s="37" t="n">
        <v>1364.586</v>
      </c>
      <c r="E159" s="37" t="n">
        <v>2901.556</v>
      </c>
      <c r="F159" s="37" t="n">
        <v>3059.451</v>
      </c>
      <c r="G159" s="37" t="n">
        <v/>
      </c>
      <c r="H159" s="37" t="n">
        <v/>
      </c>
      <c r="I159" s="37" t="n">
        <v/>
      </c>
      <c r="J159" s="37" t="n">
        <v/>
      </c>
      <c r="K159" s="37" t="n"/>
      <c r="L159" s="37" t="n"/>
      <c r="M159" s="37" t="n"/>
      <c r="N159" s="37" t="n"/>
      <c r="O159" s="37" t="n"/>
      <c r="P159" s="37" t="n"/>
      <c r="Q159" s="37" t="n"/>
      <c r="R159" s="37" t="n"/>
      <c r="S159" s="37" t="n"/>
      <c r="T159" s="37" t="n"/>
      <c r="U159" s="37" t="n"/>
      <c r="V159" s="37" t="n"/>
      <c r="W159" s="37" t="n"/>
      <c r="X159" s="37" t="n"/>
      <c r="Y159" s="37" t="n"/>
      <c r="Z159" s="37" t="n"/>
      <c r="AA159" s="37" t="n"/>
      <c r="AB159" s="37" t="n"/>
      <c r="AC159" s="37" t="n"/>
      <c r="AD159" s="37" t="n"/>
      <c r="AE159" s="37" t="n"/>
      <c r="AF159" s="37" t="n"/>
      <c r="AG159" s="37" t="n"/>
      <c r="AH159" s="37" t="n"/>
      <c r="AI159" s="37" t="n"/>
      <c r="AJ159" s="37" t="n"/>
      <c r="AK159" s="37" t="n"/>
      <c r="AL159" s="37" t="n"/>
      <c r="AM159" s="37" t="n"/>
    </row>
    <row r="160" ht="35" customHeight="1" s="173" thickBot="1">
      <c r="A160" s="45" t="inlineStr">
        <is>
          <t>Simpanan dari bank lain pihak berelasi</t>
        </is>
      </c>
      <c r="B160" s="45" t="n"/>
      <c r="C160" s="37" t="n">
        <v/>
      </c>
      <c r="D160" s="37" t="n">
        <v/>
      </c>
      <c r="E160" s="37" t="n">
        <v/>
      </c>
      <c r="F160" s="37" t="n">
        <v>3059.451</v>
      </c>
      <c r="G160" s="37" t="n">
        <v>2506.012</v>
      </c>
      <c r="H160" s="37" t="n">
        <v>1760.447</v>
      </c>
      <c r="I160" s="37" t="n">
        <v>5959.468</v>
      </c>
      <c r="J160" s="37" t="n">
        <v>7366.31</v>
      </c>
      <c r="K160" s="37" t="n"/>
      <c r="L160" s="37" t="n"/>
      <c r="M160" s="37" t="n"/>
      <c r="N160" s="37" t="n"/>
      <c r="O160" s="37" t="n"/>
      <c r="P160" s="37" t="n"/>
      <c r="Q160" s="37" t="n"/>
      <c r="R160" s="37" t="n"/>
      <c r="S160" s="37" t="n"/>
      <c r="T160" s="37" t="n"/>
      <c r="U160" s="37" t="n"/>
      <c r="V160" s="37" t="n"/>
      <c r="W160" s="37" t="n"/>
      <c r="X160" s="37" t="n"/>
      <c r="Y160" s="37" t="n"/>
      <c r="Z160" s="37" t="n"/>
      <c r="AA160" s="37" t="n"/>
      <c r="AB160" s="37" t="n"/>
      <c r="AC160" s="37" t="n"/>
      <c r="AD160" s="37" t="n"/>
      <c r="AE160" s="37" t="n"/>
      <c r="AF160" s="37" t="n"/>
      <c r="AG160" s="37" t="n"/>
      <c r="AH160" s="37" t="n"/>
      <c r="AI160" s="37" t="n"/>
      <c r="AJ160" s="37" t="n"/>
      <c r="AK160" s="37" t="n"/>
      <c r="AL160" s="37" t="n"/>
      <c r="AM160" s="37" t="n"/>
    </row>
    <row r="161" hidden="1" ht="35" customHeight="1" s="173" thickBot="1">
      <c r="A161" s="45" t="inlineStr">
        <is>
          <t>Simpanan dari bank lain pihak ketiga</t>
        </is>
      </c>
      <c r="B161" s="45" t="n"/>
      <c r="C161" s="37" t="n">
        <v/>
      </c>
      <c r="D161" s="37" t="n">
        <v/>
      </c>
      <c r="E161" s="37" t="n">
        <v/>
      </c>
      <c r="F161" s="37" t="inlineStr"/>
      <c r="G161" s="37" t="inlineStr"/>
      <c r="H161" s="37" t="inlineStr"/>
      <c r="I161" s="37" t="inlineStr"/>
      <c r="J161" s="37" t="inlineStr"/>
      <c r="K161" s="37" t="n"/>
      <c r="L161" s="37" t="n"/>
      <c r="M161" s="37" t="n"/>
      <c r="N161" s="37" t="n"/>
      <c r="O161" s="37" t="n"/>
      <c r="P161" s="37" t="n"/>
      <c r="Q161" s="37" t="n"/>
      <c r="R161" s="37" t="n"/>
      <c r="S161" s="37" t="n"/>
      <c r="T161" s="37" t="n"/>
      <c r="U161" s="37" t="n"/>
      <c r="V161" s="37" t="n"/>
      <c r="W161" s="37" t="n"/>
      <c r="X161" s="37" t="n"/>
      <c r="Y161" s="37" t="n"/>
      <c r="Z161" s="37" t="n"/>
      <c r="AA161" s="37" t="n"/>
      <c r="AB161" s="37" t="n"/>
      <c r="AC161" s="37" t="n"/>
      <c r="AD161" s="37" t="n"/>
      <c r="AE161" s="37" t="n"/>
      <c r="AF161" s="37" t="n"/>
      <c r="AG161" s="37" t="n"/>
      <c r="AH161" s="37" t="n"/>
      <c r="AI161" s="37" t="n"/>
      <c r="AJ161" s="37" t="n"/>
      <c r="AK161" s="37" t="n"/>
      <c r="AL161" s="37" t="n"/>
      <c r="AM161" s="37" t="n"/>
    </row>
    <row r="162" ht="35" customHeight="1" s="173" thickBot="1">
      <c r="A162" s="39" t="inlineStr">
        <is>
          <t>Efek yang dijual dengan janji untuk dibeli kembali</t>
        </is>
      </c>
      <c r="B162" s="39" t="n"/>
      <c r="C162" s="37" t="n">
        <v>11940.9</v>
      </c>
      <c r="D162" s="37" t="n">
        <v>10470.737</v>
      </c>
      <c r="E162" s="37" t="n">
        <v>8656.643</v>
      </c>
      <c r="F162" s="37" t="n">
        <v>1262.232</v>
      </c>
      <c r="G162" s="37" t="n">
        <v>6062.727</v>
      </c>
      <c r="H162" s="37" t="n">
        <v>20426.826</v>
      </c>
      <c r="I162" s="37" t="n">
        <v>11288.963</v>
      </c>
      <c r="J162" s="37" t="n">
        <v>11514.958</v>
      </c>
      <c r="K162" s="37" t="n"/>
      <c r="L162" s="37" t="n"/>
      <c r="M162" s="37" t="n"/>
      <c r="N162" s="37" t="n"/>
      <c r="O162" s="37" t="n"/>
      <c r="P162" s="37" t="n"/>
      <c r="Q162" s="37" t="n"/>
      <c r="R162" s="37" t="n"/>
      <c r="S162" s="37" t="n"/>
      <c r="T162" s="37" t="n"/>
      <c r="U162" s="37" t="n"/>
      <c r="V162" s="37" t="n"/>
      <c r="W162" s="37" t="n"/>
      <c r="X162" s="37" t="n"/>
      <c r="Y162" s="37" t="n"/>
      <c r="Z162" s="37" t="n"/>
      <c r="AA162" s="37" t="n"/>
      <c r="AB162" s="37" t="n"/>
      <c r="AC162" s="37" t="n"/>
      <c r="AD162" s="37" t="n"/>
      <c r="AE162" s="37" t="n"/>
      <c r="AF162" s="37" t="n"/>
      <c r="AG162" s="37" t="n"/>
      <c r="AH162" s="37" t="n"/>
      <c r="AI162" s="37" t="n"/>
      <c r="AJ162" s="37" t="n"/>
      <c r="AK162" s="37" t="n"/>
      <c r="AL162" s="37" t="n"/>
      <c r="AM162" s="37" t="n"/>
    </row>
    <row r="163" ht="18" customHeight="1" s="173" thickBot="1">
      <c r="A163" s="42" t="inlineStr">
        <is>
          <t>Liabilitas derivatif</t>
        </is>
      </c>
      <c r="B163" s="42" t="n"/>
      <c r="C163" s="34" t="n"/>
      <c r="D163" s="34" t="n"/>
      <c r="E163" s="34" t="n"/>
      <c r="F163" s="34" t="n"/>
      <c r="G163" s="34" t="n"/>
      <c r="H163" s="34" t="n"/>
      <c r="I163" s="34" t="n"/>
      <c r="J163" s="34" t="n"/>
      <c r="K163" s="34" t="n"/>
      <c r="L163" s="34" t="n"/>
      <c r="M163" s="34" t="n"/>
      <c r="N163" s="34" t="n"/>
      <c r="O163" s="34" t="n"/>
      <c r="P163" s="34" t="n"/>
      <c r="Q163" s="34" t="n"/>
      <c r="R163" s="34" t="n"/>
      <c r="S163" s="34" t="n"/>
      <c r="T163" s="34" t="n"/>
      <c r="U163" s="34" t="n"/>
      <c r="V163" s="34" t="n"/>
      <c r="W163" s="34" t="n"/>
      <c r="X163" s="34" t="n"/>
      <c r="Y163" s="34" t="n"/>
      <c r="Z163" s="34" t="n"/>
      <c r="AA163" s="34" t="n"/>
      <c r="AB163" s="34" t="n"/>
      <c r="AC163" s="34" t="n"/>
      <c r="AD163" s="34" t="n"/>
      <c r="AE163" s="34" t="n"/>
      <c r="AF163" s="34" t="n"/>
      <c r="AG163" s="34" t="n"/>
      <c r="AH163" s="34" t="n"/>
      <c r="AI163" s="34" t="n"/>
      <c r="AJ163" s="34" t="n"/>
      <c r="AK163" s="34" t="n"/>
      <c r="AL163" s="34" t="n"/>
      <c r="AM163" s="34" t="n"/>
    </row>
    <row r="164" ht="18" customHeight="1" s="173" thickBot="1">
      <c r="A164" s="45" t="inlineStr">
        <is>
          <t>Liabilitas derivatif pihak ketiga</t>
        </is>
      </c>
      <c r="B164" s="45" t="n"/>
      <c r="C164" s="37" t="n">
        <v>684.269</v>
      </c>
      <c r="D164" s="37" t="n">
        <v>474.915</v>
      </c>
      <c r="E164" s="37" t="n">
        <v>738.351</v>
      </c>
      <c r="F164" s="37" t="n">
        <v>294.659</v>
      </c>
      <c r="G164" s="37" t="n">
        <v>701.179</v>
      </c>
      <c r="H164" s="37" t="n">
        <v>540.051</v>
      </c>
      <c r="I164" s="37" t="n">
        <v>890.879</v>
      </c>
      <c r="J164" s="37" t="n">
        <v>573.908</v>
      </c>
      <c r="K164" s="37" t="n"/>
      <c r="L164" s="37" t="n"/>
      <c r="M164" s="37" t="n"/>
      <c r="N164" s="37" t="n"/>
      <c r="O164" s="37" t="n"/>
      <c r="P164" s="37" t="n"/>
      <c r="Q164" s="37" t="n"/>
      <c r="R164" s="37" t="n"/>
      <c r="S164" s="37" t="n"/>
      <c r="T164" s="37" t="n"/>
      <c r="U164" s="37" t="n"/>
      <c r="V164" s="37" t="n"/>
      <c r="W164" s="37" t="n"/>
      <c r="X164" s="37" t="n"/>
      <c r="Y164" s="37" t="n"/>
      <c r="Z164" s="37" t="n"/>
      <c r="AA164" s="37" t="n"/>
      <c r="AB164" s="37" t="n"/>
      <c r="AC164" s="37" t="n"/>
      <c r="AD164" s="37" t="n"/>
      <c r="AE164" s="37" t="n"/>
      <c r="AF164" s="37" t="n"/>
      <c r="AG164" s="37" t="n"/>
      <c r="AH164" s="37" t="n"/>
      <c r="AI164" s="37" t="n"/>
      <c r="AJ164" s="37" t="n"/>
      <c r="AK164" s="37" t="n"/>
      <c r="AL164" s="37" t="n"/>
      <c r="AM164" s="37" t="n"/>
    </row>
    <row r="165" ht="35" customHeight="1" s="173" thickBot="1">
      <c r="A165" s="45" t="inlineStr">
        <is>
          <t>Liabilitas derivatif pihak berelasi</t>
        </is>
      </c>
      <c r="B165" s="45" t="n"/>
      <c r="C165" s="37" t="inlineStr"/>
      <c r="D165" s="37" t="inlineStr"/>
      <c r="E165" s="37" t="inlineStr"/>
      <c r="F165" s="37" t="inlineStr"/>
      <c r="G165" s="37" t="inlineStr"/>
      <c r="H165" s="37" t="inlineStr"/>
      <c r="I165" s="37" t="inlineStr"/>
      <c r="J165" s="37" t="n">
        <v>24.211</v>
      </c>
      <c r="K165" s="37" t="n"/>
      <c r="L165" s="37" t="n"/>
      <c r="M165" s="37" t="n"/>
      <c r="N165" s="37" t="n"/>
      <c r="O165" s="37" t="n"/>
      <c r="P165" s="37" t="n"/>
      <c r="Q165" s="37" t="n"/>
      <c r="R165" s="37" t="n"/>
      <c r="S165" s="37" t="n"/>
      <c r="T165" s="37" t="n"/>
      <c r="U165" s="37" t="n"/>
      <c r="V165" s="37" t="n"/>
      <c r="W165" s="37" t="n"/>
      <c r="X165" s="37" t="n"/>
      <c r="Y165" s="37" t="n"/>
      <c r="Z165" s="37" t="n"/>
      <c r="AA165" s="37" t="n"/>
      <c r="AB165" s="37" t="n"/>
      <c r="AC165" s="37" t="n"/>
      <c r="AD165" s="37" t="n"/>
      <c r="AE165" s="37" t="n"/>
      <c r="AF165" s="37" t="n"/>
      <c r="AG165" s="37" t="n"/>
      <c r="AH165" s="37" t="n"/>
      <c r="AI165" s="37" t="n"/>
      <c r="AJ165" s="37" t="n"/>
      <c r="AK165" s="37" t="n"/>
      <c r="AL165" s="37" t="n"/>
      <c r="AM165" s="37" t="n"/>
    </row>
    <row r="166" hidden="1" ht="18" customHeight="1" s="173" thickBot="1">
      <c r="A166" s="39" t="inlineStr">
        <is>
          <t>Utang asuransi</t>
        </is>
      </c>
      <c r="B166" s="39" t="n"/>
      <c r="C166" s="37" t="inlineStr"/>
      <c r="D166" s="37" t="inlineStr"/>
      <c r="E166" s="37" t="inlineStr"/>
      <c r="F166" s="37" t="inlineStr"/>
      <c r="G166" s="37" t="inlineStr"/>
      <c r="H166" s="37" t="inlineStr"/>
      <c r="I166" s="37" t="inlineStr"/>
      <c r="J166" s="37" t="inlineStr"/>
      <c r="K166" s="37" t="n"/>
      <c r="L166" s="37" t="n"/>
      <c r="M166" s="37" t="n"/>
      <c r="N166" s="37" t="n"/>
      <c r="O166" s="37" t="n"/>
      <c r="P166" s="37" t="n"/>
      <c r="Q166" s="37" t="n"/>
      <c r="R166" s="37" t="n"/>
      <c r="S166" s="37" t="n"/>
      <c r="T166" s="37" t="n"/>
      <c r="U166" s="37" t="n"/>
      <c r="V166" s="37" t="n"/>
      <c r="W166" s="37" t="n"/>
      <c r="X166" s="37" t="n"/>
      <c r="Y166" s="37" t="n"/>
      <c r="Z166" s="37" t="n"/>
      <c r="AA166" s="37" t="n"/>
      <c r="AB166" s="37" t="n"/>
      <c r="AC166" s="37" t="n"/>
      <c r="AD166" s="37" t="n"/>
      <c r="AE166" s="37" t="n"/>
      <c r="AF166" s="37" t="n"/>
      <c r="AG166" s="37" t="n"/>
      <c r="AH166" s="37" t="n"/>
      <c r="AI166" s="37" t="n"/>
      <c r="AJ166" s="37" t="n"/>
      <c r="AK166" s="37" t="n"/>
      <c r="AL166" s="37" t="n"/>
      <c r="AM166" s="37" t="n"/>
    </row>
    <row r="167" hidden="1" ht="18" customHeight="1" s="173" thickBot="1">
      <c r="A167" s="39" t="inlineStr">
        <is>
          <t>Utang koasuransi</t>
        </is>
      </c>
      <c r="B167" s="39" t="n"/>
      <c r="C167" s="37" t="n">
        <v/>
      </c>
      <c r="D167" s="37" t="n">
        <v/>
      </c>
      <c r="E167" s="37" t="n">
        <v/>
      </c>
      <c r="F167" s="37" t="inlineStr"/>
      <c r="G167" s="37" t="inlineStr"/>
      <c r="H167" s="37" t="inlineStr"/>
      <c r="I167" s="37" t="inlineStr"/>
      <c r="J167" s="37" t="inlineStr"/>
      <c r="K167" s="37" t="n"/>
      <c r="L167" s="37" t="n"/>
      <c r="M167" s="37" t="n"/>
      <c r="N167" s="37" t="n"/>
      <c r="O167" s="37" t="n"/>
      <c r="P167" s="37" t="n"/>
      <c r="Q167" s="37" t="n"/>
      <c r="R167" s="37" t="n"/>
      <c r="S167" s="37" t="n"/>
      <c r="T167" s="37" t="n"/>
      <c r="U167" s="37" t="n"/>
      <c r="V167" s="37" t="n"/>
      <c r="W167" s="37" t="n"/>
      <c r="X167" s="37" t="n"/>
      <c r="Y167" s="37" t="n"/>
      <c r="Z167" s="37" t="n"/>
      <c r="AA167" s="37" t="n"/>
      <c r="AB167" s="37" t="n"/>
      <c r="AC167" s="37" t="n"/>
      <c r="AD167" s="37" t="n"/>
      <c r="AE167" s="37" t="n"/>
      <c r="AF167" s="37" t="n"/>
      <c r="AG167" s="37" t="n"/>
      <c r="AH167" s="37" t="n"/>
      <c r="AI167" s="37" t="n"/>
      <c r="AJ167" s="37" t="n"/>
      <c r="AK167" s="37" t="n"/>
      <c r="AL167" s="37" t="n"/>
      <c r="AM167" s="37" t="n"/>
    </row>
    <row r="168" hidden="1" ht="35" customHeight="1" s="173" thickBot="1">
      <c r="A168" s="39" t="inlineStr">
        <is>
          <t>Liabilitas kepada pemegang polis unit-linked</t>
        </is>
      </c>
      <c r="B168" s="39" t="n"/>
      <c r="C168" s="37" t="inlineStr"/>
      <c r="D168" s="37" t="inlineStr"/>
      <c r="E168" s="37" t="inlineStr"/>
      <c r="F168" s="37" t="inlineStr"/>
      <c r="G168" s="37" t="inlineStr"/>
      <c r="H168" s="37" t="inlineStr"/>
      <c r="I168" s="37" t="inlineStr"/>
      <c r="J168" s="37" t="inlineStr"/>
      <c r="K168" s="37" t="n"/>
      <c r="L168" s="37" t="n"/>
      <c r="M168" s="37" t="n"/>
      <c r="N168" s="37" t="n"/>
      <c r="O168" s="37" t="n"/>
      <c r="P168" s="37" t="n"/>
      <c r="Q168" s="37" t="n"/>
      <c r="R168" s="37" t="n"/>
      <c r="S168" s="37" t="n"/>
      <c r="T168" s="37" t="n"/>
      <c r="U168" s="37" t="n"/>
      <c r="V168" s="37" t="n"/>
      <c r="W168" s="37" t="n"/>
      <c r="X168" s="37" t="n"/>
      <c r="Y168" s="37" t="n"/>
      <c r="Z168" s="37" t="n"/>
      <c r="AA168" s="37" t="n"/>
      <c r="AB168" s="37" t="n"/>
      <c r="AC168" s="37" t="n"/>
      <c r="AD168" s="37" t="n"/>
      <c r="AE168" s="37" t="n"/>
      <c r="AF168" s="37" t="n"/>
      <c r="AG168" s="37" t="n"/>
      <c r="AH168" s="37" t="n"/>
      <c r="AI168" s="37" t="n"/>
      <c r="AJ168" s="37" t="n"/>
      <c r="AK168" s="37" t="n"/>
      <c r="AL168" s="37" t="n"/>
      <c r="AM168" s="37" t="n"/>
    </row>
    <row r="169" hidden="1" ht="18" customHeight="1" s="173" thickBot="1">
      <c r="A169" s="39" t="inlineStr">
        <is>
          <t>Utang bunga</t>
        </is>
      </c>
      <c r="B169" s="39" t="n"/>
      <c r="C169" s="37" t="inlineStr"/>
      <c r="D169" s="37" t="inlineStr"/>
      <c r="E169" s="37" t="inlineStr"/>
      <c r="F169" s="37" t="inlineStr"/>
      <c r="G169" s="37" t="inlineStr"/>
      <c r="H169" s="37" t="inlineStr"/>
      <c r="I169" s="37" t="inlineStr"/>
      <c r="J169" s="37" t="inlineStr"/>
      <c r="K169" s="37" t="n"/>
      <c r="L169" s="37" t="n"/>
      <c r="M169" s="37" t="n"/>
      <c r="N169" s="37" t="n"/>
      <c r="O169" s="37" t="n"/>
      <c r="P169" s="37" t="n"/>
      <c r="Q169" s="37" t="n"/>
      <c r="R169" s="37" t="n"/>
      <c r="S169" s="37" t="n"/>
      <c r="T169" s="37" t="n"/>
      <c r="U169" s="37" t="n"/>
      <c r="V169" s="37" t="n"/>
      <c r="W169" s="37" t="n"/>
      <c r="X169" s="37" t="n"/>
      <c r="Y169" s="37" t="n"/>
      <c r="Z169" s="37" t="n"/>
      <c r="AA169" s="37" t="n"/>
      <c r="AB169" s="37" t="n"/>
      <c r="AC169" s="37" t="n"/>
      <c r="AD169" s="37" t="n"/>
      <c r="AE169" s="37" t="n"/>
      <c r="AF169" s="37" t="n"/>
      <c r="AG169" s="37" t="n"/>
      <c r="AH169" s="37" t="n"/>
      <c r="AI169" s="37" t="n"/>
      <c r="AJ169" s="37" t="n"/>
      <c r="AK169" s="37" t="n"/>
      <c r="AL169" s="37" t="n"/>
      <c r="AM169" s="37" t="n"/>
    </row>
    <row r="170" ht="18" customHeight="1" s="173" thickBot="1">
      <c r="A170" s="42" t="inlineStr">
        <is>
          <t>Liabilitas akseptasi</t>
        </is>
      </c>
      <c r="B170" s="42" t="n"/>
      <c r="C170" s="34" t="n"/>
      <c r="D170" s="34" t="n"/>
      <c r="E170" s="34" t="n"/>
      <c r="F170" s="34" t="n"/>
      <c r="G170" s="34" t="n"/>
      <c r="H170" s="34" t="n"/>
      <c r="I170" s="34" t="n"/>
      <c r="J170" s="34" t="n"/>
      <c r="K170" s="34" t="n"/>
      <c r="L170" s="34" t="n"/>
      <c r="M170" s="34" t="n"/>
      <c r="N170" s="34" t="n"/>
      <c r="O170" s="34" t="n"/>
      <c r="P170" s="34" t="n"/>
      <c r="Q170" s="34" t="n"/>
      <c r="R170" s="34" t="n"/>
      <c r="S170" s="34" t="n"/>
      <c r="T170" s="34" t="n"/>
      <c r="U170" s="34" t="n"/>
      <c r="V170" s="34" t="n"/>
      <c r="W170" s="34" t="n"/>
      <c r="X170" s="34" t="n"/>
      <c r="Y170" s="34" t="n"/>
      <c r="Z170" s="34" t="n"/>
      <c r="AA170" s="34" t="n"/>
      <c r="AB170" s="34" t="n"/>
      <c r="AC170" s="34" t="n"/>
      <c r="AD170" s="34" t="n"/>
      <c r="AE170" s="34" t="n"/>
      <c r="AF170" s="34" t="n"/>
      <c r="AG170" s="34" t="n"/>
      <c r="AH170" s="34" t="n"/>
      <c r="AI170" s="34" t="n"/>
      <c r="AJ170" s="34" t="n"/>
      <c r="AK170" s="34" t="n"/>
      <c r="AL170" s="34" t="n"/>
      <c r="AM170" s="34" t="n"/>
    </row>
    <row r="171" ht="35" customHeight="1" s="173" thickBot="1">
      <c r="A171" s="45" t="inlineStr">
        <is>
          <t>Liabilitas akseptasi total (template lama)</t>
        </is>
      </c>
      <c r="B171" s="45" t="n"/>
      <c r="C171" s="37" t="n">
        <v>4462.483</v>
      </c>
      <c r="D171" s="37" t="n">
        <v>3767.071</v>
      </c>
      <c r="E171" s="37" t="n">
        <v>2153.756</v>
      </c>
      <c r="F171" s="37" t="n">
        <v>2603.607</v>
      </c>
      <c r="G171" s="37" t="n">
        <v/>
      </c>
      <c r="H171" s="37" t="n">
        <v/>
      </c>
      <c r="I171" s="37" t="n">
        <v/>
      </c>
      <c r="J171" s="37" t="n">
        <v/>
      </c>
      <c r="K171" s="37" t="n"/>
      <c r="L171" s="37" t="n"/>
      <c r="M171" s="37" t="n"/>
      <c r="N171" s="37" t="n"/>
      <c r="O171" s="37" t="n"/>
      <c r="P171" s="37" t="n"/>
      <c r="Q171" s="37" t="n"/>
      <c r="R171" s="37" t="n"/>
      <c r="S171" s="37" t="n"/>
      <c r="T171" s="37" t="n"/>
      <c r="U171" s="37" t="n"/>
      <c r="V171" s="37" t="n"/>
      <c r="W171" s="37" t="n"/>
      <c r="X171" s="37" t="n"/>
      <c r="Y171" s="37" t="n"/>
      <c r="Z171" s="37" t="n"/>
      <c r="AA171" s="37" t="n"/>
      <c r="AB171" s="37" t="n"/>
      <c r="AC171" s="37" t="n"/>
      <c r="AD171" s="37" t="n"/>
      <c r="AE171" s="37" t="n"/>
      <c r="AF171" s="37" t="n"/>
      <c r="AG171" s="37" t="n"/>
      <c r="AH171" s="37" t="n"/>
      <c r="AI171" s="37" t="n"/>
      <c r="AJ171" s="37" t="n"/>
      <c r="AK171" s="37" t="n"/>
      <c r="AL171" s="37" t="n"/>
      <c r="AM171" s="37" t="n"/>
    </row>
    <row r="172" ht="35" customHeight="1" s="173" thickBot="1">
      <c r="A172" s="45" t="inlineStr">
        <is>
          <t>Liabilitas akseptasi pihak berelasi</t>
        </is>
      </c>
      <c r="B172" s="45" t="n"/>
      <c r="C172" s="37" t="n">
        <v/>
      </c>
      <c r="D172" s="37" t="n">
        <v/>
      </c>
      <c r="E172" s="37" t="n">
        <v/>
      </c>
      <c r="F172" s="37" t="n">
        <v>2603.607</v>
      </c>
      <c r="G172" s="37" t="n">
        <v>2106.596</v>
      </c>
      <c r="H172" s="37" t="n">
        <v>1102.091</v>
      </c>
      <c r="I172" s="37" t="n">
        <v>2761.8</v>
      </c>
      <c r="J172" s="37" t="n">
        <v>1937.05</v>
      </c>
      <c r="K172" s="37" t="n"/>
      <c r="L172" s="37" t="n"/>
      <c r="M172" s="37" t="n"/>
      <c r="N172" s="37" t="n"/>
      <c r="O172" s="37" t="n"/>
      <c r="P172" s="37" t="n"/>
      <c r="Q172" s="37" t="n"/>
      <c r="R172" s="37" t="n"/>
      <c r="S172" s="37" t="n"/>
      <c r="T172" s="37" t="n"/>
      <c r="U172" s="37" t="n"/>
      <c r="V172" s="37" t="n"/>
      <c r="W172" s="37" t="n"/>
      <c r="X172" s="37" t="n"/>
      <c r="Y172" s="37" t="n"/>
      <c r="Z172" s="37" t="n"/>
      <c r="AA172" s="37" t="n"/>
      <c r="AB172" s="37" t="n"/>
      <c r="AC172" s="37" t="n"/>
      <c r="AD172" s="37" t="n"/>
      <c r="AE172" s="37" t="n"/>
      <c r="AF172" s="37" t="n"/>
      <c r="AG172" s="37" t="n"/>
      <c r="AH172" s="37" t="n"/>
      <c r="AI172" s="37" t="n"/>
      <c r="AJ172" s="37" t="n"/>
      <c r="AK172" s="37" t="n"/>
      <c r="AL172" s="37" t="n"/>
      <c r="AM172" s="37" t="n"/>
    </row>
    <row r="173" hidden="1" ht="35" customHeight="1" s="173" thickBot="1">
      <c r="A173" s="45" t="inlineStr">
        <is>
          <t>Liabilitas akseptasi pihak ketiga</t>
        </is>
      </c>
      <c r="B173" s="45" t="n"/>
      <c r="C173" s="37" t="n">
        <v/>
      </c>
      <c r="D173" s="37" t="n">
        <v/>
      </c>
      <c r="E173" s="37" t="n">
        <v/>
      </c>
      <c r="F173" s="37" t="inlineStr"/>
      <c r="G173" s="37" t="inlineStr"/>
      <c r="H173" s="37" t="inlineStr"/>
      <c r="I173" s="37" t="inlineStr"/>
      <c r="J173" s="37" t="inlineStr"/>
      <c r="K173" s="37" t="n"/>
      <c r="L173" s="37" t="n"/>
      <c r="M173" s="37" t="n"/>
      <c r="N173" s="37" t="n"/>
      <c r="O173" s="37" t="n"/>
      <c r="P173" s="37" t="n"/>
      <c r="Q173" s="37" t="n"/>
      <c r="R173" s="37" t="n"/>
      <c r="S173" s="37" t="n"/>
      <c r="T173" s="37" t="n"/>
      <c r="U173" s="37" t="n"/>
      <c r="V173" s="37" t="n"/>
      <c r="W173" s="37" t="n"/>
      <c r="X173" s="37" t="n"/>
      <c r="Y173" s="37" t="n"/>
      <c r="Z173" s="37" t="n"/>
      <c r="AA173" s="37" t="n"/>
      <c r="AB173" s="37" t="n"/>
      <c r="AC173" s="37" t="n"/>
      <c r="AD173" s="37" t="n"/>
      <c r="AE173" s="37" t="n"/>
      <c r="AF173" s="37" t="n"/>
      <c r="AG173" s="37" t="n"/>
      <c r="AH173" s="37" t="n"/>
      <c r="AI173" s="37" t="n"/>
      <c r="AJ173" s="37" t="n"/>
      <c r="AK173" s="37" t="n"/>
      <c r="AL173" s="37" t="n"/>
      <c r="AM173" s="37" t="n"/>
    </row>
    <row r="174" hidden="1" ht="18" customHeight="1" s="173" thickBot="1">
      <c r="A174" s="39" t="inlineStr">
        <is>
          <t>Utang usaha</t>
        </is>
      </c>
      <c r="B174" s="39" t="n"/>
      <c r="C174" s="37" t="inlineStr"/>
      <c r="D174" s="37" t="inlineStr"/>
      <c r="E174" s="37" t="inlineStr"/>
      <c r="F174" s="37" t="inlineStr"/>
      <c r="G174" s="37" t="inlineStr"/>
      <c r="H174" s="37" t="inlineStr"/>
      <c r="I174" s="37" t="inlineStr"/>
      <c r="J174" s="37" t="inlineStr"/>
      <c r="K174" s="37" t="n"/>
      <c r="L174" s="37" t="n"/>
      <c r="M174" s="37" t="n"/>
      <c r="N174" s="37" t="n"/>
      <c r="O174" s="37" t="n"/>
      <c r="P174" s="37" t="n"/>
      <c r="Q174" s="37" t="n"/>
      <c r="R174" s="37" t="n"/>
      <c r="S174" s="37" t="n"/>
      <c r="T174" s="37" t="n"/>
      <c r="U174" s="37" t="n"/>
      <c r="V174" s="37" t="n"/>
      <c r="W174" s="37" t="n"/>
      <c r="X174" s="37" t="n"/>
      <c r="Y174" s="37" t="n"/>
      <c r="Z174" s="37" t="n"/>
      <c r="AA174" s="37" t="n"/>
      <c r="AB174" s="37" t="n"/>
      <c r="AC174" s="37" t="n"/>
      <c r="AD174" s="37" t="n"/>
      <c r="AE174" s="37" t="n"/>
      <c r="AF174" s="37" t="n"/>
      <c r="AG174" s="37" t="n"/>
      <c r="AH174" s="37" t="n"/>
      <c r="AI174" s="37" t="n"/>
      <c r="AJ174" s="37" t="n"/>
      <c r="AK174" s="37" t="n"/>
      <c r="AL174" s="37" t="n"/>
      <c r="AM174" s="37" t="n"/>
    </row>
    <row r="175" hidden="1" ht="18" customHeight="1" s="173" thickBot="1">
      <c r="A175" s="39" t="inlineStr">
        <is>
          <t>Uang muka dan angsuran</t>
        </is>
      </c>
      <c r="B175" s="39" t="n"/>
      <c r="C175" s="37" t="inlineStr"/>
      <c r="D175" s="37" t="inlineStr"/>
      <c r="E175" s="37" t="inlineStr"/>
      <c r="F175" s="37" t="inlineStr"/>
      <c r="G175" s="37" t="inlineStr"/>
      <c r="H175" s="37" t="inlineStr"/>
      <c r="I175" s="37" t="inlineStr"/>
      <c r="J175" s="37" t="inlineStr"/>
      <c r="K175" s="37" t="n"/>
      <c r="L175" s="37" t="n"/>
      <c r="M175" s="37" t="n"/>
      <c r="N175" s="37" t="n"/>
      <c r="O175" s="37" t="n"/>
      <c r="P175" s="37" t="n"/>
      <c r="Q175" s="37" t="n"/>
      <c r="R175" s="37" t="n"/>
      <c r="S175" s="37" t="n"/>
      <c r="T175" s="37" t="n"/>
      <c r="U175" s="37" t="n"/>
      <c r="V175" s="37" t="n"/>
      <c r="W175" s="37" t="n"/>
      <c r="X175" s="37" t="n"/>
      <c r="Y175" s="37" t="n"/>
      <c r="Z175" s="37" t="n"/>
      <c r="AA175" s="37" t="n"/>
      <c r="AB175" s="37" t="n"/>
      <c r="AC175" s="37" t="n"/>
      <c r="AD175" s="37" t="n"/>
      <c r="AE175" s="37" t="n"/>
      <c r="AF175" s="37" t="n"/>
      <c r="AG175" s="37" t="n"/>
      <c r="AH175" s="37" t="n"/>
      <c r="AI175" s="37" t="n"/>
      <c r="AJ175" s="37" t="n"/>
      <c r="AK175" s="37" t="n"/>
      <c r="AL175" s="37" t="n"/>
      <c r="AM175" s="37" t="n"/>
    </row>
    <row r="176" hidden="1" ht="18" customHeight="1" s="173" thickBot="1">
      <c r="A176" s="39" t="inlineStr">
        <is>
          <t>Utang dividen</t>
        </is>
      </c>
      <c r="B176" s="39" t="n"/>
      <c r="C176" s="37" t="inlineStr"/>
      <c r="D176" s="37" t="inlineStr"/>
      <c r="E176" s="37" t="inlineStr"/>
      <c r="F176" s="37" t="inlineStr"/>
      <c r="G176" s="37" t="inlineStr"/>
      <c r="H176" s="37" t="inlineStr"/>
      <c r="I176" s="37" t="inlineStr"/>
      <c r="J176" s="37" t="inlineStr"/>
      <c r="K176" s="37" t="n"/>
      <c r="L176" s="37" t="n"/>
      <c r="M176" s="37" t="n"/>
      <c r="N176" s="37" t="n"/>
      <c r="O176" s="37" t="n"/>
      <c r="P176" s="37" t="n"/>
      <c r="Q176" s="37" t="n"/>
      <c r="R176" s="37" t="n"/>
      <c r="S176" s="37" t="n"/>
      <c r="T176" s="37" t="n"/>
      <c r="U176" s="37" t="n"/>
      <c r="V176" s="37" t="n"/>
      <c r="W176" s="37" t="n"/>
      <c r="X176" s="37" t="n"/>
      <c r="Y176" s="37" t="n"/>
      <c r="Z176" s="37" t="n"/>
      <c r="AA176" s="37" t="n"/>
      <c r="AB176" s="37" t="n"/>
      <c r="AC176" s="37" t="n"/>
      <c r="AD176" s="37" t="n"/>
      <c r="AE176" s="37" t="n"/>
      <c r="AF176" s="37" t="n"/>
      <c r="AG176" s="37" t="n"/>
      <c r="AH176" s="37" t="n"/>
      <c r="AI176" s="37" t="n"/>
      <c r="AJ176" s="37" t="n"/>
      <c r="AK176" s="37" t="n"/>
      <c r="AL176" s="37" t="n"/>
      <c r="AM176" s="37" t="n"/>
    </row>
    <row r="177" hidden="1" ht="18" customHeight="1" s="173" thickBot="1">
      <c r="A177" s="39" t="inlineStr">
        <is>
          <t>Utang dealer</t>
        </is>
      </c>
      <c r="B177" s="39" t="n"/>
      <c r="C177" s="37" t="inlineStr"/>
      <c r="D177" s="37" t="inlineStr"/>
      <c r="E177" s="37" t="inlineStr"/>
      <c r="F177" s="37" t="inlineStr"/>
      <c r="G177" s="37" t="inlineStr"/>
      <c r="H177" s="37" t="inlineStr"/>
      <c r="I177" s="37" t="inlineStr"/>
      <c r="J177" s="37" t="inlineStr"/>
      <c r="K177" s="37" t="n"/>
      <c r="L177" s="37" t="n"/>
      <c r="M177" s="37" t="n"/>
      <c r="N177" s="37" t="n"/>
      <c r="O177" s="37" t="n"/>
      <c r="P177" s="37" t="n"/>
      <c r="Q177" s="37" t="n"/>
      <c r="R177" s="37" t="n"/>
      <c r="S177" s="37" t="n"/>
      <c r="T177" s="37" t="n"/>
      <c r="U177" s="37" t="n"/>
      <c r="V177" s="37" t="n"/>
      <c r="W177" s="37" t="n"/>
      <c r="X177" s="37" t="n"/>
      <c r="Y177" s="37" t="n"/>
      <c r="Z177" s="37" t="n"/>
      <c r="AA177" s="37" t="n"/>
      <c r="AB177" s="37" t="n"/>
      <c r="AC177" s="37" t="n"/>
      <c r="AD177" s="37" t="n"/>
      <c r="AE177" s="37" t="n"/>
      <c r="AF177" s="37" t="n"/>
      <c r="AG177" s="37" t="n"/>
      <c r="AH177" s="37" t="n"/>
      <c r="AI177" s="37" t="n"/>
      <c r="AJ177" s="37" t="n"/>
      <c r="AK177" s="37" t="n"/>
      <c r="AL177" s="37" t="n"/>
      <c r="AM177" s="37" t="n"/>
    </row>
    <row r="178" ht="18" customHeight="1" s="173" thickBot="1">
      <c r="A178" s="42" t="inlineStr">
        <is>
          <t>Pinjaman yang diterima</t>
        </is>
      </c>
      <c r="B178" s="42" t="n"/>
      <c r="C178" s="34" t="n"/>
      <c r="D178" s="34" t="n"/>
      <c r="E178" s="34" t="n"/>
      <c r="F178" s="34" t="n"/>
      <c r="G178" s="34" t="n"/>
      <c r="H178" s="34" t="n"/>
      <c r="I178" s="34" t="n"/>
      <c r="J178" s="34" t="n"/>
      <c r="K178" s="34" t="n"/>
      <c r="L178" s="34" t="n"/>
      <c r="M178" s="34" t="n"/>
      <c r="N178" s="34" t="n"/>
      <c r="O178" s="34" t="n"/>
      <c r="P178" s="34" t="n"/>
      <c r="Q178" s="34" t="n"/>
      <c r="R178" s="34" t="n"/>
      <c r="S178" s="34" t="n"/>
      <c r="T178" s="34" t="n"/>
      <c r="U178" s="34" t="n"/>
      <c r="V178" s="34" t="n"/>
      <c r="W178" s="34" t="n"/>
      <c r="X178" s="34" t="n"/>
      <c r="Y178" s="34" t="n"/>
      <c r="Z178" s="34" t="n"/>
      <c r="AA178" s="34" t="n"/>
      <c r="AB178" s="34" t="n"/>
      <c r="AC178" s="34" t="n"/>
      <c r="AD178" s="34" t="n"/>
      <c r="AE178" s="34" t="n"/>
      <c r="AF178" s="34" t="n"/>
      <c r="AG178" s="34" t="n"/>
      <c r="AH178" s="34" t="n"/>
      <c r="AI178" s="34" t="n"/>
      <c r="AJ178" s="34" t="n"/>
      <c r="AK178" s="34" t="n"/>
      <c r="AL178" s="34" t="n"/>
      <c r="AM178" s="34" t="n"/>
    </row>
    <row r="179" ht="35" customHeight="1" s="173" thickBot="1">
      <c r="A179" s="45" t="inlineStr">
        <is>
          <t>Pinjaman yang diterima pihak ketiga</t>
        </is>
      </c>
      <c r="B179" s="45" t="n"/>
      <c r="C179" s="37" t="n">
        <v>2195.916</v>
      </c>
      <c r="D179" s="37" t="n">
        <v>2647.013</v>
      </c>
      <c r="E179" s="37" t="n">
        <v>933.433</v>
      </c>
      <c r="F179" s="37" t="n">
        <v>1973.306</v>
      </c>
      <c r="G179" s="37" t="n">
        <v>3425.409</v>
      </c>
      <c r="H179" s="37" t="n">
        <v>6288.525</v>
      </c>
      <c r="I179" s="37" t="n">
        <v>8487.934999999999</v>
      </c>
      <c r="J179" s="37" t="n">
        <v>4455.255</v>
      </c>
      <c r="K179" s="37" t="n"/>
      <c r="L179" s="37" t="n"/>
      <c r="M179" s="37" t="n"/>
      <c r="N179" s="37" t="n"/>
      <c r="O179" s="37" t="n"/>
      <c r="P179" s="37" t="n"/>
      <c r="Q179" s="37" t="n"/>
      <c r="R179" s="37" t="n"/>
      <c r="S179" s="37" t="n"/>
      <c r="T179" s="37" t="n"/>
      <c r="U179" s="37" t="n"/>
      <c r="V179" s="37" t="n"/>
      <c r="W179" s="37" t="n"/>
      <c r="X179" s="37" t="n"/>
      <c r="Y179" s="37" t="n"/>
      <c r="Z179" s="37" t="n"/>
      <c r="AA179" s="37" t="n"/>
      <c r="AB179" s="37" t="n"/>
      <c r="AC179" s="37" t="n"/>
      <c r="AD179" s="37" t="n"/>
      <c r="AE179" s="37" t="n"/>
      <c r="AF179" s="37" t="n"/>
      <c r="AG179" s="37" t="n"/>
      <c r="AH179" s="37" t="n"/>
      <c r="AI179" s="37" t="n"/>
      <c r="AJ179" s="37" t="n"/>
      <c r="AK179" s="37" t="n"/>
      <c r="AL179" s="37" t="n"/>
      <c r="AM179" s="37" t="n"/>
    </row>
    <row r="180" hidden="1" ht="35" customHeight="1" s="173" thickBot="1">
      <c r="A180" s="45" t="inlineStr">
        <is>
          <t>Pinjaman yang diterima pihak berelasi</t>
        </is>
      </c>
      <c r="B180" s="45" t="n"/>
      <c r="C180" s="37" t="inlineStr"/>
      <c r="D180" s="37" t="inlineStr"/>
      <c r="E180" s="37" t="inlineStr"/>
      <c r="F180" s="37" t="inlineStr"/>
      <c r="G180" s="37" t="inlineStr"/>
      <c r="H180" s="37" t="inlineStr"/>
      <c r="I180" s="37" t="inlineStr"/>
      <c r="J180" s="37" t="inlineStr"/>
      <c r="K180" s="37" t="n"/>
      <c r="L180" s="37" t="n"/>
      <c r="M180" s="37" t="n"/>
      <c r="N180" s="37" t="n"/>
      <c r="O180" s="37" t="n"/>
      <c r="P180" s="37" t="n"/>
      <c r="Q180" s="37" t="n"/>
      <c r="R180" s="37" t="n"/>
      <c r="S180" s="37" t="n"/>
      <c r="T180" s="37" t="n"/>
      <c r="U180" s="37" t="n"/>
      <c r="V180" s="37" t="n"/>
      <c r="W180" s="37" t="n"/>
      <c r="X180" s="37" t="n"/>
      <c r="Y180" s="37" t="n"/>
      <c r="Z180" s="37" t="n"/>
      <c r="AA180" s="37" t="n"/>
      <c r="AB180" s="37" t="n"/>
      <c r="AC180" s="37" t="n"/>
      <c r="AD180" s="37" t="n"/>
      <c r="AE180" s="37" t="n"/>
      <c r="AF180" s="37" t="n"/>
      <c r="AG180" s="37" t="n"/>
      <c r="AH180" s="37" t="n"/>
      <c r="AI180" s="37" t="n"/>
      <c r="AJ180" s="37" t="n"/>
      <c r="AK180" s="37" t="n"/>
      <c r="AL180" s="37" t="n"/>
      <c r="AM180" s="37" t="n"/>
    </row>
    <row r="181" hidden="1" ht="52" customHeight="1" s="173" thickBot="1">
      <c r="A181" s="45" t="inlineStr">
        <is>
          <t>Pinjaman yang diterima utang pada lembaga kliring dan penjaminan</t>
        </is>
      </c>
      <c r="B181" s="45" t="n"/>
      <c r="C181" s="37" t="inlineStr"/>
      <c r="D181" s="37" t="inlineStr"/>
      <c r="E181" s="37" t="inlineStr"/>
      <c r="F181" s="37" t="inlineStr"/>
      <c r="G181" s="37" t="inlineStr"/>
      <c r="H181" s="37" t="inlineStr"/>
      <c r="I181" s="37" t="inlineStr"/>
      <c r="J181" s="37" t="inlineStr"/>
      <c r="K181" s="37" t="n"/>
      <c r="L181" s="37" t="n"/>
      <c r="M181" s="37" t="n"/>
      <c r="N181" s="37" t="n"/>
      <c r="O181" s="37" t="n"/>
      <c r="P181" s="37" t="n"/>
      <c r="Q181" s="37" t="n"/>
      <c r="R181" s="37" t="n"/>
      <c r="S181" s="37" t="n"/>
      <c r="T181" s="37" t="n"/>
      <c r="U181" s="37" t="n"/>
      <c r="V181" s="37" t="n"/>
      <c r="W181" s="37" t="n"/>
      <c r="X181" s="37" t="n"/>
      <c r="Y181" s="37" t="n"/>
      <c r="Z181" s="37" t="n"/>
      <c r="AA181" s="37" t="n"/>
      <c r="AB181" s="37" t="n"/>
      <c r="AC181" s="37" t="n"/>
      <c r="AD181" s="37" t="n"/>
      <c r="AE181" s="37" t="n"/>
      <c r="AF181" s="37" t="n"/>
      <c r="AG181" s="37" t="n"/>
      <c r="AH181" s="37" t="n"/>
      <c r="AI181" s="37" t="n"/>
      <c r="AJ181" s="37" t="n"/>
      <c r="AK181" s="37" t="n"/>
      <c r="AL181" s="37" t="n"/>
      <c r="AM181" s="37" t="n"/>
    </row>
    <row r="182" ht="18" customHeight="1" s="173" thickBot="1">
      <c r="A182" s="42" t="inlineStr">
        <is>
          <t>Efek yang diterbitkan</t>
        </is>
      </c>
      <c r="B182" s="42" t="n"/>
      <c r="C182" s="34" t="n"/>
      <c r="D182" s="34" t="n"/>
      <c r="E182" s="34" t="n"/>
      <c r="F182" s="34" t="n"/>
      <c r="G182" s="34" t="n"/>
      <c r="H182" s="34" t="n"/>
      <c r="I182" s="34" t="n"/>
      <c r="J182" s="34" t="n"/>
      <c r="K182" s="34" t="n"/>
      <c r="L182" s="34" t="n"/>
      <c r="M182" s="34" t="n"/>
      <c r="N182" s="34" t="n"/>
      <c r="O182" s="34" t="n"/>
      <c r="P182" s="34" t="n"/>
      <c r="Q182" s="34" t="n"/>
      <c r="R182" s="34" t="n"/>
      <c r="S182" s="34" t="n"/>
      <c r="T182" s="34" t="n"/>
      <c r="U182" s="34" t="n"/>
      <c r="V182" s="34" t="n"/>
      <c r="W182" s="34" t="n"/>
      <c r="X182" s="34" t="n"/>
      <c r="Y182" s="34" t="n"/>
      <c r="Z182" s="34" t="n"/>
      <c r="AA182" s="34" t="n"/>
      <c r="AB182" s="34" t="n"/>
      <c r="AC182" s="34" t="n"/>
      <c r="AD182" s="34" t="n"/>
      <c r="AE182" s="34" t="n"/>
      <c r="AF182" s="34" t="n"/>
      <c r="AG182" s="34" t="n"/>
      <c r="AH182" s="34" t="n"/>
      <c r="AI182" s="34" t="n"/>
      <c r="AJ182" s="34" t="n"/>
      <c r="AK182" s="34" t="n"/>
      <c r="AL182" s="34" t="n"/>
      <c r="AM182" s="34" t="n"/>
    </row>
    <row r="183" ht="18" customHeight="1" s="173" thickBot="1">
      <c r="A183" s="45" t="inlineStr">
        <is>
          <t>Utang obligasi</t>
        </is>
      </c>
      <c r="B183" s="45" t="n"/>
      <c r="C183" s="37" t="n">
        <v/>
      </c>
      <c r="D183" s="37" t="n">
        <v/>
      </c>
      <c r="E183" s="37" t="n">
        <v/>
      </c>
      <c r="F183" s="37" t="n">
        <v/>
      </c>
      <c r="G183" s="37" t="n">
        <v>1704.938</v>
      </c>
      <c r="H183" s="37" t="n">
        <v>2297.702</v>
      </c>
      <c r="I183" s="37" t="n">
        <v/>
      </c>
      <c r="J183" s="37" t="n">
        <v/>
      </c>
      <c r="K183" s="37" t="n"/>
      <c r="L183" s="37" t="n"/>
      <c r="M183" s="37" t="n"/>
      <c r="N183" s="37" t="n"/>
      <c r="O183" s="37" t="n"/>
      <c r="P183" s="37" t="n"/>
      <c r="Q183" s="37" t="n"/>
      <c r="R183" s="37" t="n"/>
      <c r="S183" s="37" t="n"/>
      <c r="T183" s="37" t="n"/>
      <c r="U183" s="37" t="n"/>
      <c r="V183" s="37" t="n"/>
      <c r="W183" s="37" t="n"/>
      <c r="X183" s="37" t="n"/>
      <c r="Y183" s="37" t="n"/>
      <c r="Z183" s="37" t="n"/>
      <c r="AA183" s="37" t="n"/>
      <c r="AB183" s="37" t="n"/>
      <c r="AC183" s="37" t="n"/>
      <c r="AD183" s="37" t="n"/>
      <c r="AE183" s="37" t="n"/>
      <c r="AF183" s="37" t="n"/>
      <c r="AG183" s="37" t="n"/>
      <c r="AH183" s="37" t="n"/>
      <c r="AI183" s="37" t="n"/>
      <c r="AJ183" s="37" t="n"/>
      <c r="AK183" s="37" t="n"/>
      <c r="AL183" s="37" t="n"/>
      <c r="AM183" s="37" t="n"/>
    </row>
    <row r="184" ht="18" customHeight="1" s="173" thickBot="1">
      <c r="A184" s="45" t="inlineStr">
        <is>
          <t>Sukuk</t>
        </is>
      </c>
      <c r="B184" s="45" t="n"/>
      <c r="C184" s="37" t="n">
        <v/>
      </c>
      <c r="D184" s="37" t="n">
        <v/>
      </c>
      <c r="E184" s="37" t="n">
        <v/>
      </c>
      <c r="F184" s="37" t="inlineStr"/>
      <c r="G184" s="37" t="inlineStr"/>
      <c r="H184" s="37" t="inlineStr"/>
      <c r="I184" s="37" t="inlineStr"/>
      <c r="J184" s="37" t="n">
        <v>0</v>
      </c>
      <c r="K184" s="37" t="n"/>
      <c r="L184" s="37" t="n"/>
      <c r="M184" s="37" t="n"/>
      <c r="N184" s="37" t="n"/>
      <c r="O184" s="37" t="n"/>
      <c r="P184" s="37" t="n"/>
      <c r="Q184" s="37" t="n"/>
      <c r="R184" s="37" t="n"/>
      <c r="S184" s="37" t="n"/>
      <c r="T184" s="37" t="n"/>
      <c r="U184" s="37" t="n"/>
      <c r="V184" s="37" t="n"/>
      <c r="W184" s="37" t="n"/>
      <c r="X184" s="37" t="n"/>
      <c r="Y184" s="37" t="n"/>
      <c r="Z184" s="37" t="n"/>
      <c r="AA184" s="37" t="n"/>
      <c r="AB184" s="37" t="n"/>
      <c r="AC184" s="37" t="n"/>
      <c r="AD184" s="37" t="n"/>
      <c r="AE184" s="37" t="n"/>
      <c r="AF184" s="37" t="n"/>
      <c r="AG184" s="37" t="n"/>
      <c r="AH184" s="37" t="n"/>
      <c r="AI184" s="37" t="n"/>
      <c r="AJ184" s="37" t="n"/>
      <c r="AK184" s="37" t="n"/>
      <c r="AL184" s="37" t="n"/>
      <c r="AM184" s="37" t="n"/>
    </row>
    <row r="185" ht="18" customHeight="1" s="173" thickBot="1">
      <c r="A185" s="45" t="inlineStr">
        <is>
          <t>Obligasi subordinasi</t>
        </is>
      </c>
      <c r="B185" s="45" t="n"/>
      <c r="C185" s="37" t="n">
        <v/>
      </c>
      <c r="D185" s="37" t="n">
        <v/>
      </c>
      <c r="E185" s="37" t="n">
        <v/>
      </c>
      <c r="F185" s="37" t="inlineStr"/>
      <c r="G185" s="37" t="inlineStr"/>
      <c r="H185" s="37" t="inlineStr"/>
      <c r="I185" s="37" t="inlineStr"/>
      <c r="J185" s="37" t="n">
        <v>0</v>
      </c>
      <c r="K185" s="37" t="n"/>
      <c r="L185" s="37" t="n"/>
      <c r="M185" s="37" t="n"/>
      <c r="N185" s="37" t="n"/>
      <c r="O185" s="37" t="n"/>
      <c r="P185" s="37" t="n"/>
      <c r="Q185" s="37" t="n"/>
      <c r="R185" s="37" t="n"/>
      <c r="S185" s="37" t="n"/>
      <c r="T185" s="37" t="n"/>
      <c r="U185" s="37" t="n"/>
      <c r="V185" s="37" t="n"/>
      <c r="W185" s="37" t="n"/>
      <c r="X185" s="37" t="n"/>
      <c r="Y185" s="37" t="n"/>
      <c r="Z185" s="37" t="n"/>
      <c r="AA185" s="37" t="n"/>
      <c r="AB185" s="37" t="n"/>
      <c r="AC185" s="37" t="n"/>
      <c r="AD185" s="37" t="n"/>
      <c r="AE185" s="37" t="n"/>
      <c r="AF185" s="37" t="n"/>
      <c r="AG185" s="37" t="n"/>
      <c r="AH185" s="37" t="n"/>
      <c r="AI185" s="37" t="n"/>
      <c r="AJ185" s="37" t="n"/>
      <c r="AK185" s="37" t="n"/>
      <c r="AL185" s="37" t="n"/>
      <c r="AM185" s="37" t="n"/>
    </row>
    <row r="186" ht="18" customHeight="1" s="173" thickBot="1">
      <c r="A186" s="45" t="inlineStr">
        <is>
          <t>Surat utang jangka menengah</t>
        </is>
      </c>
      <c r="B186" s="45" t="n"/>
      <c r="C186" s="37" t="n">
        <v/>
      </c>
      <c r="D186" s="37" t="n">
        <v/>
      </c>
      <c r="E186" s="37" t="n">
        <v/>
      </c>
      <c r="F186" s="37" t="inlineStr"/>
      <c r="G186" s="37" t="inlineStr"/>
      <c r="H186" s="37" t="inlineStr"/>
      <c r="I186" s="37" t="n">
        <v>0</v>
      </c>
      <c r="J186" s="37" t="n">
        <v>0</v>
      </c>
      <c r="K186" s="37" t="n"/>
      <c r="L186" s="37" t="n"/>
      <c r="M186" s="37" t="n"/>
      <c r="N186" s="37" t="n"/>
      <c r="O186" s="37" t="n"/>
      <c r="P186" s="37" t="n"/>
      <c r="Q186" s="37" t="n"/>
      <c r="R186" s="37" t="n"/>
      <c r="S186" s="37" t="n"/>
      <c r="T186" s="37" t="n"/>
      <c r="U186" s="37" t="n"/>
      <c r="V186" s="37" t="n"/>
      <c r="W186" s="37" t="n"/>
      <c r="X186" s="37" t="n"/>
      <c r="Y186" s="37" t="n"/>
      <c r="Z186" s="37" t="n"/>
      <c r="AA186" s="37" t="n"/>
      <c r="AB186" s="37" t="n"/>
      <c r="AC186" s="37" t="n"/>
      <c r="AD186" s="37" t="n"/>
      <c r="AE186" s="37" t="n"/>
      <c r="AF186" s="37" t="n"/>
      <c r="AG186" s="37" t="n"/>
      <c r="AH186" s="37" t="n"/>
      <c r="AI186" s="37" t="n"/>
      <c r="AJ186" s="37" t="n"/>
      <c r="AK186" s="37" t="n"/>
      <c r="AL186" s="37" t="n"/>
      <c r="AM186" s="37" t="n"/>
    </row>
    <row r="187" ht="18" customHeight="1" s="173" thickBot="1">
      <c r="A187" s="45" t="inlineStr">
        <is>
          <t>Efek yang diterbitkan lainnya</t>
        </is>
      </c>
      <c r="B187" s="45" t="n"/>
      <c r="C187" s="37" t="inlineStr"/>
      <c r="D187" s="37" t="inlineStr"/>
      <c r="E187" s="37" t="inlineStr"/>
      <c r="F187" s="37" t="inlineStr"/>
      <c r="G187" s="37" t="inlineStr"/>
      <c r="H187" s="37" t="inlineStr"/>
      <c r="I187" s="37" t="inlineStr"/>
      <c r="J187" s="37" t="n">
        <v>0</v>
      </c>
      <c r="K187" s="37" t="n"/>
      <c r="L187" s="37" t="n"/>
      <c r="M187" s="37" t="n"/>
      <c r="N187" s="37" t="n"/>
      <c r="O187" s="37" t="n"/>
      <c r="P187" s="37" t="n"/>
      <c r="Q187" s="37" t="n"/>
      <c r="R187" s="37" t="n"/>
      <c r="S187" s="37" t="n"/>
      <c r="T187" s="37" t="n"/>
      <c r="U187" s="37" t="n"/>
      <c r="V187" s="37" t="n"/>
      <c r="W187" s="37" t="n"/>
      <c r="X187" s="37" t="n"/>
      <c r="Y187" s="37" t="n"/>
      <c r="Z187" s="37" t="n"/>
      <c r="AA187" s="37" t="n"/>
      <c r="AB187" s="37" t="n"/>
      <c r="AC187" s="37" t="n"/>
      <c r="AD187" s="37" t="n"/>
      <c r="AE187" s="37" t="n"/>
      <c r="AF187" s="37" t="n"/>
      <c r="AG187" s="37" t="n"/>
      <c r="AH187" s="37" t="n"/>
      <c r="AI187" s="37" t="n"/>
      <c r="AJ187" s="37" t="n"/>
      <c r="AK187" s="37" t="n"/>
      <c r="AL187" s="37" t="n"/>
      <c r="AM187" s="37" t="n"/>
    </row>
    <row r="188" hidden="1" ht="18" customHeight="1" s="173" thickBot="1">
      <c r="A188" s="39" t="inlineStr">
        <is>
          <t>Liabilitas kontrak asuransi</t>
        </is>
      </c>
      <c r="B188" s="39" t="n"/>
      <c r="C188" s="37" t="inlineStr"/>
      <c r="D188" s="37" t="inlineStr"/>
      <c r="E188" s="37" t="inlineStr"/>
      <c r="F188" s="37" t="inlineStr"/>
      <c r="G188" s="37" t="inlineStr"/>
      <c r="H188" s="37" t="inlineStr"/>
      <c r="I188" s="37" t="inlineStr"/>
      <c r="J188" s="37" t="inlineStr"/>
      <c r="K188" s="37" t="n"/>
      <c r="L188" s="37" t="n"/>
      <c r="M188" s="37" t="n"/>
      <c r="N188" s="37" t="n"/>
      <c r="O188" s="37" t="n"/>
      <c r="P188" s="37" t="n"/>
      <c r="Q188" s="37" t="n"/>
      <c r="R188" s="37" t="n"/>
      <c r="S188" s="37" t="n"/>
      <c r="T188" s="37" t="n"/>
      <c r="U188" s="37" t="n"/>
      <c r="V188" s="37" t="n"/>
      <c r="W188" s="37" t="n"/>
      <c r="X188" s="37" t="n"/>
      <c r="Y188" s="37" t="n"/>
      <c r="Z188" s="37" t="n"/>
      <c r="AA188" s="37" t="n"/>
      <c r="AB188" s="37" t="n"/>
      <c r="AC188" s="37" t="n"/>
      <c r="AD188" s="37" t="n"/>
      <c r="AE188" s="37" t="n"/>
      <c r="AF188" s="37" t="n"/>
      <c r="AG188" s="37" t="n"/>
      <c r="AH188" s="37" t="n"/>
      <c r="AI188" s="37" t="n"/>
      <c r="AJ188" s="37" t="n"/>
      <c r="AK188" s="37" t="n"/>
      <c r="AL188" s="37" t="n"/>
      <c r="AM188" s="37" t="n"/>
    </row>
    <row r="189" hidden="1" ht="18" customHeight="1" s="173" thickBot="1">
      <c r="A189" s="39" t="inlineStr">
        <is>
          <t>Utang perusahaan efek</t>
        </is>
      </c>
      <c r="B189" s="39" t="n"/>
      <c r="C189" s="37" t="inlineStr"/>
      <c r="D189" s="37" t="inlineStr"/>
      <c r="E189" s="37" t="inlineStr"/>
      <c r="F189" s="37" t="inlineStr"/>
      <c r="G189" s="37" t="inlineStr"/>
      <c r="H189" s="37" t="inlineStr"/>
      <c r="I189" s="37" t="inlineStr"/>
      <c r="J189" s="37" t="inlineStr"/>
      <c r="K189" s="37" t="n"/>
      <c r="L189" s="37" t="n"/>
      <c r="M189" s="37" t="n"/>
      <c r="N189" s="37" t="n"/>
      <c r="O189" s="37" t="n"/>
      <c r="P189" s="37" t="n"/>
      <c r="Q189" s="37" t="n"/>
      <c r="R189" s="37" t="n"/>
      <c r="S189" s="37" t="n"/>
      <c r="T189" s="37" t="n"/>
      <c r="U189" s="37" t="n"/>
      <c r="V189" s="37" t="n"/>
      <c r="W189" s="37" t="n"/>
      <c r="X189" s="37" t="n"/>
      <c r="Y189" s="37" t="n"/>
      <c r="Z189" s="37" t="n"/>
      <c r="AA189" s="37" t="n"/>
      <c r="AB189" s="37" t="n"/>
      <c r="AC189" s="37" t="n"/>
      <c r="AD189" s="37" t="n"/>
      <c r="AE189" s="37" t="n"/>
      <c r="AF189" s="37" t="n"/>
      <c r="AG189" s="37" t="n"/>
      <c r="AH189" s="37" t="n"/>
      <c r="AI189" s="37" t="n"/>
      <c r="AJ189" s="37" t="n"/>
      <c r="AK189" s="37" t="n"/>
      <c r="AL189" s="37" t="n"/>
      <c r="AM189" s="37" t="n"/>
    </row>
    <row r="190" hidden="1" ht="18" customHeight="1" s="173" thickBot="1">
      <c r="A190" s="39" t="inlineStr">
        <is>
          <t>Provisi</t>
        </is>
      </c>
      <c r="B190" s="39" t="n"/>
      <c r="C190" s="37" t="inlineStr"/>
      <c r="D190" s="37" t="inlineStr"/>
      <c r="E190" s="37" t="inlineStr"/>
      <c r="F190" s="37" t="inlineStr"/>
      <c r="G190" s="37" t="inlineStr"/>
      <c r="H190" s="37" t="inlineStr"/>
      <c r="I190" s="37" t="inlineStr"/>
      <c r="J190" s="37" t="inlineStr"/>
      <c r="K190" s="37" t="n"/>
      <c r="L190" s="37" t="n"/>
      <c r="M190" s="37" t="n"/>
      <c r="N190" s="37" t="n"/>
      <c r="O190" s="37" t="n"/>
      <c r="P190" s="37" t="n"/>
      <c r="Q190" s="37" t="n"/>
      <c r="R190" s="37" t="n"/>
      <c r="S190" s="37" t="n"/>
      <c r="T190" s="37" t="n"/>
      <c r="U190" s="37" t="n"/>
      <c r="V190" s="37" t="n"/>
      <c r="W190" s="37" t="n"/>
      <c r="X190" s="37" t="n"/>
      <c r="Y190" s="37" t="n"/>
      <c r="Z190" s="37" t="n"/>
      <c r="AA190" s="37" t="n"/>
      <c r="AB190" s="37" t="n"/>
      <c r="AC190" s="37" t="n"/>
      <c r="AD190" s="37" t="n"/>
      <c r="AE190" s="37" t="n"/>
      <c r="AF190" s="37" t="n"/>
      <c r="AG190" s="37" t="n"/>
      <c r="AH190" s="37" t="n"/>
      <c r="AI190" s="37" t="n"/>
      <c r="AJ190" s="37" t="n"/>
      <c r="AK190" s="37" t="n"/>
      <c r="AL190" s="37" t="n"/>
      <c r="AM190" s="37" t="n"/>
    </row>
    <row r="191" hidden="1" ht="18" customHeight="1" s="173" thickBot="1">
      <c r="A191" s="39" t="inlineStr">
        <is>
          <t>Liabilitas atas kontrak</t>
        </is>
      </c>
      <c r="B191" s="39" t="n"/>
      <c r="C191" s="37" t="n">
        <v/>
      </c>
      <c r="D191" s="37" t="n">
        <v/>
      </c>
      <c r="E191" s="37" t="n">
        <v/>
      </c>
      <c r="F191" s="37" t="inlineStr"/>
      <c r="G191" s="37" t="inlineStr"/>
      <c r="H191" s="37" t="inlineStr"/>
      <c r="I191" s="37" t="inlineStr"/>
      <c r="J191" s="37" t="inlineStr"/>
      <c r="K191" s="37" t="n"/>
      <c r="L191" s="37" t="n"/>
      <c r="M191" s="37" t="n"/>
      <c r="N191" s="37" t="n"/>
      <c r="O191" s="37" t="n"/>
      <c r="P191" s="37" t="n"/>
      <c r="Q191" s="37" t="n"/>
      <c r="R191" s="37" t="n"/>
      <c r="S191" s="37" t="n"/>
      <c r="T191" s="37" t="n"/>
      <c r="U191" s="37" t="n"/>
      <c r="V191" s="37" t="n"/>
      <c r="W191" s="37" t="n"/>
      <c r="X191" s="37" t="n"/>
      <c r="Y191" s="37" t="n"/>
      <c r="Z191" s="37" t="n"/>
      <c r="AA191" s="37" t="n"/>
      <c r="AB191" s="37" t="n"/>
      <c r="AC191" s="37" t="n"/>
      <c r="AD191" s="37" t="n"/>
      <c r="AE191" s="37" t="n"/>
      <c r="AF191" s="37" t="n"/>
      <c r="AG191" s="37" t="n"/>
      <c r="AH191" s="37" t="n"/>
      <c r="AI191" s="37" t="n"/>
      <c r="AJ191" s="37" t="n"/>
      <c r="AK191" s="37" t="n"/>
      <c r="AL191" s="37" t="n"/>
      <c r="AM191" s="37" t="n"/>
    </row>
    <row r="192" hidden="1" ht="18" customHeight="1" s="173" thickBot="1">
      <c r="A192" s="39" t="inlineStr">
        <is>
          <t>Pendapatan ditangguhkan</t>
        </is>
      </c>
      <c r="B192" s="39" t="n"/>
      <c r="C192" s="37" t="inlineStr"/>
      <c r="D192" s="37" t="inlineStr"/>
      <c r="E192" s="37" t="inlineStr"/>
      <c r="F192" s="37" t="inlineStr"/>
      <c r="G192" s="37" t="inlineStr"/>
      <c r="H192" s="37" t="inlineStr"/>
      <c r="I192" s="37" t="inlineStr"/>
      <c r="J192" s="37" t="inlineStr"/>
      <c r="K192" s="37" t="n"/>
      <c r="L192" s="37" t="n"/>
      <c r="M192" s="37" t="n"/>
      <c r="N192" s="37" t="n"/>
      <c r="O192" s="37" t="n"/>
      <c r="P192" s="37" t="n"/>
      <c r="Q192" s="37" t="n"/>
      <c r="R192" s="37" t="n"/>
      <c r="S192" s="37" t="n"/>
      <c r="T192" s="37" t="n"/>
      <c r="U192" s="37" t="n"/>
      <c r="V192" s="37" t="n"/>
      <c r="W192" s="37" t="n"/>
      <c r="X192" s="37" t="n"/>
      <c r="Y192" s="37" t="n"/>
      <c r="Z192" s="37" t="n"/>
      <c r="AA192" s="37" t="n"/>
      <c r="AB192" s="37" t="n"/>
      <c r="AC192" s="37" t="n"/>
      <c r="AD192" s="37" t="n"/>
      <c r="AE192" s="37" t="n"/>
      <c r="AF192" s="37" t="n"/>
      <c r="AG192" s="37" t="n"/>
      <c r="AH192" s="37" t="n"/>
      <c r="AI192" s="37" t="n"/>
      <c r="AJ192" s="37" t="n"/>
      <c r="AK192" s="37" t="n"/>
      <c r="AL192" s="37" t="n"/>
      <c r="AM192" s="37" t="n"/>
    </row>
    <row r="193" hidden="1" ht="18" customHeight="1" s="173" thickBot="1">
      <c r="A193" s="39" t="inlineStr">
        <is>
          <t>Liabilitas sewa pembiayaan</t>
        </is>
      </c>
      <c r="B193" s="39" t="n"/>
      <c r="C193" s="37" t="inlineStr"/>
      <c r="D193" s="37" t="inlineStr"/>
      <c r="E193" s="37" t="inlineStr"/>
      <c r="F193" s="37" t="inlineStr"/>
      <c r="G193" s="37" t="inlineStr"/>
      <c r="H193" s="37" t="inlineStr"/>
      <c r="I193" s="37" t="inlineStr"/>
      <c r="J193" s="37" t="inlineStr"/>
      <c r="K193" s="37" t="n"/>
      <c r="L193" s="37" t="n"/>
      <c r="M193" s="37" t="n"/>
      <c r="N193" s="37" t="n"/>
      <c r="O193" s="37" t="n"/>
      <c r="P193" s="37" t="n"/>
      <c r="Q193" s="37" t="n"/>
      <c r="R193" s="37" t="n"/>
      <c r="S193" s="37" t="n"/>
      <c r="T193" s="37" t="n"/>
      <c r="U193" s="37" t="n"/>
      <c r="V193" s="37" t="n"/>
      <c r="W193" s="37" t="n"/>
      <c r="X193" s="37" t="n"/>
      <c r="Y193" s="37" t="n"/>
      <c r="Z193" s="37" t="n"/>
      <c r="AA193" s="37" t="n"/>
      <c r="AB193" s="37" t="n"/>
      <c r="AC193" s="37" t="n"/>
      <c r="AD193" s="37" t="n"/>
      <c r="AE193" s="37" t="n"/>
      <c r="AF193" s="37" t="n"/>
      <c r="AG193" s="37" t="n"/>
      <c r="AH193" s="37" t="n"/>
      <c r="AI193" s="37" t="n"/>
      <c r="AJ193" s="37" t="n"/>
      <c r="AK193" s="37" t="n"/>
      <c r="AL193" s="37" t="n"/>
      <c r="AM193" s="37" t="n"/>
    </row>
    <row r="194" hidden="1" ht="35" customHeight="1" s="173" thickBot="1">
      <c r="A194" s="39" t="inlineStr">
        <is>
          <t>Estimasi kerugian komitmen dan kontinjensi</t>
        </is>
      </c>
      <c r="B194" s="39" t="n"/>
      <c r="C194" s="37" t="inlineStr"/>
      <c r="D194" s="37" t="inlineStr"/>
      <c r="E194" s="37" t="inlineStr"/>
      <c r="F194" s="37" t="inlineStr"/>
      <c r="G194" s="37" t="inlineStr"/>
      <c r="H194" s="37" t="inlineStr"/>
      <c r="I194" s="37" t="inlineStr"/>
      <c r="J194" s="37" t="inlineStr"/>
      <c r="K194" s="37" t="n"/>
      <c r="L194" s="37" t="n"/>
      <c r="M194" s="37" t="n"/>
      <c r="N194" s="37" t="n"/>
      <c r="O194" s="37" t="n"/>
      <c r="P194" s="37" t="n"/>
      <c r="Q194" s="37" t="n"/>
      <c r="R194" s="37" t="n"/>
      <c r="S194" s="37" t="n"/>
      <c r="T194" s="37" t="n"/>
      <c r="U194" s="37" t="n"/>
      <c r="V194" s="37" t="n"/>
      <c r="W194" s="37" t="n"/>
      <c r="X194" s="37" t="n"/>
      <c r="Y194" s="37" t="n"/>
      <c r="Z194" s="37" t="n"/>
      <c r="AA194" s="37" t="n"/>
      <c r="AB194" s="37" t="n"/>
      <c r="AC194" s="37" t="n"/>
      <c r="AD194" s="37" t="n"/>
      <c r="AE194" s="37" t="n"/>
      <c r="AF194" s="37" t="n"/>
      <c r="AG194" s="37" t="n"/>
      <c r="AH194" s="37" t="n"/>
      <c r="AI194" s="37" t="n"/>
      <c r="AJ194" s="37" t="n"/>
      <c r="AK194" s="37" t="n"/>
      <c r="AL194" s="37" t="n"/>
      <c r="AM194" s="37" t="n"/>
    </row>
    <row r="195" ht="18" customHeight="1" s="173" thickBot="1">
      <c r="A195" s="39" t="inlineStr">
        <is>
          <t>Beban akrual</t>
        </is>
      </c>
      <c r="B195" s="39" t="n"/>
      <c r="C195" s="37" t="n">
        <v>2665.34</v>
      </c>
      <c r="D195" s="37" t="n">
        <v>3002.769</v>
      </c>
      <c r="E195" s="37" t="n">
        <v>3314.704</v>
      </c>
      <c r="F195" s="37" t="n">
        <v>3448.914</v>
      </c>
      <c r="G195" s="37" t="n">
        <v>4148.63</v>
      </c>
      <c r="H195" s="37" t="n">
        <v>3312.528</v>
      </c>
      <c r="I195" s="37" t="n">
        <v>2420.531</v>
      </c>
      <c r="J195" s="37" t="n">
        <v>2211.949</v>
      </c>
      <c r="K195" s="37" t="n"/>
      <c r="L195" s="37" t="n"/>
      <c r="M195" s="37" t="n"/>
      <c r="N195" s="37" t="n"/>
      <c r="O195" s="37" t="n"/>
      <c r="P195" s="37" t="n"/>
      <c r="Q195" s="37" t="n"/>
      <c r="R195" s="37" t="n"/>
      <c r="S195" s="37" t="n"/>
      <c r="T195" s="37" t="n"/>
      <c r="U195" s="37" t="n"/>
      <c r="V195" s="37" t="n"/>
      <c r="W195" s="37" t="n"/>
      <c r="X195" s="37" t="n"/>
      <c r="Y195" s="37" t="n"/>
      <c r="Z195" s="37" t="n"/>
      <c r="AA195" s="37" t="n"/>
      <c r="AB195" s="37" t="n"/>
      <c r="AC195" s="37" t="n"/>
      <c r="AD195" s="37" t="n"/>
      <c r="AE195" s="37" t="n"/>
      <c r="AF195" s="37" t="n"/>
      <c r="AG195" s="37" t="n"/>
      <c r="AH195" s="37" t="n"/>
      <c r="AI195" s="37" t="n"/>
      <c r="AJ195" s="37" t="n"/>
      <c r="AK195" s="37" t="n"/>
      <c r="AL195" s="37" t="n"/>
      <c r="AM195" s="37" t="n"/>
    </row>
    <row r="196" ht="18" customHeight="1" s="173" thickBot="1">
      <c r="A196" s="39" t="inlineStr">
        <is>
          <t>Utang pajak</t>
        </is>
      </c>
      <c r="B196" s="39" t="n"/>
      <c r="C196" s="37" t="n">
        <v>461.141</v>
      </c>
      <c r="D196" s="37" t="n">
        <v>498.541</v>
      </c>
      <c r="E196" s="37" t="n">
        <v>301.192</v>
      </c>
      <c r="F196" s="37" t="n">
        <v>584.187</v>
      </c>
      <c r="G196" s="37" t="n">
        <v>524.343</v>
      </c>
      <c r="H196" s="37" t="n">
        <v>434.853</v>
      </c>
      <c r="I196" s="37" t="n">
        <v>347.275</v>
      </c>
      <c r="J196" s="37" t="n">
        <v>393.219</v>
      </c>
      <c r="K196" s="37" t="n"/>
      <c r="L196" s="37" t="n"/>
      <c r="M196" s="37" t="n"/>
      <c r="N196" s="37" t="n"/>
      <c r="O196" s="37" t="n"/>
      <c r="P196" s="37" t="n"/>
      <c r="Q196" s="37" t="n"/>
      <c r="R196" s="37" t="n"/>
      <c r="S196" s="37" t="n"/>
      <c r="T196" s="37" t="n"/>
      <c r="U196" s="37" t="n"/>
      <c r="V196" s="37" t="n"/>
      <c r="W196" s="37" t="n"/>
      <c r="X196" s="37" t="n"/>
      <c r="Y196" s="37" t="n"/>
      <c r="Z196" s="37" t="n"/>
      <c r="AA196" s="37" t="n"/>
      <c r="AB196" s="37" t="n"/>
      <c r="AC196" s="37" t="n"/>
      <c r="AD196" s="37" t="n"/>
      <c r="AE196" s="37" t="n"/>
      <c r="AF196" s="37" t="n"/>
      <c r="AG196" s="37" t="n"/>
      <c r="AH196" s="37" t="n"/>
      <c r="AI196" s="37" t="n"/>
      <c r="AJ196" s="37" t="n"/>
      <c r="AK196" s="37" t="n"/>
      <c r="AL196" s="37" t="n"/>
      <c r="AM196" s="37" t="n"/>
    </row>
    <row r="197" ht="18" customHeight="1" s="173" thickBot="1">
      <c r="A197" s="39" t="inlineStr">
        <is>
          <t>Liabilitas pajak tangguhan</t>
        </is>
      </c>
      <c r="B197" s="39" t="n"/>
      <c r="C197" s="37" t="inlineStr"/>
      <c r="D197" s="37" t="n">
        <v>73.238</v>
      </c>
      <c r="E197" s="37" t="n">
        <v>0</v>
      </c>
      <c r="F197" s="37" t="n">
        <v>0</v>
      </c>
      <c r="G197" s="37" t="inlineStr"/>
      <c r="H197" s="37" t="inlineStr"/>
      <c r="I197" s="37" t="inlineStr"/>
      <c r="J197" s="37" t="inlineStr"/>
      <c r="K197" s="37" t="n"/>
      <c r="L197" s="37" t="n"/>
      <c r="M197" s="37" t="n"/>
      <c r="N197" s="37" t="n"/>
      <c r="O197" s="37" t="n"/>
      <c r="P197" s="37" t="n"/>
      <c r="Q197" s="37" t="n"/>
      <c r="R197" s="37" t="n"/>
      <c r="S197" s="37" t="n"/>
      <c r="T197" s="37" t="n"/>
      <c r="U197" s="37" t="n"/>
      <c r="V197" s="37" t="n"/>
      <c r="W197" s="37" t="n"/>
      <c r="X197" s="37" t="n"/>
      <c r="Y197" s="37" t="n"/>
      <c r="Z197" s="37" t="n"/>
      <c r="AA197" s="37" t="n"/>
      <c r="AB197" s="37" t="n"/>
      <c r="AC197" s="37" t="n"/>
      <c r="AD197" s="37" t="n"/>
      <c r="AE197" s="37" t="n"/>
      <c r="AF197" s="37" t="n"/>
      <c r="AG197" s="37" t="n"/>
      <c r="AH197" s="37" t="n"/>
      <c r="AI197" s="37" t="n"/>
      <c r="AJ197" s="37" t="n"/>
      <c r="AK197" s="37" t="n"/>
      <c r="AL197" s="37" t="n"/>
      <c r="AM197" s="37" t="n"/>
    </row>
    <row r="198" hidden="1" ht="18" customHeight="1" s="173" thickBot="1">
      <c r="A198" s="39" t="inlineStr">
        <is>
          <t>Liabilitas pengampunan pajak</t>
        </is>
      </c>
      <c r="B198" s="39" t="n"/>
      <c r="C198" s="37" t="inlineStr"/>
      <c r="D198" s="37" t="inlineStr"/>
      <c r="E198" s="37" t="inlineStr"/>
      <c r="F198" s="37" t="inlineStr"/>
      <c r="G198" s="37" t="inlineStr"/>
      <c r="H198" s="37" t="inlineStr"/>
      <c r="I198" s="37" t="inlineStr"/>
      <c r="J198" s="37" t="inlineStr"/>
      <c r="K198" s="37" t="n"/>
      <c r="L198" s="37" t="n"/>
      <c r="M198" s="37" t="n"/>
      <c r="N198" s="37" t="n"/>
      <c r="O198" s="37" t="n"/>
      <c r="P198" s="37" t="n"/>
      <c r="Q198" s="37" t="n"/>
      <c r="R198" s="37" t="n"/>
      <c r="S198" s="37" t="n"/>
      <c r="T198" s="37" t="n"/>
      <c r="U198" s="37" t="n"/>
      <c r="V198" s="37" t="n"/>
      <c r="W198" s="37" t="n"/>
      <c r="X198" s="37" t="n"/>
      <c r="Y198" s="37" t="n"/>
      <c r="Z198" s="37" t="n"/>
      <c r="AA198" s="37" t="n"/>
      <c r="AB198" s="37" t="n"/>
      <c r="AC198" s="37" t="n"/>
      <c r="AD198" s="37" t="n"/>
      <c r="AE198" s="37" t="n"/>
      <c r="AF198" s="37" t="n"/>
      <c r="AG198" s="37" t="n"/>
      <c r="AH198" s="37" t="n"/>
      <c r="AI198" s="37" t="n"/>
      <c r="AJ198" s="37" t="n"/>
      <c r="AK198" s="37" t="n"/>
      <c r="AL198" s="37" t="n"/>
      <c r="AM198" s="37" t="n"/>
    </row>
    <row r="199" ht="18" customHeight="1" s="173" thickBot="1">
      <c r="A199" s="39" t="inlineStr">
        <is>
          <t>Liabilitas lainnya</t>
        </is>
      </c>
      <c r="B199" s="39" t="n"/>
      <c r="C199" s="37" t="n">
        <v>929.398</v>
      </c>
      <c r="D199" s="37" t="n">
        <v>1035.915</v>
      </c>
      <c r="E199" s="37" t="n">
        <v>1836.689</v>
      </c>
      <c r="F199" s="37" t="n">
        <v>2633.919</v>
      </c>
      <c r="G199" s="37" t="n">
        <v>7714.218</v>
      </c>
      <c r="H199" s="37" t="n">
        <v>7729.034</v>
      </c>
      <c r="I199" s="37" t="n">
        <v>6367.313</v>
      </c>
      <c r="J199" s="37" t="n">
        <v>6303.236</v>
      </c>
      <c r="K199" s="37" t="n"/>
      <c r="L199" s="37" t="n"/>
      <c r="M199" s="37" t="n"/>
      <c r="N199" s="37" t="n"/>
      <c r="O199" s="37" t="n"/>
      <c r="P199" s="37" t="n"/>
      <c r="Q199" s="37" t="n"/>
      <c r="R199" s="37" t="n"/>
      <c r="S199" s="37" t="n"/>
      <c r="T199" s="37" t="n"/>
      <c r="U199" s="37" t="n"/>
      <c r="V199" s="37" t="n"/>
      <c r="W199" s="37" t="n"/>
      <c r="X199" s="37" t="n"/>
      <c r="Y199" s="37" t="n"/>
      <c r="Z199" s="37" t="n"/>
      <c r="AA199" s="37" t="n"/>
      <c r="AB199" s="37" t="n"/>
      <c r="AC199" s="37" t="n"/>
      <c r="AD199" s="37" t="n"/>
      <c r="AE199" s="37" t="n"/>
      <c r="AF199" s="37" t="n"/>
      <c r="AG199" s="37" t="n"/>
      <c r="AH199" s="37" t="n"/>
      <c r="AI199" s="37" t="n"/>
      <c r="AJ199" s="37" t="n"/>
      <c r="AK199" s="37" t="n"/>
      <c r="AL199" s="37" t="n"/>
      <c r="AM199" s="37" t="n"/>
    </row>
    <row r="200" ht="18" customHeight="1" s="173" thickBot="1">
      <c r="A200" s="39" t="inlineStr">
        <is>
          <t>Kewajiban imbalan pasca kerja</t>
        </is>
      </c>
      <c r="B200" s="39" t="n"/>
      <c r="C200" s="37" t="n">
        <v>930.196</v>
      </c>
      <c r="D200" s="37" t="n">
        <v>1131.727</v>
      </c>
      <c r="E200" s="37" t="n">
        <v>1098.334</v>
      </c>
      <c r="F200" s="37" t="n">
        <v>1355.055</v>
      </c>
      <c r="G200" s="37" t="n">
        <v>1462.022</v>
      </c>
      <c r="H200" s="37" t="n">
        <v>1540.595</v>
      </c>
      <c r="I200" s="37" t="n">
        <v>1609.404</v>
      </c>
      <c r="J200" s="37" t="n">
        <v>1661.393</v>
      </c>
      <c r="K200" s="37" t="n"/>
      <c r="L200" s="37" t="n"/>
      <c r="M200" s="37" t="n"/>
      <c r="N200" s="37" t="n"/>
      <c r="O200" s="37" t="n"/>
      <c r="P200" s="37" t="n"/>
      <c r="Q200" s="37" t="n"/>
      <c r="R200" s="37" t="n"/>
      <c r="S200" s="37" t="n"/>
      <c r="T200" s="37" t="n"/>
      <c r="U200" s="37" t="n"/>
      <c r="V200" s="37" t="n"/>
      <c r="W200" s="37" t="n"/>
      <c r="X200" s="37" t="n"/>
      <c r="Y200" s="37" t="n"/>
      <c r="Z200" s="37" t="n"/>
      <c r="AA200" s="37" t="n"/>
      <c r="AB200" s="37" t="n"/>
      <c r="AC200" s="37" t="n"/>
      <c r="AD200" s="37" t="n"/>
      <c r="AE200" s="37" t="n"/>
      <c r="AF200" s="37" t="n"/>
      <c r="AG200" s="37" t="n"/>
      <c r="AH200" s="37" t="n"/>
      <c r="AI200" s="37" t="n"/>
      <c r="AJ200" s="37" t="n"/>
      <c r="AK200" s="37" t="n"/>
      <c r="AL200" s="37" t="n"/>
      <c r="AM200" s="37" t="n"/>
    </row>
    <row r="201" ht="18" customHeight="1" s="173" thickBot="1">
      <c r="A201" s="42" t="inlineStr">
        <is>
          <t>Pinjaman subordinasi</t>
        </is>
      </c>
      <c r="B201" s="42" t="n"/>
      <c r="C201" s="34" t="n"/>
      <c r="D201" s="34" t="n"/>
      <c r="E201" s="34" t="n"/>
      <c r="F201" s="34" t="n"/>
      <c r="G201" s="34" t="n"/>
      <c r="H201" s="34" t="n"/>
      <c r="I201" s="34" t="n"/>
      <c r="J201" s="34" t="n"/>
      <c r="K201" s="34" t="n"/>
      <c r="L201" s="34" t="n"/>
      <c r="M201" s="34" t="n"/>
      <c r="N201" s="34" t="n"/>
      <c r="O201" s="34" t="n"/>
      <c r="P201" s="34" t="n"/>
      <c r="Q201" s="34" t="n"/>
      <c r="R201" s="34" t="n"/>
      <c r="S201" s="34" t="n"/>
      <c r="T201" s="34" t="n"/>
      <c r="U201" s="34" t="n"/>
      <c r="V201" s="34" t="n"/>
      <c r="W201" s="34" t="n"/>
      <c r="X201" s="34" t="n"/>
      <c r="Y201" s="34" t="n"/>
      <c r="Z201" s="34" t="n"/>
      <c r="AA201" s="34" t="n"/>
      <c r="AB201" s="34" t="n"/>
      <c r="AC201" s="34" t="n"/>
      <c r="AD201" s="34" t="n"/>
      <c r="AE201" s="34" t="n"/>
      <c r="AF201" s="34" t="n"/>
      <c r="AG201" s="34" t="n"/>
      <c r="AH201" s="34" t="n"/>
      <c r="AI201" s="34" t="n"/>
      <c r="AJ201" s="34" t="n"/>
      <c r="AK201" s="34" t="n"/>
      <c r="AL201" s="34" t="n"/>
      <c r="AM201" s="34" t="n"/>
    </row>
    <row r="202" ht="35" customHeight="1" s="173" thickBot="1">
      <c r="A202" s="45" t="inlineStr">
        <is>
          <t>Pinjaman subordinasi pihak ketiga</t>
        </is>
      </c>
      <c r="B202" s="45" t="n"/>
      <c r="C202" s="37" t="n">
        <v>1742.417</v>
      </c>
      <c r="D202" s="37" t="n">
        <v>1821.175</v>
      </c>
      <c r="E202" s="37" t="n">
        <v>224.184</v>
      </c>
      <c r="F202" s="37" t="n">
        <v>226.143</v>
      </c>
      <c r="G202" s="37" t="n">
        <v>228.311</v>
      </c>
      <c r="H202" s="37" t="n">
        <v>155.619</v>
      </c>
      <c r="I202" s="37" t="n">
        <v>38.747</v>
      </c>
      <c r="J202" s="37" t="inlineStr"/>
      <c r="K202" s="37" t="n"/>
      <c r="L202" s="37" t="n"/>
      <c r="M202" s="37" t="n"/>
      <c r="N202" s="37" t="n"/>
      <c r="O202" s="37" t="n"/>
      <c r="P202" s="37" t="n"/>
      <c r="Q202" s="37" t="n"/>
      <c r="R202" s="37" t="n"/>
      <c r="S202" s="37" t="n"/>
      <c r="T202" s="37" t="n"/>
      <c r="U202" s="37" t="n"/>
      <c r="V202" s="37" t="n"/>
      <c r="W202" s="37" t="n"/>
      <c r="X202" s="37" t="n"/>
      <c r="Y202" s="37" t="n"/>
      <c r="Z202" s="37" t="n"/>
      <c r="AA202" s="37" t="n"/>
      <c r="AB202" s="37" t="n"/>
      <c r="AC202" s="37" t="n"/>
      <c r="AD202" s="37" t="n"/>
      <c r="AE202" s="37" t="n"/>
      <c r="AF202" s="37" t="n"/>
      <c r="AG202" s="37" t="n"/>
      <c r="AH202" s="37" t="n"/>
      <c r="AI202" s="37" t="n"/>
      <c r="AJ202" s="37" t="n"/>
      <c r="AK202" s="37" t="n"/>
      <c r="AL202" s="37" t="n"/>
      <c r="AM202" s="37" t="n"/>
    </row>
    <row r="203" hidden="1" ht="35" customHeight="1" s="173" thickBot="1">
      <c r="A203" s="45" t="inlineStr">
        <is>
          <t>Pinjaman subordinasi pihak berelasi</t>
        </is>
      </c>
      <c r="B203" s="45" t="n"/>
      <c r="C203" s="37" t="inlineStr"/>
      <c r="D203" s="37" t="inlineStr"/>
      <c r="E203" s="37" t="inlineStr"/>
      <c r="F203" s="37" t="inlineStr"/>
      <c r="G203" s="37" t="inlineStr"/>
      <c r="H203" s="37" t="inlineStr"/>
      <c r="I203" s="37" t="inlineStr"/>
      <c r="J203" s="37" t="inlineStr"/>
      <c r="K203" s="37" t="n"/>
      <c r="L203" s="37" t="n"/>
      <c r="M203" s="37" t="n"/>
      <c r="N203" s="37" t="n"/>
      <c r="O203" s="37" t="n"/>
      <c r="P203" s="37" t="n"/>
      <c r="Q203" s="37" t="n"/>
      <c r="R203" s="37" t="n"/>
      <c r="S203" s="37" t="n"/>
      <c r="T203" s="37" t="n"/>
      <c r="U203" s="37" t="n"/>
      <c r="V203" s="37" t="n"/>
      <c r="W203" s="37" t="n"/>
      <c r="X203" s="37" t="n"/>
      <c r="Y203" s="37" t="n"/>
      <c r="Z203" s="37" t="n"/>
      <c r="AA203" s="37" t="n"/>
      <c r="AB203" s="37" t="n"/>
      <c r="AC203" s="37" t="n"/>
      <c r="AD203" s="37" t="n"/>
      <c r="AE203" s="37" t="n"/>
      <c r="AF203" s="37" t="n"/>
      <c r="AG203" s="37" t="n"/>
      <c r="AH203" s="37" t="n"/>
      <c r="AI203" s="37" t="n"/>
      <c r="AJ203" s="37" t="n"/>
      <c r="AK203" s="37" t="n"/>
      <c r="AL203" s="37" t="n"/>
      <c r="AM203" s="37" t="n"/>
    </row>
    <row r="204" ht="18" customHeight="1" s="173" thickBot="1">
      <c r="A204" s="42" t="inlineStr">
        <is>
          <t>Jumlah liabilitas</t>
        </is>
      </c>
      <c r="B204" s="42" t="n"/>
      <c r="C204" s="41" t="n">
        <v>227200.919</v>
      </c>
      <c r="D204" s="41" t="n">
        <v>231173.061</v>
      </c>
      <c r="E204" s="41" t="n">
        <v>239890.554</v>
      </c>
      <c r="F204" s="41" t="n">
        <v>267398.602</v>
      </c>
      <c r="G204" s="41" t="n">
        <v>261478.036</v>
      </c>
      <c r="H204" s="41" t="n">
        <v>285031.862</v>
      </c>
      <c r="I204" s="41" t="n">
        <v>307024.183</v>
      </c>
      <c r="J204" s="41" t="n">
        <v>314541.71</v>
      </c>
      <c r="K204" s="41" t="n"/>
      <c r="L204" s="41" t="n"/>
      <c r="M204" s="41" t="n"/>
      <c r="N204" s="41" t="n"/>
      <c r="O204" s="41" t="n"/>
      <c r="P204" s="41" t="n"/>
      <c r="Q204" s="41" t="n"/>
      <c r="R204" s="41" t="n"/>
      <c r="S204" s="41" t="n"/>
      <c r="T204" s="41" t="n"/>
      <c r="U204" s="41" t="n"/>
      <c r="V204" s="41" t="n"/>
      <c r="W204" s="41" t="n"/>
      <c r="X204" s="41" t="n"/>
      <c r="Y204" s="41" t="n"/>
      <c r="Z204" s="41" t="n"/>
      <c r="AA204" s="41" t="n"/>
      <c r="AB204" s="41" t="n"/>
      <c r="AC204" s="41" t="n"/>
      <c r="AD204" s="41" t="n"/>
      <c r="AE204" s="41" t="n"/>
      <c r="AF204" s="41" t="n"/>
      <c r="AG204" s="41" t="n"/>
      <c r="AH204" s="41" t="n"/>
      <c r="AI204" s="41" t="n"/>
      <c r="AJ204" s="41" t="n"/>
      <c r="AK204" s="41" t="n"/>
      <c r="AL204" s="41" t="n"/>
      <c r="AM204" s="41" t="n"/>
    </row>
    <row r="205" ht="18" customHeight="1" s="173" thickBot="1">
      <c r="A205" s="42" t="inlineStr">
        <is>
          <t>Interest Bearing Liabilities</t>
        </is>
      </c>
      <c r="B205" s="140" t="n"/>
      <c r="C205" s="149">
        <f>C141+C142+C144+C145+C147+C148+C150+C151+C153+C154+C156+C157+C159+C161+C162+C164+C165+C171+C173+C179+C180+C181+C183+C184+C185+C186+C187+C202+C203+C225</f>
        <v/>
      </c>
      <c r="D205" s="149">
        <f>D141+D142+D144+D145+D147+D148+D150+D151+D153+D154+D156+D157+D159+D161+D162+D164+D165+D171+D173+D179+D180+D181+D183+D184+D185+D186+D187+D202+D203+D225</f>
        <v/>
      </c>
      <c r="E205" s="149">
        <f>E141+E142+E144+E145+E147+E148+E150+E151+E153+E154+E156+E157+E159+E161+E162+E164+E165+E171+E173+E179+E180+E181+E183+E184+E185+E186+E187+E202+E203+E225</f>
        <v/>
      </c>
      <c r="F205" s="149">
        <f>F141+F142+F144+F145+F147+F148+F150+F151+F153+F154+F156+F157+F159+F161+F162+F164+F165+F171+F173+F179+F180+F181+F183+F184+F185+F186+F187+F202+F203+F225</f>
        <v/>
      </c>
      <c r="G205" s="149">
        <f>G141+G142+G144+G145+G147+G148+G150+G151+G153+G154+G156+G157+G159+G161+G162+G164+G165+G171+G173+G179+G180+G181+G183+G184+G185+G186+G187+G202+G203+G225</f>
        <v/>
      </c>
      <c r="H205" s="149">
        <f>H141+H142+H144+H145+H147+H148+H150+H151+H153+H154+H156+H157+H159+H161+H162+H164+H165+H171+H173+H179+H180+H181+H183+H184+H185+H186+H187+H202+H203+H225</f>
        <v/>
      </c>
      <c r="I205" s="149">
        <f>I141+I142+I144+I145+I147+I148+I150+I151+I153+I154+I156+I157+I159+I161+I162+I164+I165+I171+I173+I179+I180+I181+I183+I184+I185+I186+I187+I202+I203+I225</f>
        <v/>
      </c>
      <c r="J205" s="149">
        <f>J141+J142+J144+J145+J147+J148+J150+J151+J153+J154+J156+J157+J159+J161+J162+J164+J165+J171+J173+J179+J180+J181+J183+J184+J185+J186+J187+J202+J203+J225</f>
        <v/>
      </c>
      <c r="K205" s="149">
        <f>K141+K142+K144+K145+K147+K148+K150+K151+K153+K154+K156+K157+K159+K161+K162+K164+K165+K171+K173+K179+K180+K181+K183+K184+K185+K186+K187+K202+K203+K225</f>
        <v/>
      </c>
      <c r="L205" s="149">
        <f>L141+L142+L144+L145+L147+L148+L150+L151+L153+L154+L156+L157+L159+L161+L162+L164+L165+L171+L173+L179+L180+L181+L183+L184+L185+L186+L187+L202+L203+L225</f>
        <v/>
      </c>
      <c r="M205" s="149">
        <f>M141+M142+M144+M145+M147+M148+M150+M151+M153+M154+M156+M157+M159+M161+M162+M164+M165+M171+M173+M179+M180+M181+M183+M184+M185+M186+M187+M202+M203+M225</f>
        <v/>
      </c>
      <c r="N205" s="149">
        <f>N141+N142+N144+N145+N147+N148+N150+N151+N153+N154+N156+N157+N159+N161+N162+N164+N165+N171+N173+N179+N180+N181+N183+N184+N185+N186+N187+N202+N203+N225</f>
        <v/>
      </c>
      <c r="O205" s="149">
        <f>O141+O142+O144+O145+O147+O148+O150+O151+O153+O154+O156+O157+O159+O161+O162+O164+O165+O171+O173+O179+O180+O181+O183+O184+O185+O186+O187+O202+O203+O225</f>
        <v/>
      </c>
      <c r="P205" s="149">
        <f>P141+P142+P144+P145+P147+P148+P150+P151+P153+P154+P156+P157+P159+P161+P162+P164+P165+P171+P173+P179+P180+P181+P183+P184+P185+P186+P187+P202+P203+P225</f>
        <v/>
      </c>
      <c r="Q205" s="149">
        <f>Q141+Q142+Q144+Q145+Q147+Q148+Q150+Q151+Q153+Q154+Q156+Q157+Q159+Q161+Q162+Q164+Q165+Q171+Q173+Q179+Q180+Q181+Q183+Q184+Q185+Q186+Q187+Q202+Q203+Q225</f>
        <v/>
      </c>
      <c r="R205" s="149">
        <f>R141+R142+R144+R145+R147+R148+R150+R151+R153+R154+R156+R157+R159+R161+R162+R164+R165+R171+R173+R179+R180+R181+R183+R184+R185+R186+R187+R202+R203+R225</f>
        <v/>
      </c>
      <c r="S205" s="149">
        <f>S141+S142+S144+S145+S147+S148+S150+S151+S153+S154+S156+S157+S159+S161+S162+S164+S165+S171+S173+S179+S180+S181+S183+S184+S185+S186+S187+S202+S203+S225</f>
        <v/>
      </c>
      <c r="T205" s="149">
        <f>T141+T142+T144+T145+T147+T148+T150+T151+T153+T154+T156+T157+T159+T161+T162+T164+T165+T171+T173+T179+T180+T181+T183+T184+T185+T186+T187+T202+T203+T225</f>
        <v/>
      </c>
      <c r="U205" s="149">
        <f>U141+U142+U144+U145+U147+U148+U150+U151+U153+U154+U156+U157+U159+U161+U162+U164+U165+U171+U173+U179+U180+U181+U183+U184+U185+U186+U187+U202+U203+U225</f>
        <v/>
      </c>
      <c r="V205" s="149">
        <f>V141+V142+V144+V145+V147+V148+V150+V151+V153+V154+V156+V157+V159+V161+V162+V164+V165+V171+V173+V179+V180+V181+V183+V184+V185+V186+V187+V202+V203+V225</f>
        <v/>
      </c>
      <c r="W205" s="149">
        <f>W141+W142+W144+W145+W147+W148+W150+W151+W153+W154+W156+W157+W159+W161+W162+W164+W165+W171+W173+W179+W180+W181+W183+W184+W185+W186+W187+W202+W203+W225</f>
        <v/>
      </c>
      <c r="X205" s="149">
        <f>X141+X142+X144+X145+X147+X148+X150+X151+X153+X154+X156+X157+X159+X161+X162+X164+X165+X171+X173+X179+X180+X181+X183+X184+X185+X186+X187+X202+X203+X225</f>
        <v/>
      </c>
      <c r="Y205" s="149">
        <f>Y141+Y142+Y144+Y145+Y147+Y148+Y150+Y151+Y153+Y154+Y156+Y157+Y159+Y161+Y162+Y164+Y165+Y171+Y173+Y179+Y180+Y181+Y183+Y184+Y185+Y186+Y187+Y202+Y203+Y225</f>
        <v/>
      </c>
      <c r="Z205" s="149">
        <f>Z141+Z142+Z144+Z145+Z147+Z148+Z150+Z151+Z153+Z154+Z156+Z157+Z159+Z161+Z162+Z164+Z165+Z171+Z173+Z179+Z180+Z181+Z183+Z184+Z185+Z186+Z187+Z202+Z203+Z225</f>
        <v/>
      </c>
      <c r="AA205" s="149">
        <f>AA141+AA142+AA144+AA145+AA147+AA148+AA150+AA151+AA153+AA154+AA156+AA157+AA159+AA161+AA162+AA164+AA165+AA171+AA173+AA179+AA180+AA181+AA183+AA184+AA185+AA186+AA187+AA202+AA203+AA225</f>
        <v/>
      </c>
      <c r="AB205" s="149">
        <f>AB141+AB142+AB144+AB145+AB147+AB148+AB150+AB151+AB153+AB154+AB156+AB157+AB159+AB161+AB162+AB164+AB165+AB171+AB173+AB179+AB180+AB181+AB183+AB184+AB185+AB186+AB187+AB202+AB203+AB225</f>
        <v/>
      </c>
      <c r="AC205" s="149">
        <f>AC141+AC142+AC144+AC145+AC147+AC148+AC150+AC151+AC153+AC154+AC156+AC157+AC159+AC161+AC162+AC164+AC165+AC171+AC173+AC179+AC180+AC181+AC183+AC184+AC185+AC186+AC187+AC202+AC203+AC225</f>
        <v/>
      </c>
      <c r="AD205" s="149">
        <f>AD141+AD142+AD144+AD145+AD147+AD148+AD150+AD151+AD153+AD154+AD156+AD157+AD159+AD161+AD162+AD164+AD165+AD171+AD173+AD179+AD180+AD181+AD183+AD184+AD185+AD186+AD187+AD202+AD203+AD225</f>
        <v/>
      </c>
      <c r="AE205" s="149">
        <f>AE141+AE142+AE144+AE145+AE147+AE148+AE150+AE151+AE153+AE154+AE156+AE157+AE159+AE161+AE162+AE164+AE165+AE171+AE173+AE179+AE180+AE181+AE183+AE184+AE185+AE186+AE187+AE202+AE203+AE225</f>
        <v/>
      </c>
      <c r="AF205" s="149">
        <f>AF141+AF142+AF144+AF145+AF147+AF148+AF150+AF151+AF153+AF154+AF156+AF157+AF159+AF161+AF162+AF164+AF165+AF171+AF173+AF179+AF180+AF181+AF183+AF184+AF185+AF186+AF187+AF202+AF203+AF225</f>
        <v/>
      </c>
      <c r="AG205" s="149">
        <f>AG141+AG142+AG144+AG145+AG147+AG148+AG150+AG151+AG153+AG154+AG156+AG157+AG159+AG161+AG162+AG164+AG165+AG171+AG173+AG179+AG180+AG181+AG183+AG184+AG185+AG186+AG187+AG202+AG203+AG225</f>
        <v/>
      </c>
      <c r="AH205" s="149">
        <f>AH141+AH142+AH144+AH145+AH147+AH148+AH150+AH151+AH153+AH154+AH156+AH157+AH159+AH161+AH162+AH164+AH165+AH171+AH173+AH179+AH180+AH181+AH183+AH184+AH185+AH186+AH187+AH202+AH203+AH225</f>
        <v/>
      </c>
      <c r="AI205" s="149">
        <f>AI141+AI142+AI144+AI145+AI147+AI148+AI150+AI151+AI153+AI154+AI156+AI157+AI159+AI161+AI162+AI164+AI165+AI171+AI173+AI179+AI180+AI181+AI183+AI184+AI185+AI186+AI187+AI202+AI203+AI225</f>
        <v/>
      </c>
      <c r="AJ205" s="149">
        <f>AJ141+AJ142+AJ144+AJ145+AJ147+AJ148+AJ150+AJ151+AJ153+AJ154+AJ156+AJ157+AJ159+AJ161+AJ162+AJ164+AJ165+AJ171+AJ173+AJ179+AJ180+AJ181+AJ183+AJ184+AJ185+AJ186+AJ187+AJ202+AJ203+AJ225</f>
        <v/>
      </c>
      <c r="AK205" s="149">
        <f>AK141+AK142+AK144+AK145+AK147+AK148+AK150+AK151+AK153+AK154+AK156+AK157+AK159+AK161+AK162+AK164+AK165+AK171+AK173+AK179+AK180+AK181+AK183+AK184+AK185+AK186+AK187+AK202+AK203+AK225</f>
        <v/>
      </c>
      <c r="AL205" s="149">
        <f>AL141+AL142+AL144+AL145+AL147+AL148+AL150+AL151+AL153+AL154+AL156+AL157+AL159+AL161+AL162+AL164+AL165+AL171+AL173+AL179+AL180+AL181+AL183+AL184+AL185+AL186+AL187+AL202+AL203+AL225</f>
        <v/>
      </c>
      <c r="AM205" s="149">
        <f>AM141+AM142+AM144+AM145+AM147+AM148+AM150+AM151+AM153+AM154+AM156+AM157+AM159+AM161+AM162+AM164+AM165+AM171+AM173+AM179+AM180+AM181+AM183+AM184+AM185+AM186+AM187+AM202+AM203+AM225</f>
        <v/>
      </c>
      <c r="AN205" s="141" t="n"/>
      <c r="AO205" s="141" t="n"/>
    </row>
    <row r="206" ht="18" customHeight="1" s="173" thickBot="1">
      <c r="A206" s="38" t="inlineStr">
        <is>
          <t>Dana syirkah temporer</t>
        </is>
      </c>
      <c r="B206" s="38" t="n"/>
      <c r="C206" s="34" t="n"/>
      <c r="D206" s="34" t="n"/>
      <c r="E206" s="34" t="n"/>
      <c r="F206" s="34" t="n"/>
      <c r="G206" s="34" t="n"/>
      <c r="H206" s="34" t="n"/>
      <c r="I206" s="34" t="n"/>
      <c r="J206" s="34" t="n"/>
      <c r="K206" s="34" t="n"/>
      <c r="L206" s="34" t="n"/>
      <c r="M206" s="34" t="n"/>
      <c r="N206" s="34" t="n"/>
      <c r="O206" s="34" t="n"/>
      <c r="P206" s="34" t="n"/>
      <c r="Q206" s="34" t="n"/>
      <c r="R206" s="34" t="n"/>
      <c r="S206" s="34" t="n"/>
      <c r="T206" s="34" t="n"/>
      <c r="U206" s="34" t="n"/>
      <c r="V206" s="34" t="n"/>
      <c r="W206" s="34" t="n"/>
      <c r="X206" s="34" t="n"/>
      <c r="Y206" s="34" t="n"/>
      <c r="Z206" s="34" t="n"/>
      <c r="AA206" s="34" t="n"/>
      <c r="AB206" s="34" t="n"/>
      <c r="AC206" s="34" t="n"/>
      <c r="AD206" s="34" t="n"/>
      <c r="AE206" s="34" t="n"/>
      <c r="AF206" s="34" t="n"/>
      <c r="AG206" s="34" t="n"/>
      <c r="AH206" s="34" t="n"/>
      <c r="AI206" s="34" t="n"/>
      <c r="AJ206" s="34" t="n"/>
      <c r="AK206" s="34" t="n"/>
      <c r="AL206" s="34" t="n"/>
      <c r="AM206" s="34" t="n"/>
    </row>
    <row r="207" ht="18" customHeight="1" s="173" thickBot="1">
      <c r="A207" s="42" t="inlineStr">
        <is>
          <t>Bukan bank</t>
        </is>
      </c>
      <c r="B207" s="42" t="n"/>
      <c r="C207" s="34" t="n"/>
      <c r="D207" s="34" t="n"/>
      <c r="E207" s="34" t="n"/>
      <c r="F207" s="34" t="n"/>
      <c r="G207" s="34" t="n"/>
      <c r="H207" s="34" t="n"/>
      <c r="I207" s="34" t="n"/>
      <c r="J207" s="34" t="n"/>
      <c r="K207" s="34" t="n"/>
      <c r="L207" s="34" t="n"/>
      <c r="M207" s="34" t="n"/>
      <c r="N207" s="34" t="n"/>
      <c r="O207" s="34" t="n"/>
      <c r="P207" s="34" t="n"/>
      <c r="Q207" s="34" t="n"/>
      <c r="R207" s="34" t="n"/>
      <c r="S207" s="34" t="n"/>
      <c r="T207" s="34" t="n"/>
      <c r="U207" s="34" t="n"/>
      <c r="V207" s="34" t="n"/>
      <c r="W207" s="34" t="n"/>
      <c r="X207" s="34" t="n"/>
      <c r="Y207" s="34" t="n"/>
      <c r="Z207" s="34" t="n"/>
      <c r="AA207" s="34" t="n"/>
      <c r="AB207" s="34" t="n"/>
      <c r="AC207" s="34" t="n"/>
      <c r="AD207" s="34" t="n"/>
      <c r="AE207" s="34" t="n"/>
      <c r="AF207" s="34" t="n"/>
      <c r="AG207" s="34" t="n"/>
      <c r="AH207" s="34" t="n"/>
      <c r="AI207" s="34" t="n"/>
      <c r="AJ207" s="34" t="n"/>
      <c r="AK207" s="34" t="n"/>
      <c r="AL207" s="34" t="n"/>
      <c r="AM207" s="34" t="n"/>
    </row>
    <row r="208" ht="18" customHeight="1" s="173" thickBot="1">
      <c r="A208" s="43" t="inlineStr">
        <is>
          <t>Giro mudharabah</t>
        </is>
      </c>
      <c r="B208" s="43" t="n"/>
      <c r="C208" s="34" t="n"/>
      <c r="D208" s="34" t="n"/>
      <c r="E208" s="34" t="n"/>
      <c r="F208" s="34" t="n"/>
      <c r="G208" s="34" t="n"/>
      <c r="H208" s="34" t="n"/>
      <c r="I208" s="34" t="n"/>
      <c r="J208" s="34" t="n"/>
      <c r="K208" s="34" t="n"/>
      <c r="L208" s="34" t="n"/>
      <c r="M208" s="34" t="n"/>
      <c r="N208" s="34" t="n"/>
      <c r="O208" s="34" t="n"/>
      <c r="P208" s="34" t="n"/>
      <c r="Q208" s="34" t="n"/>
      <c r="R208" s="34" t="n"/>
      <c r="S208" s="34" t="n"/>
      <c r="T208" s="34" t="n"/>
      <c r="U208" s="34" t="n"/>
      <c r="V208" s="34" t="n"/>
      <c r="W208" s="34" t="n"/>
      <c r="X208" s="34" t="n"/>
      <c r="Y208" s="34" t="n"/>
      <c r="Z208" s="34" t="n"/>
      <c r="AA208" s="34" t="n"/>
      <c r="AB208" s="34" t="n"/>
      <c r="AC208" s="34" t="n"/>
      <c r="AD208" s="34" t="n"/>
      <c r="AE208" s="34" t="n"/>
      <c r="AF208" s="34" t="n"/>
      <c r="AG208" s="34" t="n"/>
      <c r="AH208" s="34" t="n"/>
      <c r="AI208" s="34" t="n"/>
      <c r="AJ208" s="34" t="n"/>
      <c r="AK208" s="34" t="n"/>
      <c r="AL208" s="34" t="n"/>
      <c r="AM208" s="34" t="n"/>
    </row>
    <row r="209" hidden="1" ht="35" customHeight="1" s="173" thickBot="1">
      <c r="A209" s="44" t="inlineStr">
        <is>
          <t>Giro mudharabah pihak ketiga</t>
        </is>
      </c>
      <c r="B209" s="44" t="n"/>
      <c r="C209" s="37" t="inlineStr"/>
      <c r="D209" s="37" t="inlineStr"/>
      <c r="E209" s="37" t="inlineStr"/>
      <c r="F209" s="37" t="inlineStr"/>
      <c r="G209" s="37" t="inlineStr"/>
      <c r="H209" s="37" t="inlineStr"/>
      <c r="I209" s="37" t="inlineStr"/>
      <c r="J209" s="37" t="inlineStr"/>
      <c r="K209" s="37" t="n"/>
      <c r="L209" s="37" t="n"/>
      <c r="M209" s="37" t="n"/>
      <c r="N209" s="37" t="n"/>
      <c r="O209" s="37" t="n"/>
      <c r="P209" s="37" t="n"/>
      <c r="Q209" s="37" t="n"/>
      <c r="R209" s="37" t="n"/>
      <c r="S209" s="37" t="n"/>
      <c r="T209" s="37" t="n"/>
      <c r="U209" s="37" t="n"/>
      <c r="V209" s="37" t="n"/>
      <c r="W209" s="37" t="n"/>
      <c r="X209" s="37" t="n"/>
      <c r="Y209" s="37" t="n"/>
      <c r="Z209" s="37" t="n"/>
      <c r="AA209" s="37" t="n"/>
      <c r="AB209" s="37" t="n"/>
      <c r="AC209" s="37" t="n"/>
      <c r="AD209" s="37" t="n"/>
      <c r="AE209" s="37" t="n"/>
      <c r="AF209" s="37" t="n"/>
      <c r="AG209" s="37" t="n"/>
      <c r="AH209" s="37" t="n"/>
      <c r="AI209" s="37" t="n"/>
      <c r="AJ209" s="37" t="n"/>
      <c r="AK209" s="37" t="n"/>
      <c r="AL209" s="37" t="n"/>
      <c r="AM209" s="37" t="n"/>
    </row>
    <row r="210" hidden="1" ht="35" customHeight="1" s="173" thickBot="1">
      <c r="A210" s="44" t="inlineStr">
        <is>
          <t>Giro berjangka mudharabah pihak berelasi</t>
        </is>
      </c>
      <c r="B210" s="44" t="n"/>
      <c r="C210" s="37" t="inlineStr"/>
      <c r="D210" s="37" t="inlineStr"/>
      <c r="E210" s="37" t="inlineStr"/>
      <c r="F210" s="37" t="inlineStr"/>
      <c r="G210" s="37" t="inlineStr"/>
      <c r="H210" s="37" t="inlineStr"/>
      <c r="I210" s="37" t="inlineStr"/>
      <c r="J210" s="37" t="inlineStr"/>
      <c r="K210" s="37" t="n"/>
      <c r="L210" s="37" t="n"/>
      <c r="M210" s="37" t="n"/>
      <c r="N210" s="37" t="n"/>
      <c r="O210" s="37" t="n"/>
      <c r="P210" s="37" t="n"/>
      <c r="Q210" s="37" t="n"/>
      <c r="R210" s="37" t="n"/>
      <c r="S210" s="37" t="n"/>
      <c r="T210" s="37" t="n"/>
      <c r="U210" s="37" t="n"/>
      <c r="V210" s="37" t="n"/>
      <c r="W210" s="37" t="n"/>
      <c r="X210" s="37" t="n"/>
      <c r="Y210" s="37" t="n"/>
      <c r="Z210" s="37" t="n"/>
      <c r="AA210" s="37" t="n"/>
      <c r="AB210" s="37" t="n"/>
      <c r="AC210" s="37" t="n"/>
      <c r="AD210" s="37" t="n"/>
      <c r="AE210" s="37" t="n"/>
      <c r="AF210" s="37" t="n"/>
      <c r="AG210" s="37" t="n"/>
      <c r="AH210" s="37" t="n"/>
      <c r="AI210" s="37" t="n"/>
      <c r="AJ210" s="37" t="n"/>
      <c r="AK210" s="37" t="n"/>
      <c r="AL210" s="37" t="n"/>
      <c r="AM210" s="37" t="n"/>
    </row>
    <row r="211" ht="18" customHeight="1" s="173" thickBot="1">
      <c r="A211" s="43" t="inlineStr">
        <is>
          <t>Tabungan mudharabah</t>
        </is>
      </c>
      <c r="B211" s="43" t="n"/>
      <c r="C211" s="34" t="n"/>
      <c r="D211" s="34" t="n"/>
      <c r="E211" s="34" t="n"/>
      <c r="F211" s="34" t="n"/>
      <c r="G211" s="34" t="n"/>
      <c r="H211" s="34" t="n"/>
      <c r="I211" s="34" t="n"/>
      <c r="J211" s="34" t="n"/>
      <c r="K211" s="34" t="n"/>
      <c r="L211" s="34" t="n"/>
      <c r="M211" s="34" t="n"/>
      <c r="N211" s="34" t="n"/>
      <c r="O211" s="34" t="n"/>
      <c r="P211" s="34" t="n"/>
      <c r="Q211" s="34" t="n"/>
      <c r="R211" s="34" t="n"/>
      <c r="S211" s="34" t="n"/>
      <c r="T211" s="34" t="n"/>
      <c r="U211" s="34" t="n"/>
      <c r="V211" s="34" t="n"/>
      <c r="W211" s="34" t="n"/>
      <c r="X211" s="34" t="n"/>
      <c r="Y211" s="34" t="n"/>
      <c r="Z211" s="34" t="n"/>
      <c r="AA211" s="34" t="n"/>
      <c r="AB211" s="34" t="n"/>
      <c r="AC211" s="34" t="n"/>
      <c r="AD211" s="34" t="n"/>
      <c r="AE211" s="34" t="n"/>
      <c r="AF211" s="34" t="n"/>
      <c r="AG211" s="34" t="n"/>
      <c r="AH211" s="34" t="n"/>
      <c r="AI211" s="34" t="n"/>
      <c r="AJ211" s="34" t="n"/>
      <c r="AK211" s="34" t="n"/>
      <c r="AL211" s="34" t="n"/>
      <c r="AM211" s="34" t="n"/>
    </row>
    <row r="212" hidden="1" ht="35" customHeight="1" s="173" thickBot="1">
      <c r="A212" s="44" t="inlineStr">
        <is>
          <t>Tabungan mudharabah pihak ketiga</t>
        </is>
      </c>
      <c r="B212" s="44" t="n"/>
      <c r="C212" s="37" t="inlineStr"/>
      <c r="D212" s="37" t="inlineStr"/>
      <c r="E212" s="37" t="inlineStr"/>
      <c r="F212" s="37" t="inlineStr"/>
      <c r="G212" s="37" t="inlineStr"/>
      <c r="H212" s="37" t="inlineStr"/>
      <c r="I212" s="37" t="inlineStr"/>
      <c r="J212" s="37" t="inlineStr"/>
      <c r="K212" s="37" t="n"/>
      <c r="L212" s="37" t="n"/>
      <c r="M212" s="37" t="n"/>
      <c r="N212" s="37" t="n"/>
      <c r="O212" s="37" t="n"/>
      <c r="P212" s="37" t="n"/>
      <c r="Q212" s="37" t="n"/>
      <c r="R212" s="37" t="n"/>
      <c r="S212" s="37" t="n"/>
      <c r="T212" s="37" t="n"/>
      <c r="U212" s="37" t="n"/>
      <c r="V212" s="37" t="n"/>
      <c r="W212" s="37" t="n"/>
      <c r="X212" s="37" t="n"/>
      <c r="Y212" s="37" t="n"/>
      <c r="Z212" s="37" t="n"/>
      <c r="AA212" s="37" t="n"/>
      <c r="AB212" s="37" t="n"/>
      <c r="AC212" s="37" t="n"/>
      <c r="AD212" s="37" t="n"/>
      <c r="AE212" s="37" t="n"/>
      <c r="AF212" s="37" t="n"/>
      <c r="AG212" s="37" t="n"/>
      <c r="AH212" s="37" t="n"/>
      <c r="AI212" s="37" t="n"/>
      <c r="AJ212" s="37" t="n"/>
      <c r="AK212" s="37" t="n"/>
      <c r="AL212" s="37" t="n"/>
      <c r="AM212" s="37" t="n"/>
    </row>
    <row r="213" hidden="1" ht="35" customHeight="1" s="173" thickBot="1">
      <c r="A213" s="44" t="inlineStr">
        <is>
          <t>Tabungan mudharabah pihak berelasi</t>
        </is>
      </c>
      <c r="B213" s="44" t="n"/>
      <c r="C213" s="37" t="inlineStr"/>
      <c r="D213" s="37" t="inlineStr"/>
      <c r="E213" s="37" t="inlineStr"/>
      <c r="F213" s="37" t="inlineStr"/>
      <c r="G213" s="37" t="inlineStr"/>
      <c r="H213" s="37" t="inlineStr"/>
      <c r="I213" s="37" t="inlineStr"/>
      <c r="J213" s="37" t="inlineStr"/>
      <c r="K213" s="37" t="n"/>
      <c r="L213" s="37" t="n"/>
      <c r="M213" s="37" t="n"/>
      <c r="N213" s="37" t="n"/>
      <c r="O213" s="37" t="n"/>
      <c r="P213" s="37" t="n"/>
      <c r="Q213" s="37" t="n"/>
      <c r="R213" s="37" t="n"/>
      <c r="S213" s="37" t="n"/>
      <c r="T213" s="37" t="n"/>
      <c r="U213" s="37" t="n"/>
      <c r="V213" s="37" t="n"/>
      <c r="W213" s="37" t="n"/>
      <c r="X213" s="37" t="n"/>
      <c r="Y213" s="37" t="n"/>
      <c r="Z213" s="37" t="n"/>
      <c r="AA213" s="37" t="n"/>
      <c r="AB213" s="37" t="n"/>
      <c r="AC213" s="37" t="n"/>
      <c r="AD213" s="37" t="n"/>
      <c r="AE213" s="37" t="n"/>
      <c r="AF213" s="37" t="n"/>
      <c r="AG213" s="37" t="n"/>
      <c r="AH213" s="37" t="n"/>
      <c r="AI213" s="37" t="n"/>
      <c r="AJ213" s="37" t="n"/>
      <c r="AK213" s="37" t="n"/>
      <c r="AL213" s="37" t="n"/>
      <c r="AM213" s="37" t="n"/>
    </row>
    <row r="214" ht="35" customHeight="1" s="173" thickBot="1">
      <c r="A214" s="43" t="inlineStr">
        <is>
          <t>Deposito berjangka mudharabah</t>
        </is>
      </c>
      <c r="B214" s="43" t="n"/>
      <c r="C214" s="34" t="n"/>
      <c r="D214" s="34" t="n"/>
      <c r="E214" s="34" t="n"/>
      <c r="F214" s="34" t="n"/>
      <c r="G214" s="34" t="n"/>
      <c r="H214" s="34" t="n"/>
      <c r="I214" s="34" t="n"/>
      <c r="J214" s="34" t="n"/>
      <c r="K214" s="34" t="n"/>
      <c r="L214" s="34" t="n"/>
      <c r="M214" s="34" t="n"/>
      <c r="N214" s="34" t="n"/>
      <c r="O214" s="34" t="n"/>
      <c r="P214" s="34" t="n"/>
      <c r="Q214" s="34" t="n"/>
      <c r="R214" s="34" t="n"/>
      <c r="S214" s="34" t="n"/>
      <c r="T214" s="34" t="n"/>
      <c r="U214" s="34" t="n"/>
      <c r="V214" s="34" t="n"/>
      <c r="W214" s="34" t="n"/>
      <c r="X214" s="34" t="n"/>
      <c r="Y214" s="34" t="n"/>
      <c r="Z214" s="34" t="n"/>
      <c r="AA214" s="34" t="n"/>
      <c r="AB214" s="34" t="n"/>
      <c r="AC214" s="34" t="n"/>
      <c r="AD214" s="34" t="n"/>
      <c r="AE214" s="34" t="n"/>
      <c r="AF214" s="34" t="n"/>
      <c r="AG214" s="34" t="n"/>
      <c r="AH214" s="34" t="n"/>
      <c r="AI214" s="34" t="n"/>
      <c r="AJ214" s="34" t="n"/>
      <c r="AK214" s="34" t="n"/>
      <c r="AL214" s="34" t="n"/>
      <c r="AM214" s="34" t="n"/>
    </row>
    <row r="215" hidden="1" ht="35" customHeight="1" s="173" thickBot="1">
      <c r="A215" s="44" t="inlineStr">
        <is>
          <t>Deposito berjangka mudharabah pihak ketiga</t>
        </is>
      </c>
      <c r="B215" s="44" t="n"/>
      <c r="C215" s="37" t="inlineStr"/>
      <c r="D215" s="37" t="inlineStr"/>
      <c r="E215" s="37" t="inlineStr"/>
      <c r="F215" s="37" t="inlineStr"/>
      <c r="G215" s="37" t="inlineStr"/>
      <c r="H215" s="37" t="inlineStr"/>
      <c r="I215" s="37" t="inlineStr"/>
      <c r="J215" s="37" t="inlineStr"/>
      <c r="K215" s="37" t="n"/>
      <c r="L215" s="37" t="n"/>
      <c r="M215" s="37" t="n"/>
      <c r="N215" s="37" t="n"/>
      <c r="O215" s="37" t="n"/>
      <c r="P215" s="37" t="n"/>
      <c r="Q215" s="37" t="n"/>
      <c r="R215" s="37" t="n"/>
      <c r="S215" s="37" t="n"/>
      <c r="T215" s="37" t="n"/>
      <c r="U215" s="37" t="n"/>
      <c r="V215" s="37" t="n"/>
      <c r="W215" s="37" t="n"/>
      <c r="X215" s="37" t="n"/>
      <c r="Y215" s="37" t="n"/>
      <c r="Z215" s="37" t="n"/>
      <c r="AA215" s="37" t="n"/>
      <c r="AB215" s="37" t="n"/>
      <c r="AC215" s="37" t="n"/>
      <c r="AD215" s="37" t="n"/>
      <c r="AE215" s="37" t="n"/>
      <c r="AF215" s="37" t="n"/>
      <c r="AG215" s="37" t="n"/>
      <c r="AH215" s="37" t="n"/>
      <c r="AI215" s="37" t="n"/>
      <c r="AJ215" s="37" t="n"/>
      <c r="AK215" s="37" t="n"/>
      <c r="AL215" s="37" t="n"/>
      <c r="AM215" s="37" t="n"/>
    </row>
    <row r="216" hidden="1" ht="35" customHeight="1" s="173" thickBot="1">
      <c r="A216" s="44" t="inlineStr">
        <is>
          <t>Deposito berjangka mudharabah pihak berelasi</t>
        </is>
      </c>
      <c r="B216" s="44" t="n"/>
      <c r="C216" s="37" t="inlineStr"/>
      <c r="D216" s="37" t="inlineStr"/>
      <c r="E216" s="37" t="inlineStr"/>
      <c r="F216" s="37" t="inlineStr"/>
      <c r="G216" s="37" t="inlineStr"/>
      <c r="H216" s="37" t="inlineStr"/>
      <c r="I216" s="37" t="inlineStr"/>
      <c r="J216" s="37" t="inlineStr"/>
      <c r="K216" s="37" t="n"/>
      <c r="L216" s="37" t="n"/>
      <c r="M216" s="37" t="n"/>
      <c r="N216" s="37" t="n"/>
      <c r="O216" s="37" t="n"/>
      <c r="P216" s="37" t="n"/>
      <c r="Q216" s="37" t="n"/>
      <c r="R216" s="37" t="n"/>
      <c r="S216" s="37" t="n"/>
      <c r="T216" s="37" t="n"/>
      <c r="U216" s="37" t="n"/>
      <c r="V216" s="37" t="n"/>
      <c r="W216" s="37" t="n"/>
      <c r="X216" s="37" t="n"/>
      <c r="Y216" s="37" t="n"/>
      <c r="Z216" s="37" t="n"/>
      <c r="AA216" s="37" t="n"/>
      <c r="AB216" s="37" t="n"/>
      <c r="AC216" s="37" t="n"/>
      <c r="AD216" s="37" t="n"/>
      <c r="AE216" s="37" t="n"/>
      <c r="AF216" s="37" t="n"/>
      <c r="AG216" s="37" t="n"/>
      <c r="AH216" s="37" t="n"/>
      <c r="AI216" s="37" t="n"/>
      <c r="AJ216" s="37" t="n"/>
      <c r="AK216" s="37" t="n"/>
      <c r="AL216" s="37" t="n"/>
      <c r="AM216" s="37" t="n"/>
    </row>
    <row r="217" ht="18" customHeight="1" s="173" thickBot="1">
      <c r="A217" s="42" t="inlineStr">
        <is>
          <t>Bank</t>
        </is>
      </c>
      <c r="B217" s="42" t="n"/>
      <c r="C217" s="34" t="n"/>
      <c r="D217" s="34" t="n"/>
      <c r="E217" s="34" t="n"/>
      <c r="F217" s="34" t="n"/>
      <c r="G217" s="34" t="n"/>
      <c r="H217" s="34" t="n"/>
      <c r="I217" s="34" t="n"/>
      <c r="J217" s="34" t="n"/>
      <c r="K217" s="34" t="n"/>
      <c r="L217" s="34" t="n"/>
      <c r="M217" s="34" t="n"/>
      <c r="N217" s="34" t="n"/>
      <c r="O217" s="34" t="n"/>
      <c r="P217" s="34" t="n"/>
      <c r="Q217" s="34" t="n"/>
      <c r="R217" s="34" t="n"/>
      <c r="S217" s="34" t="n"/>
      <c r="T217" s="34" t="n"/>
      <c r="U217" s="34" t="n"/>
      <c r="V217" s="34" t="n"/>
      <c r="W217" s="34" t="n"/>
      <c r="X217" s="34" t="n"/>
      <c r="Y217" s="34" t="n"/>
      <c r="Z217" s="34" t="n"/>
      <c r="AA217" s="34" t="n"/>
      <c r="AB217" s="34" t="n"/>
      <c r="AC217" s="34" t="n"/>
      <c r="AD217" s="34" t="n"/>
      <c r="AE217" s="34" t="n"/>
      <c r="AF217" s="34" t="n"/>
      <c r="AG217" s="34" t="n"/>
      <c r="AH217" s="34" t="n"/>
      <c r="AI217" s="34" t="n"/>
      <c r="AJ217" s="34" t="n"/>
      <c r="AK217" s="34" t="n"/>
      <c r="AL217" s="34" t="n"/>
      <c r="AM217" s="34" t="n"/>
    </row>
    <row r="218" hidden="1" ht="18" customHeight="1" s="173" thickBot="1">
      <c r="A218" s="45" t="inlineStr">
        <is>
          <t>Giro mudharabah</t>
        </is>
      </c>
      <c r="B218" s="45" t="n"/>
      <c r="C218" s="37" t="inlineStr"/>
      <c r="D218" s="37" t="inlineStr"/>
      <c r="E218" s="37" t="inlineStr"/>
      <c r="F218" s="37" t="inlineStr"/>
      <c r="G218" s="37" t="inlineStr"/>
      <c r="H218" s="37" t="inlineStr"/>
      <c r="I218" s="37" t="inlineStr"/>
      <c r="J218" s="37" t="inlineStr"/>
      <c r="K218" s="37" t="n"/>
      <c r="L218" s="37" t="n"/>
      <c r="M218" s="37" t="n"/>
      <c r="N218" s="37" t="n"/>
      <c r="O218" s="37" t="n"/>
      <c r="P218" s="37" t="n"/>
      <c r="Q218" s="37" t="n"/>
      <c r="R218" s="37" t="n"/>
      <c r="S218" s="37" t="n"/>
      <c r="T218" s="37" t="n"/>
      <c r="U218" s="37" t="n"/>
      <c r="V218" s="37" t="n"/>
      <c r="W218" s="37" t="n"/>
      <c r="X218" s="37" t="n"/>
      <c r="Y218" s="37" t="n"/>
      <c r="Z218" s="37" t="n"/>
      <c r="AA218" s="37" t="n"/>
      <c r="AB218" s="37" t="n"/>
      <c r="AC218" s="37" t="n"/>
      <c r="AD218" s="37" t="n"/>
      <c r="AE218" s="37" t="n"/>
      <c r="AF218" s="37" t="n"/>
      <c r="AG218" s="37" t="n"/>
      <c r="AH218" s="37" t="n"/>
      <c r="AI218" s="37" t="n"/>
      <c r="AJ218" s="37" t="n"/>
      <c r="AK218" s="37" t="n"/>
      <c r="AL218" s="37" t="n"/>
      <c r="AM218" s="37" t="n"/>
    </row>
    <row r="219" hidden="1" ht="35" customHeight="1" s="173" thickBot="1">
      <c r="A219" s="45" t="inlineStr">
        <is>
          <t>Tabungan mudharabah (ummat)</t>
        </is>
      </c>
      <c r="B219" s="45" t="n"/>
      <c r="C219" s="37" t="inlineStr"/>
      <c r="D219" s="37" t="inlineStr"/>
      <c r="E219" s="37" t="inlineStr"/>
      <c r="F219" s="37" t="inlineStr"/>
      <c r="G219" s="37" t="inlineStr"/>
      <c r="H219" s="37" t="inlineStr"/>
      <c r="I219" s="37" t="inlineStr"/>
      <c r="J219" s="37" t="inlineStr"/>
      <c r="K219" s="37" t="n"/>
      <c r="L219" s="37" t="n"/>
      <c r="M219" s="37" t="n"/>
      <c r="N219" s="37" t="n"/>
      <c r="O219" s="37" t="n"/>
      <c r="P219" s="37" t="n"/>
      <c r="Q219" s="37" t="n"/>
      <c r="R219" s="37" t="n"/>
      <c r="S219" s="37" t="n"/>
      <c r="T219" s="37" t="n"/>
      <c r="U219" s="37" t="n"/>
      <c r="V219" s="37" t="n"/>
      <c r="W219" s="37" t="n"/>
      <c r="X219" s="37" t="n"/>
      <c r="Y219" s="37" t="n"/>
      <c r="Z219" s="37" t="n"/>
      <c r="AA219" s="37" t="n"/>
      <c r="AB219" s="37" t="n"/>
      <c r="AC219" s="37" t="n"/>
      <c r="AD219" s="37" t="n"/>
      <c r="AE219" s="37" t="n"/>
      <c r="AF219" s="37" t="n"/>
      <c r="AG219" s="37" t="n"/>
      <c r="AH219" s="37" t="n"/>
      <c r="AI219" s="37" t="n"/>
      <c r="AJ219" s="37" t="n"/>
      <c r="AK219" s="37" t="n"/>
      <c r="AL219" s="37" t="n"/>
      <c r="AM219" s="37" t="n"/>
    </row>
    <row r="220" hidden="1" ht="35" customHeight="1" s="173" thickBot="1">
      <c r="A220" s="45" t="inlineStr">
        <is>
          <t>Deposito berjangka mudharabah</t>
        </is>
      </c>
      <c r="B220" s="45" t="n"/>
      <c r="C220" s="37" t="inlineStr"/>
      <c r="D220" s="37" t="inlineStr"/>
      <c r="E220" s="37" t="inlineStr"/>
      <c r="F220" s="37" t="inlineStr"/>
      <c r="G220" s="37" t="inlineStr"/>
      <c r="H220" s="37" t="inlineStr"/>
      <c r="I220" s="37" t="inlineStr"/>
      <c r="J220" s="37" t="inlineStr"/>
      <c r="K220" s="37" t="n"/>
      <c r="L220" s="37" t="n"/>
      <c r="M220" s="37" t="n"/>
      <c r="N220" s="37" t="n"/>
      <c r="O220" s="37" t="n"/>
      <c r="P220" s="37" t="n"/>
      <c r="Q220" s="37" t="n"/>
      <c r="R220" s="37" t="n"/>
      <c r="S220" s="37" t="n"/>
      <c r="T220" s="37" t="n"/>
      <c r="U220" s="37" t="n"/>
      <c r="V220" s="37" t="n"/>
      <c r="W220" s="37" t="n"/>
      <c r="X220" s="37" t="n"/>
      <c r="Y220" s="37" t="n"/>
      <c r="Z220" s="37" t="n"/>
      <c r="AA220" s="37" t="n"/>
      <c r="AB220" s="37" t="n"/>
      <c r="AC220" s="37" t="n"/>
      <c r="AD220" s="37" t="n"/>
      <c r="AE220" s="37" t="n"/>
      <c r="AF220" s="37" t="n"/>
      <c r="AG220" s="37" t="n"/>
      <c r="AH220" s="37" t="n"/>
      <c r="AI220" s="37" t="n"/>
      <c r="AJ220" s="37" t="n"/>
      <c r="AK220" s="37" t="n"/>
      <c r="AL220" s="37" t="n"/>
      <c r="AM220" s="37" t="n"/>
    </row>
    <row r="221" ht="18" customHeight="1" s="173" thickBot="1">
      <c r="A221" s="42" t="inlineStr">
        <is>
          <t>Efek yang diterbitkan bank</t>
        </is>
      </c>
      <c r="B221" s="42" t="n"/>
      <c r="C221" s="34" t="n"/>
      <c r="D221" s="34" t="n"/>
      <c r="E221" s="34" t="n"/>
      <c r="F221" s="34" t="n"/>
      <c r="G221" s="34" t="n"/>
      <c r="H221" s="34" t="n"/>
      <c r="I221" s="34" t="n"/>
      <c r="J221" s="34" t="n"/>
      <c r="K221" s="34" t="n"/>
      <c r="L221" s="34" t="n"/>
      <c r="M221" s="34" t="n"/>
      <c r="N221" s="34" t="n"/>
      <c r="O221" s="34" t="n"/>
      <c r="P221" s="34" t="n"/>
      <c r="Q221" s="34" t="n"/>
      <c r="R221" s="34" t="n"/>
      <c r="S221" s="34" t="n"/>
      <c r="T221" s="34" t="n"/>
      <c r="U221" s="34" t="n"/>
      <c r="V221" s="34" t="n"/>
      <c r="W221" s="34" t="n"/>
      <c r="X221" s="34" t="n"/>
      <c r="Y221" s="34" t="n"/>
      <c r="Z221" s="34" t="n"/>
      <c r="AA221" s="34" t="n"/>
      <c r="AB221" s="34" t="n"/>
      <c r="AC221" s="34" t="n"/>
      <c r="AD221" s="34" t="n"/>
      <c r="AE221" s="34" t="n"/>
      <c r="AF221" s="34" t="n"/>
      <c r="AG221" s="34" t="n"/>
      <c r="AH221" s="34" t="n"/>
      <c r="AI221" s="34" t="n"/>
      <c r="AJ221" s="34" t="n"/>
      <c r="AK221" s="34" t="n"/>
      <c r="AL221" s="34" t="n"/>
      <c r="AM221" s="34" t="n"/>
    </row>
    <row r="222" hidden="1" ht="35" customHeight="1" s="173" thickBot="1">
      <c r="A222" s="45" t="inlineStr">
        <is>
          <t>Investasi mudharabah antar bank</t>
        </is>
      </c>
      <c r="B222" s="45" t="n"/>
      <c r="C222" s="37" t="inlineStr"/>
      <c r="D222" s="37" t="inlineStr"/>
      <c r="E222" s="37" t="inlineStr"/>
      <c r="F222" s="37" t="inlineStr"/>
      <c r="G222" s="37" t="inlineStr"/>
      <c r="H222" s="37" t="inlineStr"/>
      <c r="I222" s="37" t="inlineStr"/>
      <c r="J222" s="37" t="inlineStr"/>
      <c r="K222" s="37" t="n"/>
      <c r="L222" s="37" t="n"/>
      <c r="M222" s="37" t="n"/>
      <c r="N222" s="37" t="n"/>
      <c r="O222" s="37" t="n"/>
      <c r="P222" s="37" t="n"/>
      <c r="Q222" s="37" t="n"/>
      <c r="R222" s="37" t="n"/>
      <c r="S222" s="37" t="n"/>
      <c r="T222" s="37" t="n"/>
      <c r="U222" s="37" t="n"/>
      <c r="V222" s="37" t="n"/>
      <c r="W222" s="37" t="n"/>
      <c r="X222" s="37" t="n"/>
      <c r="Y222" s="37" t="n"/>
      <c r="Z222" s="37" t="n"/>
      <c r="AA222" s="37" t="n"/>
      <c r="AB222" s="37" t="n"/>
      <c r="AC222" s="37" t="n"/>
      <c r="AD222" s="37" t="n"/>
      <c r="AE222" s="37" t="n"/>
      <c r="AF222" s="37" t="n"/>
      <c r="AG222" s="37" t="n"/>
      <c r="AH222" s="37" t="n"/>
      <c r="AI222" s="37" t="n"/>
      <c r="AJ222" s="37" t="n"/>
      <c r="AK222" s="37" t="n"/>
      <c r="AL222" s="37" t="n"/>
      <c r="AM222" s="37" t="n"/>
    </row>
    <row r="223" hidden="1" ht="18" customHeight="1" s="173" thickBot="1">
      <c r="A223" s="45" t="inlineStr">
        <is>
          <t>Sukuk mudharabah</t>
        </is>
      </c>
      <c r="B223" s="45" t="n"/>
      <c r="C223" s="37" t="inlineStr"/>
      <c r="D223" s="37" t="inlineStr"/>
      <c r="E223" s="37" t="inlineStr"/>
      <c r="F223" s="37" t="inlineStr"/>
      <c r="G223" s="37" t="inlineStr"/>
      <c r="H223" s="37" t="inlineStr"/>
      <c r="I223" s="37" t="inlineStr"/>
      <c r="J223" s="37" t="inlineStr"/>
      <c r="K223" s="37" t="n"/>
      <c r="L223" s="37" t="n"/>
      <c r="M223" s="37" t="n"/>
      <c r="N223" s="37" t="n"/>
      <c r="O223" s="37" t="n"/>
      <c r="P223" s="37" t="n"/>
      <c r="Q223" s="37" t="n"/>
      <c r="R223" s="37" t="n"/>
      <c r="S223" s="37" t="n"/>
      <c r="T223" s="37" t="n"/>
      <c r="U223" s="37" t="n"/>
      <c r="V223" s="37" t="n"/>
      <c r="W223" s="37" t="n"/>
      <c r="X223" s="37" t="n"/>
      <c r="Y223" s="37" t="n"/>
      <c r="Z223" s="37" t="n"/>
      <c r="AA223" s="37" t="n"/>
      <c r="AB223" s="37" t="n"/>
      <c r="AC223" s="37" t="n"/>
      <c r="AD223" s="37" t="n"/>
      <c r="AE223" s="37" t="n"/>
      <c r="AF223" s="37" t="n"/>
      <c r="AG223" s="37" t="n"/>
      <c r="AH223" s="37" t="n"/>
      <c r="AI223" s="37" t="n"/>
      <c r="AJ223" s="37" t="n"/>
      <c r="AK223" s="37" t="n"/>
      <c r="AL223" s="37" t="n"/>
      <c r="AM223" s="37" t="n"/>
    </row>
    <row r="224" hidden="1" ht="35" customHeight="1" s="173" thickBot="1">
      <c r="A224" s="45" t="inlineStr">
        <is>
          <t>Sukuk mudharabah subordinasi</t>
        </is>
      </c>
      <c r="B224" s="45" t="n"/>
      <c r="C224" s="37" t="inlineStr"/>
      <c r="D224" s="37" t="inlineStr"/>
      <c r="E224" s="37" t="inlineStr"/>
      <c r="F224" s="37" t="inlineStr"/>
      <c r="G224" s="37" t="inlineStr"/>
      <c r="H224" s="37" t="inlineStr"/>
      <c r="I224" s="37" t="inlineStr"/>
      <c r="J224" s="37" t="inlineStr"/>
      <c r="K224" s="37" t="n"/>
      <c r="L224" s="37" t="n"/>
      <c r="M224" s="37" t="n"/>
      <c r="N224" s="37" t="n"/>
      <c r="O224" s="37" t="n"/>
      <c r="P224" s="37" t="n"/>
      <c r="Q224" s="37" t="n"/>
      <c r="R224" s="37" t="n"/>
      <c r="S224" s="37" t="n"/>
      <c r="T224" s="37" t="n"/>
      <c r="U224" s="37" t="n"/>
      <c r="V224" s="37" t="n"/>
      <c r="W224" s="37" t="n"/>
      <c r="X224" s="37" t="n"/>
      <c r="Y224" s="37" t="n"/>
      <c r="Z224" s="37" t="n"/>
      <c r="AA224" s="37" t="n"/>
      <c r="AB224" s="37" t="n"/>
      <c r="AC224" s="37" t="n"/>
      <c r="AD224" s="37" t="n"/>
      <c r="AE224" s="37" t="n"/>
      <c r="AF224" s="37" t="n"/>
      <c r="AG224" s="37" t="n"/>
      <c r="AH224" s="37" t="n"/>
      <c r="AI224" s="37" t="n"/>
      <c r="AJ224" s="37" t="n"/>
      <c r="AK224" s="37" t="n"/>
      <c r="AL224" s="37" t="n"/>
      <c r="AM224" s="37" t="n"/>
    </row>
    <row r="225" ht="18" customHeight="1" s="173" thickBot="1">
      <c r="A225" s="42" t="inlineStr">
        <is>
          <t>Jumlah dana syirkah temporer</t>
        </is>
      </c>
      <c r="B225" s="42" t="n"/>
      <c r="C225" s="41" t="inlineStr"/>
      <c r="D225" s="41" t="inlineStr"/>
      <c r="E225" s="41" t="inlineStr"/>
      <c r="F225" s="41" t="inlineStr"/>
      <c r="G225" s="41" t="inlineStr"/>
      <c r="H225" s="41" t="inlineStr"/>
      <c r="I225" s="41" t="inlineStr"/>
      <c r="J225" s="41" t="inlineStr"/>
      <c r="K225" s="41" t="n"/>
      <c r="L225" s="41" t="n"/>
      <c r="M225" s="41" t="n"/>
      <c r="N225" s="41" t="n"/>
      <c r="O225" s="41" t="n"/>
      <c r="P225" s="41" t="n"/>
      <c r="Q225" s="41" t="n"/>
      <c r="R225" s="41" t="n"/>
      <c r="S225" s="41" t="n"/>
      <c r="T225" s="41" t="n"/>
      <c r="U225" s="41" t="n"/>
      <c r="V225" s="41" t="n"/>
      <c r="W225" s="41" t="n"/>
      <c r="X225" s="41" t="n"/>
      <c r="Y225" s="41" t="n"/>
      <c r="Z225" s="41" t="n"/>
      <c r="AA225" s="41" t="n"/>
      <c r="AB225" s="41" t="n"/>
      <c r="AC225" s="41" t="n"/>
      <c r="AD225" s="41" t="n"/>
      <c r="AE225" s="41" t="n"/>
      <c r="AF225" s="41" t="n"/>
      <c r="AG225" s="41" t="n"/>
      <c r="AH225" s="41" t="n"/>
      <c r="AI225" s="41" t="n"/>
      <c r="AJ225" s="41" t="n"/>
      <c r="AK225" s="41" t="n"/>
      <c r="AL225" s="41" t="n"/>
      <c r="AM225" s="41" t="n"/>
    </row>
    <row r="226" ht="18" customHeight="1" s="173" thickBot="1">
      <c r="A226" s="38" t="inlineStr">
        <is>
          <t>Jumlah akumulasi dana tabarru</t>
        </is>
      </c>
      <c r="B226" s="38" t="n"/>
      <c r="C226" s="41" t="inlineStr"/>
      <c r="D226" s="41" t="inlineStr"/>
      <c r="E226" s="41" t="inlineStr"/>
      <c r="F226" s="41" t="inlineStr"/>
      <c r="G226" s="41" t="inlineStr"/>
      <c r="H226" s="41" t="inlineStr"/>
      <c r="I226" s="41" t="inlineStr"/>
      <c r="J226" s="41" t="inlineStr"/>
      <c r="K226" s="41" t="n"/>
      <c r="L226" s="41" t="n"/>
      <c r="M226" s="41" t="n"/>
      <c r="N226" s="41" t="n"/>
      <c r="O226" s="41" t="n"/>
      <c r="P226" s="41" t="n"/>
      <c r="Q226" s="41" t="n"/>
      <c r="R226" s="41" t="n"/>
      <c r="S226" s="41" t="n"/>
      <c r="T226" s="41" t="n"/>
      <c r="U226" s="41" t="n"/>
      <c r="V226" s="41" t="n"/>
      <c r="W226" s="41" t="n"/>
      <c r="X226" s="41" t="n"/>
      <c r="Y226" s="41" t="n"/>
      <c r="Z226" s="41" t="n"/>
      <c r="AA226" s="41" t="n"/>
      <c r="AB226" s="41" t="n"/>
      <c r="AC226" s="41" t="n"/>
      <c r="AD226" s="41" t="n"/>
      <c r="AE226" s="41" t="n"/>
      <c r="AF226" s="41" t="n"/>
      <c r="AG226" s="41" t="n"/>
      <c r="AH226" s="41" t="n"/>
      <c r="AI226" s="41" t="n"/>
      <c r="AJ226" s="41" t="n"/>
      <c r="AK226" s="41" t="n"/>
      <c r="AL226" s="41" t="n"/>
      <c r="AM226" s="41" t="n"/>
    </row>
    <row r="227" ht="18" customHeight="1" s="173" thickBot="1">
      <c r="A227" s="38" t="inlineStr">
        <is>
          <t>Ekuitas</t>
        </is>
      </c>
      <c r="B227" s="38" t="n"/>
      <c r="C227" s="34" t="n"/>
      <c r="D227" s="34" t="n"/>
      <c r="E227" s="34" t="n"/>
      <c r="F227" s="34" t="n"/>
      <c r="G227" s="34" t="n"/>
      <c r="H227" s="34" t="n"/>
      <c r="I227" s="34" t="n"/>
      <c r="J227" s="34" t="n"/>
      <c r="K227" s="34" t="n"/>
      <c r="L227" s="34" t="n"/>
      <c r="M227" s="34" t="n"/>
      <c r="N227" s="34" t="n"/>
      <c r="O227" s="34" t="n"/>
      <c r="P227" s="34" t="n"/>
      <c r="Q227" s="34" t="n"/>
      <c r="R227" s="34" t="n"/>
      <c r="S227" s="34" t="n"/>
      <c r="T227" s="34" t="n"/>
      <c r="U227" s="34" t="n"/>
      <c r="V227" s="34" t="n"/>
      <c r="W227" s="34" t="n"/>
      <c r="X227" s="34" t="n"/>
      <c r="Y227" s="34" t="n"/>
      <c r="Z227" s="34" t="n"/>
      <c r="AA227" s="34" t="n"/>
      <c r="AB227" s="34" t="n"/>
      <c r="AC227" s="34" t="n"/>
      <c r="AD227" s="34" t="n"/>
      <c r="AE227" s="34" t="n"/>
      <c r="AF227" s="34" t="n"/>
      <c r="AG227" s="34" t="n"/>
      <c r="AH227" s="34" t="n"/>
      <c r="AI227" s="34" t="n"/>
      <c r="AJ227" s="34" t="n"/>
      <c r="AK227" s="34" t="n"/>
      <c r="AL227" s="34" t="n"/>
      <c r="AM227" s="34" t="n"/>
    </row>
    <row r="228" ht="35" customHeight="1" s="173" thickBot="1">
      <c r="A228" s="42" t="inlineStr">
        <is>
          <t>Ekuitas yang diatribusikan kepada pemilik entitas induk</t>
        </is>
      </c>
      <c r="B228" s="42" t="n"/>
      <c r="C228" s="34" t="n"/>
      <c r="D228" s="34" t="n"/>
      <c r="E228" s="34" t="n"/>
      <c r="F228" s="34" t="n"/>
      <c r="G228" s="34" t="n"/>
      <c r="H228" s="34" t="n"/>
      <c r="I228" s="34" t="n"/>
      <c r="J228" s="34" t="n"/>
      <c r="K228" s="34" t="n"/>
      <c r="L228" s="34" t="n"/>
      <c r="M228" s="34" t="n"/>
      <c r="N228" s="34" t="n"/>
      <c r="O228" s="34" t="n"/>
      <c r="P228" s="34" t="n"/>
      <c r="Q228" s="34" t="n"/>
      <c r="R228" s="34" t="n"/>
      <c r="S228" s="34" t="n"/>
      <c r="T228" s="34" t="n"/>
      <c r="U228" s="34" t="n"/>
      <c r="V228" s="34" t="n"/>
      <c r="W228" s="34" t="n"/>
      <c r="X228" s="34" t="n"/>
      <c r="Y228" s="34" t="n"/>
      <c r="Z228" s="34" t="n"/>
      <c r="AA228" s="34" t="n"/>
      <c r="AB228" s="34" t="n"/>
      <c r="AC228" s="34" t="n"/>
      <c r="AD228" s="34" t="n"/>
      <c r="AE228" s="34" t="n"/>
      <c r="AF228" s="34" t="n"/>
      <c r="AG228" s="34" t="n"/>
      <c r="AH228" s="34" t="n"/>
      <c r="AI228" s="34" t="n"/>
      <c r="AJ228" s="34" t="n"/>
      <c r="AK228" s="34" t="n"/>
      <c r="AL228" s="34" t="n"/>
      <c r="AM228" s="34" t="n"/>
    </row>
    <row r="229" ht="18" customHeight="1" s="173" thickBot="1">
      <c r="A229" s="45" t="inlineStr">
        <is>
          <t>Saham biasa</t>
        </is>
      </c>
      <c r="B229" s="45" t="n"/>
      <c r="C229" s="37" t="n">
        <v>1612.257</v>
      </c>
      <c r="D229" s="37" t="n">
        <v>1612.257</v>
      </c>
      <c r="E229" s="37" t="n">
        <v>1612.257</v>
      </c>
      <c r="F229" s="37" t="n">
        <v>1612.257</v>
      </c>
      <c r="G229" s="37" t="n">
        <v>1612.257</v>
      </c>
      <c r="H229" s="37" t="n">
        <v>1612.257</v>
      </c>
      <c r="I229" s="37" t="n">
        <v>1612.787</v>
      </c>
      <c r="J229" s="37" t="n">
        <v>1612.787</v>
      </c>
      <c r="K229" s="37" t="n"/>
      <c r="L229" s="37" t="n"/>
      <c r="M229" s="37" t="n"/>
      <c r="N229" s="37" t="n"/>
      <c r="O229" s="37" t="n"/>
      <c r="P229" s="37" t="n"/>
      <c r="Q229" s="37" t="n"/>
      <c r="R229" s="37" t="n"/>
      <c r="S229" s="37" t="n"/>
      <c r="T229" s="37" t="n"/>
      <c r="U229" s="37" t="n"/>
      <c r="V229" s="37" t="n"/>
      <c r="W229" s="37" t="n"/>
      <c r="X229" s="37" t="n"/>
      <c r="Y229" s="37" t="n"/>
      <c r="Z229" s="37" t="n"/>
      <c r="AA229" s="37" t="n"/>
      <c r="AB229" s="37" t="n"/>
      <c r="AC229" s="37" t="n"/>
      <c r="AD229" s="37" t="n"/>
      <c r="AE229" s="37" t="n"/>
      <c r="AF229" s="37" t="n"/>
      <c r="AG229" s="37" t="n"/>
      <c r="AH229" s="37" t="n"/>
      <c r="AI229" s="37" t="n"/>
      <c r="AJ229" s="37" t="n"/>
      <c r="AK229" s="37" t="n"/>
      <c r="AL229" s="37" t="n"/>
      <c r="AM229" s="37" t="n"/>
    </row>
    <row r="230" hidden="1" ht="18" customHeight="1" s="173" thickBot="1">
      <c r="A230" s="45" t="inlineStr">
        <is>
          <t>Saham preferen</t>
        </is>
      </c>
      <c r="B230" s="45" t="n"/>
      <c r="C230" s="37" t="inlineStr"/>
      <c r="D230" s="37" t="inlineStr"/>
      <c r="E230" s="37" t="inlineStr"/>
      <c r="F230" s="37" t="inlineStr"/>
      <c r="G230" s="37" t="inlineStr"/>
      <c r="H230" s="37" t="inlineStr"/>
      <c r="I230" s="37" t="inlineStr"/>
      <c r="J230" s="37" t="inlineStr"/>
      <c r="K230" s="37" t="n"/>
      <c r="L230" s="37" t="n"/>
      <c r="M230" s="37" t="n"/>
      <c r="N230" s="37" t="n"/>
      <c r="O230" s="37" t="n"/>
      <c r="P230" s="37" t="n"/>
      <c r="Q230" s="37" t="n"/>
      <c r="R230" s="37" t="n"/>
      <c r="S230" s="37" t="n"/>
      <c r="T230" s="37" t="n"/>
      <c r="U230" s="37" t="n"/>
      <c r="V230" s="37" t="n"/>
      <c r="W230" s="37" t="n"/>
      <c r="X230" s="37" t="n"/>
      <c r="Y230" s="37" t="n"/>
      <c r="Z230" s="37" t="n"/>
      <c r="AA230" s="37" t="n"/>
      <c r="AB230" s="37" t="n"/>
      <c r="AC230" s="37" t="n"/>
      <c r="AD230" s="37" t="n"/>
      <c r="AE230" s="37" t="n"/>
      <c r="AF230" s="37" t="n"/>
      <c r="AG230" s="37" t="n"/>
      <c r="AH230" s="37" t="n"/>
      <c r="AI230" s="37" t="n"/>
      <c r="AJ230" s="37" t="n"/>
      <c r="AK230" s="37" t="n"/>
      <c r="AL230" s="37" t="n"/>
      <c r="AM230" s="37" t="n"/>
    </row>
    <row r="231" ht="18" customHeight="1" s="173" thickBot="1">
      <c r="A231" s="45" t="inlineStr">
        <is>
          <t>Tambahan modal disetor</t>
        </is>
      </c>
      <c r="B231" s="45" t="n"/>
      <c r="C231" s="37" t="n">
        <v>7033.45</v>
      </c>
      <c r="D231" s="37" t="n">
        <v>7033.45</v>
      </c>
      <c r="E231" s="37" t="n">
        <v>7033.45</v>
      </c>
      <c r="F231" s="37" t="n">
        <v>7033.45</v>
      </c>
      <c r="G231" s="37" t="n">
        <v>7033.45</v>
      </c>
      <c r="H231" s="37" t="n">
        <v>7068.257</v>
      </c>
      <c r="I231" s="37" t="n">
        <v>7135.003</v>
      </c>
      <c r="J231" s="37" t="n">
        <v>7135.019</v>
      </c>
      <c r="K231" s="37" t="n"/>
      <c r="L231" s="37" t="n"/>
      <c r="M231" s="37" t="n"/>
      <c r="N231" s="37" t="n"/>
      <c r="O231" s="37" t="n"/>
      <c r="P231" s="37" t="n"/>
      <c r="Q231" s="37" t="n"/>
      <c r="R231" s="37" t="n"/>
      <c r="S231" s="37" t="n"/>
      <c r="T231" s="37" t="n"/>
      <c r="U231" s="37" t="n"/>
      <c r="V231" s="37" t="n"/>
      <c r="W231" s="37" t="n"/>
      <c r="X231" s="37" t="n"/>
      <c r="Y231" s="37" t="n"/>
      <c r="Z231" s="37" t="n"/>
      <c r="AA231" s="37" t="n"/>
      <c r="AB231" s="37" t="n"/>
      <c r="AC231" s="37" t="n"/>
      <c r="AD231" s="37" t="n"/>
      <c r="AE231" s="37" t="n"/>
      <c r="AF231" s="37" t="n"/>
      <c r="AG231" s="37" t="n"/>
      <c r="AH231" s="37" t="n"/>
      <c r="AI231" s="37" t="n"/>
      <c r="AJ231" s="37" t="n"/>
      <c r="AK231" s="37" t="n"/>
      <c r="AL231" s="37" t="n"/>
      <c r="AM231" s="37" t="n"/>
    </row>
    <row r="232" ht="18" customHeight="1" s="173" thickBot="1">
      <c r="A232" s="45" t="inlineStr">
        <is>
          <t>Saham treasuri</t>
        </is>
      </c>
      <c r="B232" s="45" t="n"/>
      <c r="C232" s="40" t="n">
        <v>250.321</v>
      </c>
      <c r="D232" s="40" t="n">
        <v>253.279</v>
      </c>
      <c r="E232" s="40" t="n">
        <v>253.832</v>
      </c>
      <c r="F232" s="40" t="n">
        <v>252.477</v>
      </c>
      <c r="G232" s="40" t="n">
        <v>249.459</v>
      </c>
      <c r="H232" s="40" t="n">
        <v>135.104</v>
      </c>
      <c r="I232" s="40" t="n">
        <v>5.649</v>
      </c>
      <c r="J232" s="40" t="n">
        <v>2.366</v>
      </c>
      <c r="K232" s="40" t="n"/>
      <c r="L232" s="40" t="n"/>
      <c r="M232" s="40" t="n"/>
      <c r="N232" s="40" t="n"/>
      <c r="O232" s="40" t="n"/>
      <c r="P232" s="40" t="n"/>
      <c r="Q232" s="40" t="n"/>
      <c r="R232" s="40" t="n"/>
      <c r="S232" s="40" t="n"/>
      <c r="T232" s="40" t="n"/>
      <c r="U232" s="40" t="n"/>
      <c r="V232" s="40" t="n"/>
      <c r="W232" s="40" t="n"/>
      <c r="X232" s="40" t="n"/>
      <c r="Y232" s="40" t="n"/>
      <c r="Z232" s="40" t="n"/>
      <c r="AA232" s="40" t="n"/>
      <c r="AB232" s="40" t="n"/>
      <c r="AC232" s="40" t="n"/>
      <c r="AD232" s="40" t="n"/>
      <c r="AE232" s="40" t="n"/>
      <c r="AF232" s="40" t="n"/>
      <c r="AG232" s="40" t="n"/>
      <c r="AH232" s="40" t="n"/>
      <c r="AI232" s="40" t="n"/>
      <c r="AJ232" s="40" t="n"/>
      <c r="AK232" s="40" t="n"/>
      <c r="AL232" s="40" t="n"/>
      <c r="AM232" s="40" t="n"/>
    </row>
    <row r="233" hidden="1" ht="18" customHeight="1" s="173" thickBot="1">
      <c r="A233" s="45" t="inlineStr">
        <is>
          <t>Uang muka setoran modal</t>
        </is>
      </c>
      <c r="B233" s="45" t="n"/>
      <c r="C233" s="37" t="inlineStr"/>
      <c r="D233" s="37" t="inlineStr"/>
      <c r="E233" s="37" t="inlineStr"/>
      <c r="F233" s="37" t="inlineStr"/>
      <c r="G233" s="37" t="inlineStr"/>
      <c r="H233" s="37" t="inlineStr"/>
      <c r="I233" s="37" t="inlineStr"/>
      <c r="J233" s="37" t="inlineStr"/>
      <c r="K233" s="37" t="n"/>
      <c r="L233" s="37" t="n"/>
      <c r="M233" s="37" t="n"/>
      <c r="N233" s="37" t="n"/>
      <c r="O233" s="37" t="n"/>
      <c r="P233" s="37" t="n"/>
      <c r="Q233" s="37" t="n"/>
      <c r="R233" s="37" t="n"/>
      <c r="S233" s="37" t="n"/>
      <c r="T233" s="37" t="n"/>
      <c r="U233" s="37" t="n"/>
      <c r="V233" s="37" t="n"/>
      <c r="W233" s="37" t="n"/>
      <c r="X233" s="37" t="n"/>
      <c r="Y233" s="37" t="n"/>
      <c r="Z233" s="37" t="n"/>
      <c r="AA233" s="37" t="n"/>
      <c r="AB233" s="37" t="n"/>
      <c r="AC233" s="37" t="n"/>
      <c r="AD233" s="37" t="n"/>
      <c r="AE233" s="37" t="n"/>
      <c r="AF233" s="37" t="n"/>
      <c r="AG233" s="37" t="n"/>
      <c r="AH233" s="37" t="n"/>
      <c r="AI233" s="37" t="n"/>
      <c r="AJ233" s="37" t="n"/>
      <c r="AK233" s="37" t="n"/>
      <c r="AL233" s="37" t="n"/>
      <c r="AM233" s="37" t="n"/>
    </row>
    <row r="234" hidden="1" ht="18" customHeight="1" s="173" thickBot="1">
      <c r="A234" s="45" t="inlineStr">
        <is>
          <t>Opsi saham</t>
        </is>
      </c>
      <c r="B234" s="45" t="n"/>
      <c r="C234" s="37" t="inlineStr"/>
      <c r="D234" s="37" t="inlineStr"/>
      <c r="E234" s="37" t="inlineStr"/>
      <c r="F234" s="37" t="inlineStr"/>
      <c r="G234" s="37" t="inlineStr"/>
      <c r="H234" s="37" t="inlineStr"/>
      <c r="I234" s="37" t="inlineStr"/>
      <c r="J234" s="37" t="inlineStr"/>
      <c r="K234" s="37" t="n"/>
      <c r="L234" s="37" t="n"/>
      <c r="M234" s="37" t="n"/>
      <c r="N234" s="37" t="n"/>
      <c r="O234" s="37" t="n"/>
      <c r="P234" s="37" t="n"/>
      <c r="Q234" s="37" t="n"/>
      <c r="R234" s="37" t="n"/>
      <c r="S234" s="37" t="n"/>
      <c r="T234" s="37" t="n"/>
      <c r="U234" s="37" t="n"/>
      <c r="V234" s="37" t="n"/>
      <c r="W234" s="37" t="n"/>
      <c r="X234" s="37" t="n"/>
      <c r="Y234" s="37" t="n"/>
      <c r="Z234" s="37" t="n"/>
      <c r="AA234" s="37" t="n"/>
      <c r="AB234" s="37" t="n"/>
      <c r="AC234" s="37" t="n"/>
      <c r="AD234" s="37" t="n"/>
      <c r="AE234" s="37" t="n"/>
      <c r="AF234" s="37" t="n"/>
      <c r="AG234" s="37" t="n"/>
      <c r="AH234" s="37" t="n"/>
      <c r="AI234" s="37" t="n"/>
      <c r="AJ234" s="37" t="n"/>
      <c r="AK234" s="37" t="n"/>
      <c r="AL234" s="37" t="n"/>
      <c r="AM234" s="37" t="n"/>
    </row>
    <row r="235" hidden="1" ht="35" customHeight="1" s="173" thickBot="1">
      <c r="A235" s="45" t="inlineStr">
        <is>
          <t>Penjabaran laporan keuangan</t>
        </is>
      </c>
      <c r="B235" s="45" t="n"/>
      <c r="C235" s="37" t="n">
        <v/>
      </c>
      <c r="D235" s="37" t="n">
        <v/>
      </c>
      <c r="E235" s="37" t="n">
        <v/>
      </c>
      <c r="F235" s="37" t="inlineStr"/>
      <c r="G235" s="37" t="inlineStr"/>
      <c r="H235" s="37" t="inlineStr"/>
      <c r="I235" s="37" t="inlineStr"/>
      <c r="J235" s="37" t="inlineStr"/>
      <c r="K235" s="37" t="n"/>
      <c r="L235" s="37" t="n"/>
      <c r="M235" s="37" t="n"/>
      <c r="N235" s="37" t="n"/>
      <c r="O235" s="37" t="n"/>
      <c r="P235" s="37" t="n"/>
      <c r="Q235" s="37" t="n"/>
      <c r="R235" s="37" t="n"/>
      <c r="S235" s="37" t="n"/>
      <c r="T235" s="37" t="n"/>
      <c r="U235" s="37" t="n"/>
      <c r="V235" s="37" t="n"/>
      <c r="W235" s="37" t="n"/>
      <c r="X235" s="37" t="n"/>
      <c r="Y235" s="37" t="n"/>
      <c r="Z235" s="37" t="n"/>
      <c r="AA235" s="37" t="n"/>
      <c r="AB235" s="37" t="n"/>
      <c r="AC235" s="37" t="n"/>
      <c r="AD235" s="37" t="n"/>
      <c r="AE235" s="37" t="n"/>
      <c r="AF235" s="37" t="n"/>
      <c r="AG235" s="37" t="n"/>
      <c r="AH235" s="37" t="n"/>
      <c r="AI235" s="37" t="n"/>
      <c r="AJ235" s="37" t="n"/>
      <c r="AK235" s="37" t="n"/>
      <c r="AL235" s="37" t="n"/>
      <c r="AM235" s="37" t="n"/>
    </row>
    <row r="236" ht="18" customHeight="1" s="173" thickBot="1">
      <c r="A236" s="45" t="inlineStr">
        <is>
          <t>Cadangan revaluasi</t>
        </is>
      </c>
      <c r="B236" s="45" t="n"/>
      <c r="C236" s="37" t="n">
        <v>3077.883</v>
      </c>
      <c r="D236" s="37" t="n">
        <v>3520.447</v>
      </c>
      <c r="E236" s="37" t="n">
        <v>3515.604</v>
      </c>
      <c r="F236" s="37" t="n">
        <v>3422.692</v>
      </c>
      <c r="G236" s="37" t="n">
        <v>4180.033</v>
      </c>
      <c r="H236" s="37" t="n">
        <v>4181.209</v>
      </c>
      <c r="I236" s="37" t="n">
        <v>4176.647</v>
      </c>
      <c r="J236" s="37" t="n">
        <v>4695.405</v>
      </c>
      <c r="K236" s="37" t="n"/>
      <c r="L236" s="37" t="n"/>
      <c r="M236" s="37" t="n"/>
      <c r="N236" s="37" t="n"/>
      <c r="O236" s="37" t="n"/>
      <c r="P236" s="37" t="n"/>
      <c r="Q236" s="37" t="n"/>
      <c r="R236" s="37" t="n"/>
      <c r="S236" s="37" t="n"/>
      <c r="T236" s="37" t="n"/>
      <c r="U236" s="37" t="n"/>
      <c r="V236" s="37" t="n"/>
      <c r="W236" s="37" t="n"/>
      <c r="X236" s="37" t="n"/>
      <c r="Y236" s="37" t="n"/>
      <c r="Z236" s="37" t="n"/>
      <c r="AA236" s="37" t="n"/>
      <c r="AB236" s="37" t="n"/>
      <c r="AC236" s="37" t="n"/>
      <c r="AD236" s="37" t="n"/>
      <c r="AE236" s="37" t="n"/>
      <c r="AF236" s="37" t="n"/>
      <c r="AG236" s="37" t="n"/>
      <c r="AH236" s="37" t="n"/>
      <c r="AI236" s="37" t="n"/>
      <c r="AJ236" s="37" t="n"/>
      <c r="AK236" s="37" t="n"/>
      <c r="AL236" s="37" t="n"/>
      <c r="AM236" s="37" t="n"/>
    </row>
    <row r="237" hidden="1" ht="35" customHeight="1" s="173" thickBot="1">
      <c r="A237" s="45" t="inlineStr">
        <is>
          <t>Cadangan selisih kurs penjabaran</t>
        </is>
      </c>
      <c r="B237" s="45" t="n"/>
      <c r="C237" s="37" t="inlineStr"/>
      <c r="D237" s="37" t="inlineStr"/>
      <c r="E237" s="37" t="inlineStr"/>
      <c r="F237" s="37" t="inlineStr"/>
      <c r="G237" s="37" t="inlineStr"/>
      <c r="H237" s="37" t="inlineStr"/>
      <c r="I237" s="37" t="inlineStr"/>
      <c r="J237" s="37" t="inlineStr"/>
      <c r="K237" s="37" t="n"/>
      <c r="L237" s="37" t="n"/>
      <c r="M237" s="37" t="n"/>
      <c r="N237" s="37" t="n"/>
      <c r="O237" s="37" t="n"/>
      <c r="P237" s="37" t="n"/>
      <c r="Q237" s="37" t="n"/>
      <c r="R237" s="37" t="n"/>
      <c r="S237" s="37" t="n"/>
      <c r="T237" s="37" t="n"/>
      <c r="U237" s="37" t="n"/>
      <c r="V237" s="37" t="n"/>
      <c r="W237" s="37" t="n"/>
      <c r="X237" s="37" t="n"/>
      <c r="Y237" s="37" t="n"/>
      <c r="Z237" s="37" t="n"/>
      <c r="AA237" s="37" t="n"/>
      <c r="AB237" s="37" t="n"/>
      <c r="AC237" s="37" t="n"/>
      <c r="AD237" s="37" t="n"/>
      <c r="AE237" s="37" t="n"/>
      <c r="AF237" s="37" t="n"/>
      <c r="AG237" s="37" t="n"/>
      <c r="AH237" s="37" t="n"/>
      <c r="AI237" s="37" t="n"/>
      <c r="AJ237" s="37" t="n"/>
      <c r="AK237" s="37" t="n"/>
      <c r="AL237" s="37" t="n"/>
      <c r="AM237" s="37" t="n"/>
    </row>
    <row r="238" ht="52" customHeight="1" s="173" thickBot="1">
      <c r="A238" s="45" t="inlineStr">
        <is>
          <t>Cadangan perubahan nilai wajar aset keuangan tersedia untuk dijual</t>
        </is>
      </c>
      <c r="B238" s="45" t="n"/>
      <c r="C238" s="37" t="n">
        <v>-436.355</v>
      </c>
      <c r="D238" s="37" t="n">
        <v>-138.554</v>
      </c>
      <c r="E238" s="37" t="n">
        <v>1145.286</v>
      </c>
      <c r="F238" s="37" t="n">
        <v>461.557</v>
      </c>
      <c r="G238" s="37" t="n">
        <v/>
      </c>
      <c r="H238" s="37" t="n">
        <v/>
      </c>
      <c r="I238" s="37" t="n">
        <v/>
      </c>
      <c r="J238" s="37" t="n">
        <v/>
      </c>
      <c r="K238" s="37" t="n"/>
      <c r="L238" s="37" t="n"/>
      <c r="M238" s="37" t="n"/>
      <c r="N238" s="37" t="n"/>
      <c r="O238" s="37" t="n"/>
      <c r="P238" s="37" t="n"/>
      <c r="Q238" s="37" t="n"/>
      <c r="R238" s="37" t="n"/>
      <c r="S238" s="37" t="n"/>
      <c r="T238" s="37" t="n"/>
      <c r="U238" s="37" t="n"/>
      <c r="V238" s="37" t="n"/>
      <c r="W238" s="37" t="n"/>
      <c r="X238" s="37" t="n"/>
      <c r="Y238" s="37" t="n"/>
      <c r="Z238" s="37" t="n"/>
      <c r="AA238" s="37" t="n"/>
      <c r="AB238" s="37" t="n"/>
      <c r="AC238" s="37" t="n"/>
      <c r="AD238" s="37" t="n"/>
      <c r="AE238" s="37" t="n"/>
      <c r="AF238" s="37" t="n"/>
      <c r="AG238" s="37" t="n"/>
      <c r="AH238" s="37" t="n"/>
      <c r="AI238" s="37" t="n"/>
      <c r="AJ238" s="37" t="n"/>
      <c r="AK238" s="37" t="n"/>
      <c r="AL238" s="37" t="n"/>
      <c r="AM238" s="37" t="n"/>
    </row>
    <row r="239" ht="69" customHeight="1" s="173" thickBot="1">
      <c r="A239" s="45" t="inlineStr">
        <is>
          <t>Cadangan perubahan nilai wajar aset keuangan nilai wajar melalui pendapatan komprehensif lainnya</t>
        </is>
      </c>
      <c r="B239" s="45" t="n"/>
      <c r="C239" s="37" t="n">
        <v/>
      </c>
      <c r="D239" s="37" t="n">
        <v/>
      </c>
      <c r="E239" s="37" t="n">
        <v/>
      </c>
      <c r="F239" s="37" t="n">
        <v>461.557</v>
      </c>
      <c r="G239" s="37" t="n">
        <v>-1148.728</v>
      </c>
      <c r="H239" s="37" t="n">
        <v>-879.27</v>
      </c>
      <c r="I239" s="37" t="n">
        <v>-963.1660000000001</v>
      </c>
      <c r="J239" s="37" t="n">
        <v>436.832</v>
      </c>
      <c r="K239" s="37" t="n"/>
      <c r="L239" s="37" t="n"/>
      <c r="M239" s="37" t="n"/>
      <c r="N239" s="37" t="n"/>
      <c r="O239" s="37" t="n"/>
      <c r="P239" s="37" t="n"/>
      <c r="Q239" s="37" t="n"/>
      <c r="R239" s="37" t="n"/>
      <c r="S239" s="37" t="n"/>
      <c r="T239" s="37" t="n"/>
      <c r="U239" s="37" t="n"/>
      <c r="V239" s="37" t="n"/>
      <c r="W239" s="37" t="n"/>
      <c r="X239" s="37" t="n"/>
      <c r="Y239" s="37" t="n"/>
      <c r="Z239" s="37" t="n"/>
      <c r="AA239" s="37" t="n"/>
      <c r="AB239" s="37" t="n"/>
      <c r="AC239" s="37" t="n"/>
      <c r="AD239" s="37" t="n"/>
      <c r="AE239" s="37" t="n"/>
      <c r="AF239" s="37" t="n"/>
      <c r="AG239" s="37" t="n"/>
      <c r="AH239" s="37" t="n"/>
      <c r="AI239" s="37" t="n"/>
      <c r="AJ239" s="37" t="n"/>
      <c r="AK239" s="37" t="n"/>
      <c r="AL239" s="37" t="n"/>
      <c r="AM239" s="37" t="n"/>
    </row>
    <row r="240" hidden="1" ht="52" customHeight="1" s="173" thickBot="1">
      <c r="A240" s="45" t="inlineStr">
        <is>
          <t>Cadangan keuntungan (kerugian) investasi pada instrumen ekuitas</t>
        </is>
      </c>
      <c r="B240" s="45" t="n"/>
      <c r="C240" s="37" t="inlineStr"/>
      <c r="D240" s="37" t="inlineStr"/>
      <c r="E240" s="37" t="inlineStr"/>
      <c r="F240" s="37" t="inlineStr"/>
      <c r="G240" s="37" t="inlineStr"/>
      <c r="H240" s="37" t="inlineStr"/>
      <c r="I240" s="37" t="inlineStr"/>
      <c r="J240" s="37" t="inlineStr"/>
      <c r="K240" s="37" t="n"/>
      <c r="L240" s="37" t="n"/>
      <c r="M240" s="37" t="n"/>
      <c r="N240" s="37" t="n"/>
      <c r="O240" s="37" t="n"/>
      <c r="P240" s="37" t="n"/>
      <c r="Q240" s="37" t="n"/>
      <c r="R240" s="37" t="n"/>
      <c r="S240" s="37" t="n"/>
      <c r="T240" s="37" t="n"/>
      <c r="U240" s="37" t="n"/>
      <c r="V240" s="37" t="n"/>
      <c r="W240" s="37" t="n"/>
      <c r="X240" s="37" t="n"/>
      <c r="Y240" s="37" t="n"/>
      <c r="Z240" s="37" t="n"/>
      <c r="AA240" s="37" t="n"/>
      <c r="AB240" s="37" t="n"/>
      <c r="AC240" s="37" t="n"/>
      <c r="AD240" s="37" t="n"/>
      <c r="AE240" s="37" t="n"/>
      <c r="AF240" s="37" t="n"/>
      <c r="AG240" s="37" t="n"/>
      <c r="AH240" s="37" t="n"/>
      <c r="AI240" s="37" t="n"/>
      <c r="AJ240" s="37" t="n"/>
      <c r="AK240" s="37" t="n"/>
      <c r="AL240" s="37" t="n"/>
      <c r="AM240" s="37" t="n"/>
    </row>
    <row r="241" ht="35" customHeight="1" s="173" thickBot="1">
      <c r="A241" s="45" t="inlineStr">
        <is>
          <t>Cadangan pembayaran berbasis saham</t>
        </is>
      </c>
      <c r="B241" s="45" t="n"/>
      <c r="C241" s="37" t="n">
        <v>86.453</v>
      </c>
      <c r="D241" s="37" t="n">
        <v>95.52</v>
      </c>
      <c r="E241" s="37" t="n">
        <v>96.43000000000001</v>
      </c>
      <c r="F241" s="37" t="n">
        <v>115.025</v>
      </c>
      <c r="G241" s="37" t="n">
        <v>137.105</v>
      </c>
      <c r="H241" s="37" t="n">
        <v>137.123</v>
      </c>
      <c r="I241" s="37" t="n">
        <v>90.994</v>
      </c>
      <c r="J241" s="37" t="n">
        <v>84.33199999999999</v>
      </c>
      <c r="K241" s="37" t="n"/>
      <c r="L241" s="37" t="n"/>
      <c r="M241" s="37" t="n"/>
      <c r="N241" s="37" t="n"/>
      <c r="O241" s="37" t="n"/>
      <c r="P241" s="37" t="n"/>
      <c r="Q241" s="37" t="n"/>
      <c r="R241" s="37" t="n"/>
      <c r="S241" s="37" t="n"/>
      <c r="T241" s="37" t="n"/>
      <c r="U241" s="37" t="n"/>
      <c r="V241" s="37" t="n"/>
      <c r="W241" s="37" t="n"/>
      <c r="X241" s="37" t="n"/>
      <c r="Y241" s="37" t="n"/>
      <c r="Z241" s="37" t="n"/>
      <c r="AA241" s="37" t="n"/>
      <c r="AB241" s="37" t="n"/>
      <c r="AC241" s="37" t="n"/>
      <c r="AD241" s="37" t="n"/>
      <c r="AE241" s="37" t="n"/>
      <c r="AF241" s="37" t="n"/>
      <c r="AG241" s="37" t="n"/>
      <c r="AH241" s="37" t="n"/>
      <c r="AI241" s="37" t="n"/>
      <c r="AJ241" s="37" t="n"/>
      <c r="AK241" s="37" t="n"/>
      <c r="AL241" s="37" t="n"/>
      <c r="AM241" s="37" t="n"/>
    </row>
    <row r="242" hidden="1" ht="35" customHeight="1" s="173" thickBot="1">
      <c r="A242" s="45" t="inlineStr">
        <is>
          <t>Cadangan lindung nilai arus kas</t>
        </is>
      </c>
      <c r="B242" s="45" t="n"/>
      <c r="C242" s="37" t="inlineStr"/>
      <c r="D242" s="37" t="inlineStr"/>
      <c r="E242" s="37" t="inlineStr"/>
      <c r="F242" s="37" t="inlineStr"/>
      <c r="G242" s="37" t="inlineStr"/>
      <c r="H242" s="37" t="inlineStr"/>
      <c r="I242" s="37" t="inlineStr"/>
      <c r="J242" s="37" t="inlineStr"/>
      <c r="K242" s="37" t="n"/>
      <c r="L242" s="37" t="n"/>
      <c r="M242" s="37" t="n"/>
      <c r="N242" s="37" t="n"/>
      <c r="O242" s="37" t="n"/>
      <c r="P242" s="37" t="n"/>
      <c r="Q242" s="37" t="n"/>
      <c r="R242" s="37" t="n"/>
      <c r="S242" s="37" t="n"/>
      <c r="T242" s="37" t="n"/>
      <c r="U242" s="37" t="n"/>
      <c r="V242" s="37" t="n"/>
      <c r="W242" s="37" t="n"/>
      <c r="X242" s="37" t="n"/>
      <c r="Y242" s="37" t="n"/>
      <c r="Z242" s="37" t="n"/>
      <c r="AA242" s="37" t="n"/>
      <c r="AB242" s="37" t="n"/>
      <c r="AC242" s="37" t="n"/>
      <c r="AD242" s="37" t="n"/>
      <c r="AE242" s="37" t="n"/>
      <c r="AF242" s="37" t="n"/>
      <c r="AG242" s="37" t="n"/>
      <c r="AH242" s="37" t="n"/>
      <c r="AI242" s="37" t="n"/>
      <c r="AJ242" s="37" t="n"/>
      <c r="AK242" s="37" t="n"/>
      <c r="AL242" s="37" t="n"/>
      <c r="AM242" s="37" t="n"/>
    </row>
    <row r="243" ht="52" customHeight="1" s="173" thickBot="1">
      <c r="A243" s="45" t="inlineStr">
        <is>
          <t>Cadangan pengukuran kembali program imbalan pasti</t>
        </is>
      </c>
      <c r="B243" s="45" t="n"/>
      <c r="C243" s="37" t="n">
        <v>-66.41200000000001</v>
      </c>
      <c r="D243" s="37" t="n">
        <v>-62.238</v>
      </c>
      <c r="E243" s="37" t="n">
        <v>-62.682</v>
      </c>
      <c r="F243" s="37" t="n">
        <v>-66.294</v>
      </c>
      <c r="G243" s="37" t="n">
        <v>-119.774</v>
      </c>
      <c r="H243" s="37" t="n">
        <v>-141.287</v>
      </c>
      <c r="I243" s="37" t="n">
        <v>-142.791</v>
      </c>
      <c r="J243" s="37" t="n">
        <v>-98.899</v>
      </c>
      <c r="K243" s="37" t="n"/>
      <c r="L243" s="37" t="n"/>
      <c r="M243" s="37" t="n"/>
      <c r="N243" s="37" t="n"/>
      <c r="O243" s="37" t="n"/>
      <c r="P243" s="37" t="n"/>
      <c r="Q243" s="37" t="n"/>
      <c r="R243" s="37" t="n"/>
      <c r="S243" s="37" t="n"/>
      <c r="T243" s="37" t="n"/>
      <c r="U243" s="37" t="n"/>
      <c r="V243" s="37" t="n"/>
      <c r="W243" s="37" t="n"/>
      <c r="X243" s="37" t="n"/>
      <c r="Y243" s="37" t="n"/>
      <c r="Z243" s="37" t="n"/>
      <c r="AA243" s="37" t="n"/>
      <c r="AB243" s="37" t="n"/>
      <c r="AC243" s="37" t="n"/>
      <c r="AD243" s="37" t="n"/>
      <c r="AE243" s="37" t="n"/>
      <c r="AF243" s="37" t="n"/>
      <c r="AG243" s="37" t="n"/>
      <c r="AH243" s="37" t="n"/>
      <c r="AI243" s="37" t="n"/>
      <c r="AJ243" s="37" t="n"/>
      <c r="AK243" s="37" t="n"/>
      <c r="AL243" s="37" t="n"/>
      <c r="AM243" s="37" t="n"/>
    </row>
    <row r="244" hidden="1" ht="18" customHeight="1" s="173" thickBot="1">
      <c r="A244" s="45" t="inlineStr">
        <is>
          <t>Cadangan lainnya</t>
        </is>
      </c>
      <c r="B244" s="45" t="n"/>
      <c r="C244" s="37" t="inlineStr"/>
      <c r="D244" s="37" t="inlineStr"/>
      <c r="E244" s="37" t="inlineStr"/>
      <c r="F244" s="37" t="inlineStr"/>
      <c r="G244" s="37" t="inlineStr"/>
      <c r="H244" s="37" t="inlineStr"/>
      <c r="I244" s="37" t="inlineStr"/>
      <c r="J244" s="37" t="inlineStr"/>
      <c r="K244" s="37" t="n"/>
      <c r="L244" s="37" t="n"/>
      <c r="M244" s="37" t="n"/>
      <c r="N244" s="37" t="n"/>
      <c r="O244" s="37" t="n"/>
      <c r="P244" s="37" t="n"/>
      <c r="Q244" s="37" t="n"/>
      <c r="R244" s="37" t="n"/>
      <c r="S244" s="37" t="n"/>
      <c r="T244" s="37" t="n"/>
      <c r="U244" s="37" t="n"/>
      <c r="V244" s="37" t="n"/>
      <c r="W244" s="37" t="n"/>
      <c r="X244" s="37" t="n"/>
      <c r="Y244" s="37" t="n"/>
      <c r="Z244" s="37" t="n"/>
      <c r="AA244" s="37" t="n"/>
      <c r="AB244" s="37" t="n"/>
      <c r="AC244" s="37" t="n"/>
      <c r="AD244" s="37" t="n"/>
      <c r="AE244" s="37" t="n"/>
      <c r="AF244" s="37" t="n"/>
      <c r="AG244" s="37" t="n"/>
      <c r="AH244" s="37" t="n"/>
      <c r="AI244" s="37" t="n"/>
      <c r="AJ244" s="37" t="n"/>
      <c r="AK244" s="37" t="n"/>
      <c r="AL244" s="37" t="n"/>
      <c r="AM244" s="37" t="n"/>
    </row>
    <row r="245" hidden="1" ht="35" customHeight="1" s="173" thickBot="1">
      <c r="A245" s="45" t="inlineStr">
        <is>
          <t>Selisih Transaksi Perubahan Ekuitas Entitas Anak/Asosiasi</t>
        </is>
      </c>
      <c r="B245" s="45" t="n"/>
      <c r="C245" s="37" t="n">
        <v/>
      </c>
      <c r="D245" s="37" t="n">
        <v/>
      </c>
      <c r="E245" s="37" t="n">
        <v/>
      </c>
      <c r="F245" s="37" t="inlineStr"/>
      <c r="G245" s="37" t="inlineStr"/>
      <c r="H245" s="37" t="inlineStr"/>
      <c r="I245" s="37" t="inlineStr"/>
      <c r="J245" s="37" t="inlineStr"/>
      <c r="K245" s="37" t="n"/>
      <c r="L245" s="37" t="n"/>
      <c r="M245" s="37" t="n"/>
      <c r="N245" s="37" t="n"/>
      <c r="O245" s="37" t="n"/>
      <c r="P245" s="37" t="n"/>
      <c r="Q245" s="37" t="n"/>
      <c r="R245" s="37" t="n"/>
      <c r="S245" s="37" t="n"/>
      <c r="T245" s="37" t="n"/>
      <c r="U245" s="37" t="n"/>
      <c r="V245" s="37" t="n"/>
      <c r="W245" s="37" t="n"/>
      <c r="X245" s="37" t="n"/>
      <c r="Y245" s="37" t="n"/>
      <c r="Z245" s="37" t="n"/>
      <c r="AA245" s="37" t="n"/>
      <c r="AB245" s="37" t="n"/>
      <c r="AC245" s="37" t="n"/>
      <c r="AD245" s="37" t="n"/>
      <c r="AE245" s="37" t="n"/>
      <c r="AF245" s="37" t="n"/>
      <c r="AG245" s="37" t="n"/>
      <c r="AH245" s="37" t="n"/>
      <c r="AI245" s="37" t="n"/>
      <c r="AJ245" s="37" t="n"/>
      <c r="AK245" s="37" t="n"/>
      <c r="AL245" s="37" t="n"/>
      <c r="AM245" s="37" t="n"/>
    </row>
    <row r="246" ht="18" customHeight="1" s="173" thickBot="1">
      <c r="A246" s="45" t="inlineStr">
        <is>
          <t>Komponen ekuitas lainnya</t>
        </is>
      </c>
      <c r="B246" s="45" t="n"/>
      <c r="C246" s="37" t="n">
        <v>-35.723</v>
      </c>
      <c r="D246" s="37" t="n">
        <v>-35.723</v>
      </c>
      <c r="E246" s="37" t="n">
        <v>-35.723</v>
      </c>
      <c r="F246" s="37" t="n">
        <v>-35.723</v>
      </c>
      <c r="G246" s="37" t="n">
        <v>-35.723</v>
      </c>
      <c r="H246" s="37" t="n">
        <v>-35.723</v>
      </c>
      <c r="I246" s="37" t="n">
        <v>-35.723</v>
      </c>
      <c r="J246" s="37" t="n">
        <v>-35.723</v>
      </c>
      <c r="K246" s="37" t="n"/>
      <c r="L246" s="37" t="n"/>
      <c r="M246" s="37" t="n"/>
      <c r="N246" s="37" t="n"/>
      <c r="O246" s="37" t="n"/>
      <c r="P246" s="37" t="n"/>
      <c r="Q246" s="37" t="n"/>
      <c r="R246" s="37" t="n"/>
      <c r="S246" s="37" t="n"/>
      <c r="T246" s="37" t="n"/>
      <c r="U246" s="37" t="n"/>
      <c r="V246" s="37" t="n"/>
      <c r="W246" s="37" t="n"/>
      <c r="X246" s="37" t="n"/>
      <c r="Y246" s="37" t="n"/>
      <c r="Z246" s="37" t="n"/>
      <c r="AA246" s="37" t="n"/>
      <c r="AB246" s="37" t="n"/>
      <c r="AC246" s="37" t="n"/>
      <c r="AD246" s="37" t="n"/>
      <c r="AE246" s="37" t="n"/>
      <c r="AF246" s="37" t="n"/>
      <c r="AG246" s="37" t="n"/>
      <c r="AH246" s="37" t="n"/>
      <c r="AI246" s="37" t="n"/>
      <c r="AJ246" s="37" t="n"/>
      <c r="AK246" s="37" t="n"/>
      <c r="AL246" s="37" t="n"/>
      <c r="AM246" s="37" t="n"/>
    </row>
    <row r="247" ht="35" customHeight="1" s="173" thickBot="1">
      <c r="A247" s="43" t="inlineStr">
        <is>
          <t>Saldo laba (akumulasi kerugian)</t>
        </is>
      </c>
      <c r="B247" s="43" t="n"/>
      <c r="C247" s="155">
        <f>C250+C251+C252</f>
        <v/>
      </c>
      <c r="D247" s="155">
        <f>D250+D251+D252</f>
        <v/>
      </c>
      <c r="E247" s="155">
        <f>E250+E251+E252</f>
        <v/>
      </c>
      <c r="F247" s="155">
        <f>F250+F251+F252</f>
        <v/>
      </c>
      <c r="G247" s="155">
        <f>G250+G251+G252</f>
        <v/>
      </c>
      <c r="H247" s="155">
        <f>H250+H251+H252</f>
        <v/>
      </c>
      <c r="I247" s="155">
        <f>I250+I251+I252</f>
        <v/>
      </c>
      <c r="J247" s="155">
        <f>J250+J251+J252</f>
        <v/>
      </c>
      <c r="K247" s="155">
        <f>K250+K251+K252</f>
        <v/>
      </c>
      <c r="L247" s="155">
        <f>L250+L251+L252</f>
        <v/>
      </c>
      <c r="M247" s="155">
        <f>M250+M251+M252</f>
        <v/>
      </c>
      <c r="N247" s="155">
        <f>N250+N251+N252</f>
        <v/>
      </c>
      <c r="O247" s="155">
        <f>O250+O251+O252</f>
        <v/>
      </c>
      <c r="P247" s="155">
        <f>P250+P251+P252</f>
        <v/>
      </c>
      <c r="Q247" s="155">
        <f>Q250+Q251+Q252</f>
        <v/>
      </c>
      <c r="R247" s="155">
        <f>R250+R251+R252</f>
        <v/>
      </c>
      <c r="S247" s="155">
        <f>S250+S251+S252</f>
        <v/>
      </c>
      <c r="T247" s="155">
        <f>T250+T251+T252</f>
        <v/>
      </c>
      <c r="U247" s="155">
        <f>U250+U251+U252</f>
        <v/>
      </c>
      <c r="V247" s="155">
        <f>V250+V251+V252</f>
        <v/>
      </c>
      <c r="W247" s="155">
        <f>W250+W251+W252</f>
        <v/>
      </c>
      <c r="X247" s="155">
        <f>X250+X251+X252</f>
        <v/>
      </c>
      <c r="Y247" s="155">
        <f>Y250+Y251+Y252</f>
        <v/>
      </c>
      <c r="Z247" s="155">
        <f>Z250+Z251+Z252</f>
        <v/>
      </c>
      <c r="AA247" s="155">
        <f>AA250+AA251+AA252</f>
        <v/>
      </c>
      <c r="AB247" s="155">
        <f>AB250+AB251+AB252</f>
        <v/>
      </c>
      <c r="AC247" s="155">
        <f>AC250+AC251+AC252</f>
        <v/>
      </c>
      <c r="AD247" s="155">
        <f>AD250+AD251+AD252</f>
        <v/>
      </c>
      <c r="AE247" s="155">
        <f>AE250+AE251+AE252</f>
        <v/>
      </c>
      <c r="AF247" s="155">
        <f>AF250+AF251+AF252</f>
        <v/>
      </c>
      <c r="AG247" s="155">
        <f>AG250+AG251+AG252</f>
        <v/>
      </c>
      <c r="AH247" s="155">
        <f>AH250+AH251+AH252</f>
        <v/>
      </c>
      <c r="AI247" s="155">
        <f>AI250+AI251+AI252</f>
        <v/>
      </c>
      <c r="AJ247" s="155">
        <f>AJ250+AJ251+AJ252</f>
        <v/>
      </c>
      <c r="AK247" s="155">
        <f>AK250+AK251+AK252</f>
        <v/>
      </c>
      <c r="AL247" s="155">
        <f>AL250+AL251+AL252</f>
        <v/>
      </c>
      <c r="AM247" s="155">
        <f>AM250+AM251+AM252</f>
        <v/>
      </c>
    </row>
    <row r="248" ht="35" customFormat="1" customHeight="1" s="50" thickBot="1">
      <c r="A248" s="154" t="inlineStr">
        <is>
          <t>Retained Earning Growth (%)</t>
        </is>
      </c>
      <c r="B248" s="62" t="n"/>
      <c r="C248" s="152">
        <f>IFERROR(IF(((C247-B247)/B247)=-1, "", (C247-B247)/B247), "")</f>
        <v/>
      </c>
      <c r="D248" s="152">
        <f>IFERROR(IF(((D247-C247)/C247)=-1, "", (D247-C247)/C247), "")</f>
        <v/>
      </c>
      <c r="E248" s="152">
        <f>IFERROR(IF(((E247-D247)/D247)=-1, "", (E247-D247)/D247), "")</f>
        <v/>
      </c>
      <c r="F248" s="152">
        <f>IFERROR(IF(((F247-E247)/E247)=-1, "", (F247-E247)/E247), "")</f>
        <v/>
      </c>
      <c r="G248" s="152">
        <f>IFERROR(IF(((G247-F247)/F247)=-1, "", (G247-F247)/F247), "")</f>
        <v/>
      </c>
      <c r="H248" s="152">
        <f>IFERROR(IF(((H247-G247)/G247)=-1, "", (H247-G247)/G247), "")</f>
        <v/>
      </c>
      <c r="I248" s="152">
        <f>IFERROR(IF(((I247-H247)/H247)=-1, "", (I247-H247)/H247), "")</f>
        <v/>
      </c>
      <c r="J248" s="152">
        <f>IFERROR(IF(((J247-I247)/I247)=-1, "", (J247-I247)/I247), "")</f>
        <v/>
      </c>
      <c r="K248" s="152">
        <f>IFERROR(IF(((K247-J247)/J247)=-1, "", (K247-J247)/J247), "")</f>
        <v/>
      </c>
      <c r="L248" s="152">
        <f>IFERROR(IF(((L247-K247)/K247)=-1, "", (L247-K247)/K247), "")</f>
        <v/>
      </c>
      <c r="M248" s="152">
        <f>IFERROR(IF(((M247-L247)/L247)=-1, "", (M247-L247)/L247), "")</f>
        <v/>
      </c>
      <c r="N248" s="152">
        <f>IFERROR(IF(((N247-M247)/M247)=-1, "", (N247-M247)/M247), "")</f>
        <v/>
      </c>
      <c r="O248" s="152">
        <f>IFERROR(IF(((O247-N247)/N247)=-1, "", (O247-N247)/N247), "")</f>
        <v/>
      </c>
      <c r="P248" s="152">
        <f>IFERROR(IF(((P247-O247)/O247)=-1, "", (P247-O247)/O247), "")</f>
        <v/>
      </c>
      <c r="Q248" s="152">
        <f>IFERROR(IF(((Q247-P247)/P247)=-1, "", (Q247-P247)/P247), "")</f>
        <v/>
      </c>
      <c r="R248" s="152">
        <f>IFERROR(IF(((R247-Q247)/Q247)=-1, "", (R247-Q247)/Q247), "")</f>
        <v/>
      </c>
      <c r="S248" s="152">
        <f>IFERROR(IF(((S247-R247)/R247)=-1, "", (S247-R247)/R247), "")</f>
        <v/>
      </c>
      <c r="T248" s="152">
        <f>IFERROR(IF(((T247-S247)/S247)=-1, "", (T247-S247)/S247), "")</f>
        <v/>
      </c>
      <c r="U248" s="152">
        <f>IFERROR(IF(((U247-T247)/T247)=-1, "", (U247-T247)/T247), "")</f>
        <v/>
      </c>
      <c r="V248" s="152">
        <f>IFERROR(IF(((V247-U247)/U247)=-1, "", (V247-U247)/U247), "")</f>
        <v/>
      </c>
      <c r="W248" s="152">
        <f>IFERROR(IF(((W247-V247)/V247)=-1, "", (W247-V247)/V247), "")</f>
        <v/>
      </c>
      <c r="X248" s="152">
        <f>IFERROR(IF(((X247-W247)/W247)=-1, "", (X247-W247)/W247), "")</f>
        <v/>
      </c>
      <c r="Y248" s="152">
        <f>IFERROR(IF(((Y247-X247)/X247)=-1, "", (Y247-X247)/X247), "")</f>
        <v/>
      </c>
      <c r="Z248" s="152">
        <f>IFERROR(IF(((Z247-Y247)/Y247)=-1, "", (Z247-Y247)/Y247), "")</f>
        <v/>
      </c>
      <c r="AA248" s="152">
        <f>IFERROR(IF(((AA247-Z247)/Z247)=-1, "", (AA247-Z247)/Z247), "")</f>
        <v/>
      </c>
      <c r="AB248" s="152">
        <f>IFERROR(IF(((AB247-AA247)/AA247)=-1, "", (AB247-AA247)/AA247), "")</f>
        <v/>
      </c>
      <c r="AC248" s="152">
        <f>IFERROR(IF(((AC247-AB247)/AB247)=-1, "", (AC247-AB247)/AB247), "")</f>
        <v/>
      </c>
      <c r="AD248" s="152">
        <f>IFERROR(IF(((AD247-AC247)/AC247)=-1, "", (AD247-AC247)/AC247), "")</f>
        <v/>
      </c>
      <c r="AE248" s="152">
        <f>IFERROR(IF(((AE247-AD247)/AD247)=-1, "", (AE247-AD247)/AD247), "")</f>
        <v/>
      </c>
      <c r="AF248" s="152">
        <f>IFERROR(IF(((AF247-AE247)/AE247)=-1, "", (AF247-AE247)/AE247), "")</f>
        <v/>
      </c>
      <c r="AG248" s="152">
        <f>IFERROR(IF(((AG247-AF247)/AF247)=-1, "", (AG247-AF247)/AF247), "")</f>
        <v/>
      </c>
      <c r="AH248" s="152">
        <f>IFERROR(IF(((AH247-AG247)/AG247)=-1, "", (AH247-AG247)/AG247), "")</f>
        <v/>
      </c>
      <c r="AI248" s="152">
        <f>IFERROR(IF(((AI247-AH247)/AH247)=-1, "", (AI247-AH247)/AH247), "")</f>
        <v/>
      </c>
      <c r="AJ248" s="152">
        <f>IFERROR(IF(((AJ247-AI247)/AI247)=-1, "", (AJ247-AI247)/AI247), "")</f>
        <v/>
      </c>
      <c r="AK248" s="152">
        <f>IFERROR(IF(((AK247-AJ247)/AJ247)=-1, "", (AK247-AJ247)/AJ247), "")</f>
        <v/>
      </c>
      <c r="AL248" s="152">
        <f>IFERROR(IF(((AL247-AK247)/AK247)=-1, "", (AL247-AK247)/AK247), "")</f>
        <v/>
      </c>
      <c r="AM248" s="152">
        <f>IFERROR(IF(((AM247-AL247)/AL247)=-1, "", (AM247-AL247)/AL247), "")</f>
        <v/>
      </c>
    </row>
    <row r="249" ht="35" customHeight="1" s="173" thickBot="1">
      <c r="A249" s="46" t="inlineStr">
        <is>
          <t>Saldo laba yang telah ditentukan penggunaanya</t>
        </is>
      </c>
      <c r="B249" s="46" t="n"/>
      <c r="C249" s="142" t="n"/>
      <c r="D249" s="34" t="n"/>
      <c r="E249" s="34" t="n"/>
      <c r="F249" s="34" t="n"/>
      <c r="G249" s="34" t="n"/>
      <c r="H249" s="34" t="n"/>
      <c r="I249" s="34" t="n"/>
      <c r="J249" s="34" t="n"/>
      <c r="K249" s="34" t="n"/>
      <c r="L249" s="34" t="n"/>
      <c r="M249" s="34" t="n"/>
      <c r="N249" s="34" t="n"/>
      <c r="O249" s="34" t="n"/>
      <c r="P249" s="34" t="n"/>
      <c r="Q249" s="34" t="n"/>
      <c r="R249" s="34" t="n"/>
      <c r="S249" s="34" t="n"/>
      <c r="T249" s="34" t="n"/>
      <c r="U249" s="34" t="n"/>
      <c r="V249" s="34" t="n"/>
      <c r="W249" s="34" t="n"/>
      <c r="X249" s="34" t="n"/>
      <c r="Y249" s="34" t="n"/>
      <c r="Z249" s="34" t="n"/>
      <c r="AA249" s="34" t="n"/>
      <c r="AB249" s="34" t="n"/>
      <c r="AC249" s="34" t="n"/>
      <c r="AD249" s="34" t="n"/>
      <c r="AE249" s="34" t="n"/>
      <c r="AF249" s="34" t="n"/>
      <c r="AG249" s="34" t="n"/>
      <c r="AH249" s="34" t="n"/>
      <c r="AI249" s="34" t="n"/>
      <c r="AJ249" s="34" t="n"/>
      <c r="AK249" s="34" t="n"/>
      <c r="AL249" s="34" t="n"/>
      <c r="AM249" s="34" t="n"/>
    </row>
    <row r="250" ht="35" customHeight="1" s="173" thickBot="1">
      <c r="A250" s="47" t="inlineStr">
        <is>
          <t>Cadangan umum dan wajib</t>
        </is>
      </c>
      <c r="B250" s="47" t="n"/>
      <c r="C250" s="37" t="n">
        <v>351.538</v>
      </c>
      <c r="D250" s="37" t="n">
        <v>351.538</v>
      </c>
      <c r="E250" s="37" t="n">
        <v>351.538</v>
      </c>
      <c r="F250" s="37" t="n">
        <v>351.538</v>
      </c>
      <c r="G250" s="37" t="n">
        <v>351.538</v>
      </c>
      <c r="H250" s="37" t="n">
        <v>351.538</v>
      </c>
      <c r="I250" s="37" t="n">
        <v>371.525</v>
      </c>
      <c r="J250" s="37" t="n">
        <v>371.525</v>
      </c>
      <c r="K250" s="37" t="n"/>
      <c r="L250" s="37" t="n"/>
      <c r="M250" s="37" t="n"/>
      <c r="N250" s="37" t="n"/>
      <c r="O250" s="37" t="n"/>
      <c r="P250" s="37" t="n"/>
      <c r="Q250" s="37" t="n"/>
      <c r="R250" s="37" t="n"/>
      <c r="S250" s="37" t="n"/>
      <c r="T250" s="37" t="n"/>
      <c r="U250" s="37" t="n"/>
      <c r="V250" s="37" t="n"/>
      <c r="W250" s="37" t="n"/>
      <c r="X250" s="37" t="n"/>
      <c r="Y250" s="37" t="n"/>
      <c r="Z250" s="37" t="n"/>
      <c r="AA250" s="37" t="n"/>
      <c r="AB250" s="37" t="n"/>
      <c r="AC250" s="37" t="n"/>
      <c r="AD250" s="37" t="n"/>
      <c r="AE250" s="37" t="n"/>
      <c r="AF250" s="37" t="n"/>
      <c r="AG250" s="37" t="n"/>
      <c r="AH250" s="37" t="n"/>
      <c r="AI250" s="37" t="n"/>
      <c r="AJ250" s="37" t="n"/>
      <c r="AK250" s="37" t="n"/>
      <c r="AL250" s="37" t="n"/>
      <c r="AM250" s="37" t="n"/>
    </row>
    <row r="251" hidden="1" ht="18" customHeight="1" s="173" thickBot="1">
      <c r="A251" s="47" t="inlineStr">
        <is>
          <t>Cadangan khusus</t>
        </is>
      </c>
      <c r="B251" s="47" t="n"/>
      <c r="C251" s="37" t="inlineStr"/>
      <c r="D251" s="37" t="inlineStr"/>
      <c r="E251" s="37" t="inlineStr"/>
      <c r="F251" s="37" t="inlineStr"/>
      <c r="G251" s="37" t="inlineStr"/>
      <c r="H251" s="37" t="inlineStr"/>
      <c r="I251" s="37" t="inlineStr"/>
      <c r="J251" s="37" t="inlineStr"/>
      <c r="K251" s="37" t="n"/>
      <c r="L251" s="37" t="n"/>
      <c r="M251" s="37" t="n"/>
      <c r="N251" s="37" t="n"/>
      <c r="O251" s="37" t="n"/>
      <c r="P251" s="37" t="n"/>
      <c r="Q251" s="37" t="n"/>
      <c r="R251" s="37" t="n"/>
      <c r="S251" s="37" t="n"/>
      <c r="T251" s="37" t="n"/>
      <c r="U251" s="37" t="n"/>
      <c r="V251" s="37" t="n"/>
      <c r="W251" s="37" t="n"/>
      <c r="X251" s="37" t="n"/>
      <c r="Y251" s="37" t="n"/>
      <c r="Z251" s="37" t="n"/>
      <c r="AA251" s="37" t="n"/>
      <c r="AB251" s="37" t="n"/>
      <c r="AC251" s="37" t="n"/>
      <c r="AD251" s="37" t="n"/>
      <c r="AE251" s="37" t="n"/>
      <c r="AF251" s="37" t="n"/>
      <c r="AG251" s="37" t="n"/>
      <c r="AH251" s="37" t="n"/>
      <c r="AI251" s="37" t="n"/>
      <c r="AJ251" s="37" t="n"/>
      <c r="AK251" s="37" t="n"/>
      <c r="AL251" s="37" t="n"/>
      <c r="AM251" s="37" t="n"/>
    </row>
    <row r="252" ht="35" customHeight="1" s="173" thickBot="1">
      <c r="A252" s="44" t="inlineStr">
        <is>
          <t>Saldo laba yang belum ditentukan penggunaannya</t>
        </is>
      </c>
      <c r="B252" s="44" t="n"/>
      <c r="C252" s="37" t="n">
        <v>28206.804</v>
      </c>
      <c r="D252" s="37" t="n">
        <v>31155.473</v>
      </c>
      <c r="E252" s="37" t="n">
        <v>27636.611</v>
      </c>
      <c r="F252" s="37" t="n">
        <v>30735.097</v>
      </c>
      <c r="G252" s="37" t="n">
        <v>33431.191</v>
      </c>
      <c r="H252" s="37" t="n">
        <v>37033.544</v>
      </c>
      <c r="I252" s="37" t="n">
        <v>40759.56</v>
      </c>
      <c r="J252" s="37" t="n">
        <v>43740.945</v>
      </c>
      <c r="K252" s="37" t="n"/>
      <c r="L252" s="37" t="n"/>
      <c r="M252" s="37" t="n"/>
      <c r="N252" s="37" t="n"/>
      <c r="O252" s="37" t="n"/>
      <c r="P252" s="37" t="n"/>
      <c r="Q252" s="37" t="n"/>
      <c r="R252" s="37" t="n"/>
      <c r="S252" s="37" t="n"/>
      <c r="T252" s="37" t="n"/>
      <c r="U252" s="37" t="n"/>
      <c r="V252" s="37" t="n"/>
      <c r="W252" s="37" t="n"/>
      <c r="X252" s="37" t="n"/>
      <c r="Y252" s="37" t="n"/>
      <c r="Z252" s="37" t="n"/>
      <c r="AA252" s="37" t="n"/>
      <c r="AB252" s="37" t="n"/>
      <c r="AC252" s="37" t="n"/>
      <c r="AD252" s="37" t="n"/>
      <c r="AE252" s="37" t="n"/>
      <c r="AF252" s="37" t="n"/>
      <c r="AG252" s="37" t="n"/>
      <c r="AH252" s="37" t="n"/>
      <c r="AI252" s="37" t="n"/>
      <c r="AJ252" s="37" t="n"/>
      <c r="AK252" s="37" t="n"/>
      <c r="AL252" s="37" t="n"/>
      <c r="AM252" s="37" t="n"/>
    </row>
    <row r="253" ht="52" customHeight="1" s="173" thickBot="1">
      <c r="A253" s="43" t="inlineStr">
        <is>
          <t>Jumlah ekuitas yang diatribusikan kepada pemilik entitas induk</t>
        </is>
      </c>
      <c r="B253" s="43" t="n"/>
      <c r="C253" s="41" t="n">
        <v>39579.574</v>
      </c>
      <c r="D253" s="41" t="n">
        <v>43278.891</v>
      </c>
      <c r="E253" s="41" t="n">
        <v>41038.939</v>
      </c>
      <c r="F253" s="41" t="n">
        <v>43377.122</v>
      </c>
      <c r="G253" s="41" t="n">
        <v>45191.89</v>
      </c>
      <c r="H253" s="41" t="n">
        <v>49192.544</v>
      </c>
      <c r="I253" s="41" t="n">
        <v>52999.187</v>
      </c>
      <c r="J253" s="41" t="n">
        <v>57939.857</v>
      </c>
      <c r="K253" s="41" t="n"/>
      <c r="L253" s="41" t="n"/>
      <c r="M253" s="41" t="n"/>
      <c r="N253" s="41" t="n"/>
      <c r="O253" s="41" t="n"/>
      <c r="P253" s="41" t="n"/>
      <c r="Q253" s="41" t="n"/>
      <c r="R253" s="41" t="n"/>
      <c r="S253" s="41" t="n"/>
      <c r="T253" s="41" t="n"/>
      <c r="U253" s="41" t="n"/>
      <c r="V253" s="41" t="n"/>
      <c r="W253" s="41" t="n"/>
      <c r="X253" s="41" t="n"/>
      <c r="Y253" s="41" t="n"/>
      <c r="Z253" s="41" t="n"/>
      <c r="AA253" s="41" t="n"/>
      <c r="AB253" s="41" t="n"/>
      <c r="AC253" s="41" t="n"/>
      <c r="AD253" s="41" t="n"/>
      <c r="AE253" s="41" t="n"/>
      <c r="AF253" s="41" t="n"/>
      <c r="AG253" s="41" t="n"/>
      <c r="AH253" s="41" t="n"/>
      <c r="AI253" s="41" t="n"/>
      <c r="AJ253" s="41" t="n"/>
      <c r="AK253" s="41" t="n"/>
      <c r="AL253" s="41" t="n"/>
      <c r="AM253" s="41" t="n"/>
    </row>
    <row r="254" ht="18" customFormat="1" customHeight="1" s="50" thickBot="1">
      <c r="A254" s="154" t="inlineStr">
        <is>
          <t>Equity Growth (%)</t>
        </is>
      </c>
      <c r="B254" s="62" t="n"/>
      <c r="C254" s="152">
        <f>IFERROR(IF(((C253-B253)/B253)=-1, "", (C253-B253)/B253), "")</f>
        <v/>
      </c>
      <c r="D254" s="152">
        <f>IFERROR(IF(((D253-C253)/C253)=-1, "", (D253-C253)/C253), "")</f>
        <v/>
      </c>
      <c r="E254" s="152">
        <f>IFERROR(IF(((E253-D253)/D253)=-1, "", (E253-D253)/D253), "")</f>
        <v/>
      </c>
      <c r="F254" s="152">
        <f>IFERROR(IF(((F253-E253)/E253)=-1, "", (F253-E253)/E253), "")</f>
        <v/>
      </c>
      <c r="G254" s="152">
        <f>IFERROR(IF(((G253-F253)/F253)=-1, "", (G253-F253)/F253), "")</f>
        <v/>
      </c>
      <c r="H254" s="152">
        <f>IFERROR(IF(((H253-G253)/G253)=-1, "", (H253-G253)/G253), "")</f>
        <v/>
      </c>
      <c r="I254" s="152">
        <f>IFERROR(IF(((I253-H253)/H253)=-1, "", (I253-H253)/H253), "")</f>
        <v/>
      </c>
      <c r="J254" s="152">
        <f>IFERROR(IF(((J253-I253)/I253)=-1, "", (J253-I253)/I253), "")</f>
        <v/>
      </c>
      <c r="K254" s="152">
        <f>IFERROR(IF(((K253-J253)/J253)=-1, "", (K253-J253)/J253), "")</f>
        <v/>
      </c>
      <c r="L254" s="152">
        <f>IFERROR(IF(((L253-K253)/K253)=-1, "", (L253-K253)/K253), "")</f>
        <v/>
      </c>
      <c r="M254" s="152">
        <f>IFERROR(IF(((M253-L253)/L253)=-1, "", (M253-L253)/L253), "")</f>
        <v/>
      </c>
      <c r="N254" s="152">
        <f>IFERROR(IF(((N253-M253)/M253)=-1, "", (N253-M253)/M253), "")</f>
        <v/>
      </c>
      <c r="O254" s="152">
        <f>IFERROR(IF(((O253-N253)/N253)=-1, "", (O253-N253)/N253), "")</f>
        <v/>
      </c>
      <c r="P254" s="152">
        <f>IFERROR(IF(((P253-O253)/O253)=-1, "", (P253-O253)/O253), "")</f>
        <v/>
      </c>
      <c r="Q254" s="152">
        <f>IFERROR(IF(((Q253-P253)/P253)=-1, "", (Q253-P253)/P253), "")</f>
        <v/>
      </c>
      <c r="R254" s="152">
        <f>IFERROR(IF(((R253-Q253)/Q253)=-1, "", (R253-Q253)/Q253), "")</f>
        <v/>
      </c>
      <c r="S254" s="152">
        <f>IFERROR(IF(((S253-R253)/R253)=-1, "", (S253-R253)/R253), "")</f>
        <v/>
      </c>
      <c r="T254" s="152">
        <f>IFERROR(IF(((T253-S253)/S253)=-1, "", (T253-S253)/S253), "")</f>
        <v/>
      </c>
      <c r="U254" s="152">
        <f>IFERROR(IF(((U253-T253)/T253)=-1, "", (U253-T253)/T253), "")</f>
        <v/>
      </c>
      <c r="V254" s="152">
        <f>IFERROR(IF(((V253-U253)/U253)=-1, "", (V253-U253)/U253), "")</f>
        <v/>
      </c>
      <c r="W254" s="152">
        <f>IFERROR(IF(((W253-V253)/V253)=-1, "", (W253-V253)/V253), "")</f>
        <v/>
      </c>
      <c r="X254" s="152">
        <f>IFERROR(IF(((X253-W253)/W253)=-1, "", (X253-W253)/W253), "")</f>
        <v/>
      </c>
      <c r="Y254" s="152">
        <f>IFERROR(IF(((Y253-X253)/X253)=-1, "", (Y253-X253)/X253), "")</f>
        <v/>
      </c>
      <c r="Z254" s="152">
        <f>IFERROR(IF(((Z253-Y253)/Y253)=-1, "", (Z253-Y253)/Y253), "")</f>
        <v/>
      </c>
      <c r="AA254" s="152">
        <f>IFERROR(IF(((AA253-Z253)/Z253)=-1, "", (AA253-Z253)/Z253), "")</f>
        <v/>
      </c>
      <c r="AB254" s="152">
        <f>IFERROR(IF(((AB253-AA253)/AA253)=-1, "", (AB253-AA253)/AA253), "")</f>
        <v/>
      </c>
      <c r="AC254" s="152">
        <f>IFERROR(IF(((AC253-AB253)/AB253)=-1, "", (AC253-AB253)/AB253), "")</f>
        <v/>
      </c>
      <c r="AD254" s="152">
        <f>IFERROR(IF(((AD253-AC253)/AC253)=-1, "", (AD253-AC253)/AC253), "")</f>
        <v/>
      </c>
      <c r="AE254" s="152">
        <f>IFERROR(IF(((AE253-AD253)/AD253)=-1, "", (AE253-AD253)/AD253), "")</f>
        <v/>
      </c>
      <c r="AF254" s="152">
        <f>IFERROR(IF(((AF253-AE253)/AE253)=-1, "", (AF253-AE253)/AE253), "")</f>
        <v/>
      </c>
      <c r="AG254" s="152">
        <f>IFERROR(IF(((AG253-AF253)/AF253)=-1, "", (AG253-AF253)/AF253), "")</f>
        <v/>
      </c>
      <c r="AH254" s="152">
        <f>IFERROR(IF(((AH253-AG253)/AG253)=-1, "", (AH253-AG253)/AG253), "")</f>
        <v/>
      </c>
      <c r="AI254" s="152">
        <f>IFERROR(IF(((AI253-AH253)/AH253)=-1, "", (AI253-AH253)/AH253), "")</f>
        <v/>
      </c>
      <c r="AJ254" s="152">
        <f>IFERROR(IF(((AJ253-AI253)/AI253)=-1, "", (AJ253-AI253)/AI253), "")</f>
        <v/>
      </c>
      <c r="AK254" s="152">
        <f>IFERROR(IF(((AK253-AJ253)/AJ253)=-1, "", (AK253-AJ253)/AJ253), "")</f>
        <v/>
      </c>
      <c r="AL254" s="152">
        <f>IFERROR(IF(((AL253-AK253)/AK253)=-1, "", (AL253-AK253)/AK253), "")</f>
        <v/>
      </c>
      <c r="AM254" s="152">
        <f>IFERROR(IF(((AM253-AL253)/AL253)=-1, "", (AM253-AL253)/AL253), "")</f>
        <v/>
      </c>
    </row>
    <row r="255" hidden="1" ht="18" customHeight="1" s="173" thickBot="1">
      <c r="A255" s="39" t="inlineStr">
        <is>
          <t>Proforma ekuitas</t>
        </is>
      </c>
      <c r="B255" s="39" t="n"/>
      <c r="C255" s="37" t="inlineStr"/>
      <c r="D255" s="37" t="inlineStr"/>
      <c r="E255" s="37" t="inlineStr"/>
      <c r="F255" s="37" t="inlineStr"/>
      <c r="G255" s="37" t="inlineStr"/>
      <c r="H255" s="37" t="inlineStr"/>
      <c r="I255" s="37" t="inlineStr"/>
      <c r="J255" s="37" t="inlineStr"/>
      <c r="K255" s="37" t="n"/>
      <c r="L255" s="37" t="n"/>
      <c r="M255" s="37" t="n"/>
      <c r="N255" s="37" t="n"/>
      <c r="O255" s="37" t="n"/>
      <c r="P255" s="37" t="n"/>
      <c r="Q255" s="37" t="n"/>
      <c r="R255" s="37" t="n"/>
      <c r="S255" s="37" t="n"/>
      <c r="T255" s="37" t="n"/>
      <c r="U255" s="37" t="n"/>
      <c r="V255" s="37" t="n"/>
      <c r="W255" s="37" t="n"/>
      <c r="X255" s="37" t="n"/>
      <c r="Y255" s="37" t="n"/>
      <c r="Z255" s="37" t="n"/>
      <c r="AA255" s="37" t="n"/>
      <c r="AB255" s="37" t="n"/>
      <c r="AC255" s="37" t="n"/>
      <c r="AD255" s="37" t="n"/>
      <c r="AE255" s="37" t="n"/>
      <c r="AF255" s="37" t="n"/>
      <c r="AG255" s="37" t="n"/>
      <c r="AH255" s="37" t="n"/>
      <c r="AI255" s="37" t="n"/>
      <c r="AJ255" s="37" t="n"/>
      <c r="AK255" s="37" t="n"/>
      <c r="AL255" s="37" t="n"/>
      <c r="AM255" s="37" t="n"/>
    </row>
    <row r="256" ht="18" customHeight="1" s="173" thickBot="1">
      <c r="A256" s="39" t="inlineStr">
        <is>
          <t>Kepentingan non-pengendali</t>
        </is>
      </c>
      <c r="B256" s="39" t="n"/>
      <c r="C256" s="37" t="n">
        <v>1.005</v>
      </c>
      <c r="D256" s="37" t="n">
        <v>15.275</v>
      </c>
      <c r="E256" s="37" t="n">
        <v>14.112</v>
      </c>
      <c r="F256" s="37" t="n">
        <v>11.236</v>
      </c>
      <c r="G256" s="37" t="n">
        <v>84.373</v>
      </c>
      <c r="H256" s="37" t="n">
        <v>144.827</v>
      </c>
      <c r="I256" s="37" t="n">
        <v>197.14</v>
      </c>
      <c r="J256" s="37" t="n">
        <v>217.326</v>
      </c>
      <c r="K256" s="37" t="n"/>
      <c r="L256" s="37" t="n"/>
      <c r="M256" s="37" t="n"/>
      <c r="N256" s="37" t="n"/>
      <c r="O256" s="37" t="n"/>
      <c r="P256" s="37" t="n"/>
      <c r="Q256" s="37" t="n"/>
      <c r="R256" s="37" t="n"/>
      <c r="S256" s="37" t="n"/>
      <c r="T256" s="37" t="n"/>
      <c r="U256" s="37" t="n"/>
      <c r="V256" s="37" t="n"/>
      <c r="W256" s="37" t="n"/>
      <c r="X256" s="37" t="n"/>
      <c r="Y256" s="37" t="n"/>
      <c r="Z256" s="37" t="n"/>
      <c r="AA256" s="37" t="n"/>
      <c r="AB256" s="37" t="n"/>
      <c r="AC256" s="37" t="n"/>
      <c r="AD256" s="37" t="n"/>
      <c r="AE256" s="37" t="n"/>
      <c r="AF256" s="37" t="n"/>
      <c r="AG256" s="37" t="n"/>
      <c r="AH256" s="37" t="n"/>
      <c r="AI256" s="37" t="n"/>
      <c r="AJ256" s="37" t="n"/>
      <c r="AK256" s="37" t="n"/>
      <c r="AL256" s="37" t="n"/>
      <c r="AM256" s="37" t="n"/>
    </row>
    <row r="257" ht="18" customHeight="1" s="173" thickBot="1">
      <c r="A257" s="42" t="inlineStr">
        <is>
          <t>Jumlah ekuitas</t>
        </is>
      </c>
      <c r="B257" s="42" t="n"/>
      <c r="C257" s="41" t="n">
        <v>39580.579</v>
      </c>
      <c r="D257" s="41" t="n">
        <v>43294.166</v>
      </c>
      <c r="E257" s="41" t="n">
        <v>41053.051</v>
      </c>
      <c r="F257" s="41" t="n">
        <v>43388.358</v>
      </c>
      <c r="G257" s="41" t="n">
        <v>45276.263</v>
      </c>
      <c r="H257" s="41" t="n">
        <v>49337.371</v>
      </c>
      <c r="I257" s="41" t="n">
        <v>53196.327</v>
      </c>
      <c r="J257" s="41" t="n">
        <v>58157.183</v>
      </c>
      <c r="K257" s="41" t="n"/>
      <c r="L257" s="41" t="n"/>
      <c r="M257" s="41" t="n"/>
      <c r="N257" s="41" t="n"/>
      <c r="O257" s="41" t="n"/>
      <c r="P257" s="41" t="n"/>
      <c r="Q257" s="41" t="n"/>
      <c r="R257" s="41" t="n"/>
      <c r="S257" s="41" t="n"/>
      <c r="T257" s="41" t="n"/>
      <c r="U257" s="41" t="n"/>
      <c r="V257" s="41" t="n"/>
      <c r="W257" s="41" t="n"/>
      <c r="X257" s="41" t="n"/>
      <c r="Y257" s="41" t="n"/>
      <c r="Z257" s="41" t="n"/>
      <c r="AA257" s="41" t="n"/>
      <c r="AB257" s="41" t="n"/>
      <c r="AC257" s="41" t="n"/>
      <c r="AD257" s="41" t="n"/>
      <c r="AE257" s="41" t="n"/>
      <c r="AF257" s="41" t="n"/>
      <c r="AG257" s="41" t="n"/>
      <c r="AH257" s="41" t="n"/>
      <c r="AI257" s="41" t="n"/>
      <c r="AJ257" s="41" t="n"/>
      <c r="AK257" s="41" t="n"/>
      <c r="AL257" s="41" t="n"/>
      <c r="AM257" s="41" t="n"/>
    </row>
    <row r="258" ht="35" customHeight="1" s="173" thickBot="1">
      <c r="A258" s="38" t="inlineStr">
        <is>
          <t>Jumlah liabilitas, dana syirkah temporer dan ekuitas</t>
        </is>
      </c>
      <c r="B258" s="38" t="n"/>
      <c r="C258" s="41" t="n">
        <v>266781.498</v>
      </c>
      <c r="D258" s="41" t="n">
        <v>274467.227</v>
      </c>
      <c r="E258" s="41" t="n">
        <v>280943.605</v>
      </c>
      <c r="F258" s="41" t="n">
        <v>310786.96</v>
      </c>
      <c r="G258" s="41" t="n">
        <v>306754.299</v>
      </c>
      <c r="H258" s="41" t="n">
        <v>334369.233</v>
      </c>
      <c r="I258" s="41" t="n">
        <v>360220.51</v>
      </c>
      <c r="J258" s="41" t="n">
        <v>372698.893</v>
      </c>
      <c r="K258" s="41" t="n"/>
      <c r="L258" s="41" t="n"/>
      <c r="M258" s="41" t="n"/>
      <c r="N258" s="41" t="n"/>
      <c r="O258" s="41" t="n"/>
      <c r="P258" s="41" t="n"/>
      <c r="Q258" s="41" t="n"/>
      <c r="R258" s="41" t="n"/>
      <c r="S258" s="41" t="n"/>
      <c r="T258" s="41" t="n"/>
      <c r="U258" s="41" t="n"/>
      <c r="V258" s="41" t="n"/>
      <c r="W258" s="41" t="n"/>
      <c r="X258" s="41" t="n"/>
      <c r="Y258" s="41" t="n"/>
      <c r="Z258" s="41" t="n"/>
      <c r="AA258" s="41" t="n"/>
      <c r="AB258" s="41" t="n"/>
      <c r="AC258" s="41" t="n"/>
      <c r="AD258" s="41" t="n"/>
      <c r="AE258" s="41" t="n"/>
      <c r="AF258" s="41" t="n"/>
      <c r="AG258" s="41" t="n"/>
      <c r="AH258" s="41" t="n"/>
      <c r="AI258" s="41" t="n"/>
      <c r="AJ258" s="41" t="n"/>
      <c r="AK258" s="41" t="n"/>
      <c r="AL258" s="41" t="n"/>
      <c r="AM258" s="41" t="n"/>
    </row>
  </sheetData>
  <mergeCells count="1">
    <mergeCell ref="A1:C1"/>
  </mergeCells>
  <conditionalFormatting sqref="C45:AM45">
    <cfRule type="cellIs" priority="18" operator="lessThan" dxfId="1">
      <formula>0</formula>
    </cfRule>
    <cfRule type="cellIs" priority="16" operator="greaterThan" dxfId="0">
      <formula>0</formula>
    </cfRule>
  </conditionalFormatting>
  <conditionalFormatting sqref="C126:AM126">
    <cfRule type="cellIs" priority="15" operator="lessThan" dxfId="1">
      <formula>0</formula>
    </cfRule>
    <cfRule type="cellIs" priority="13" operator="greaterThan" dxfId="0">
      <formula>0</formula>
    </cfRule>
  </conditionalFormatting>
  <conditionalFormatting sqref="C128:AM128">
    <cfRule type="cellIs" priority="10" operator="greaterThan" dxfId="0">
      <formula>0</formula>
    </cfRule>
    <cfRule type="cellIs" priority="12" operator="lessThan" dxfId="1">
      <formula>0</formula>
    </cfRule>
  </conditionalFormatting>
  <conditionalFormatting sqref="C136:AM136">
    <cfRule type="cellIs" priority="9" operator="lessThan" dxfId="1">
      <formula>0</formula>
    </cfRule>
    <cfRule type="cellIs" priority="7" operator="greaterThan" dxfId="0">
      <formula>0</formula>
    </cfRule>
  </conditionalFormatting>
  <conditionalFormatting sqref="C248:AM248">
    <cfRule type="cellIs" priority="6" operator="lessThan" dxfId="1">
      <formula>0</formula>
    </cfRule>
    <cfRule type="cellIs" priority="4" operator="greaterThan" dxfId="0">
      <formula>0</formula>
    </cfRule>
  </conditionalFormatting>
  <conditionalFormatting sqref="C254:AM254">
    <cfRule type="cellIs" priority="3" operator="lessThan" dxfId="1">
      <formula>0</formula>
    </cfRule>
    <cfRule type="cellIs" priority="1" operator="greaterThan" dxfId="0">
      <formula>0</formula>
    </cfRule>
  </conditionalFormatting>
  <dataValidations count="1">
    <dataValidation sqref="C6:AM8 C10:AM12 C14:AM20 C22:AM26 C28:AM32 C34:AM36 C38:AM40 C42:AM44 C46:AM46 C48:AM51 C53:AM55 C57:AM59 C61:AM63 C65:AM67 C69:AM71 C73:AM75 C77:AM79 C81:AM83 C85:AM90 C92:AM95 C97:AM110 C112:AM125 C127:AO127 C129:AM129 C132:AM135 C137:AM138 C141:AM142 C144:AM145 C147:AM148 C150:AM151 C153:AM154 C156:AM157 C159:AM162 C164:AM169 C171:AM177 C179:AM181 C183:AM200 C202:AM204 C205:AO205 C209:AM210 C212:AM213 C215:AM216 C218:AM220 C222:AM226 C229:AM246 C250:AM253 C255:AM25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5.xml><?xml version="1.0" encoding="utf-8"?>
<worksheet xmlns="http://schemas.openxmlformats.org/spreadsheetml/2006/main">
  <sheetPr>
    <outlinePr summaryBelow="1" summaryRight="1"/>
    <pageSetUpPr/>
  </sheetPr>
  <dimension ref="A1:AM18"/>
  <sheetViews>
    <sheetView zoomScale="90" zoomScaleNormal="90" workbookViewId="0">
      <selection activeCell="C6" sqref="C6"/>
    </sheetView>
  </sheetViews>
  <sheetFormatPr baseColWidth="10" defaultRowHeight="12"/>
  <cols>
    <col width="28.3984375" customWidth="1" style="173" min="1" max="1"/>
    <col width="21" customWidth="1" style="173" min="2" max="39"/>
  </cols>
  <sheetData>
    <row r="1" ht="20" customHeight="1" s="173">
      <c r="A1" s="166" t="inlineStr">
        <is>
          <t>Asset Composition</t>
        </is>
      </c>
    </row>
    <row r="2" ht="20" customHeight="1" s="173">
      <c r="C2" s="157" t="n"/>
      <c r="D2" s="157" t="n"/>
      <c r="E2" s="157" t="n"/>
      <c r="F2" s="157" t="n"/>
      <c r="G2" s="157" t="n"/>
      <c r="H2" s="157" t="n"/>
      <c r="I2" s="157" t="n"/>
      <c r="J2" s="157" t="n"/>
      <c r="K2" s="157" t="n"/>
      <c r="L2" s="157" t="n"/>
    </row>
    <row r="3" ht="20" customHeight="1" s="173">
      <c r="C3" s="165">
        <f>'BALANCE SHEET'!C3</f>
        <v/>
      </c>
      <c r="D3" s="165">
        <f>'BALANCE SHEET'!D3</f>
        <v/>
      </c>
      <c r="E3" s="165">
        <f>'BALANCE SHEET'!E3</f>
        <v/>
      </c>
      <c r="F3" s="165">
        <f>'BALANCE SHEET'!F3</f>
        <v/>
      </c>
      <c r="G3" s="165">
        <f>'BALANCE SHEET'!G3</f>
        <v/>
      </c>
      <c r="H3" s="165">
        <f>'BALANCE SHEET'!H3</f>
        <v/>
      </c>
      <c r="I3" s="165">
        <f>'BALANCE SHEET'!I3</f>
        <v/>
      </c>
      <c r="J3" s="165">
        <f>'BALANCE SHEET'!J3</f>
        <v/>
      </c>
      <c r="K3" s="165">
        <f>'BALANCE SHEET'!K3</f>
        <v/>
      </c>
      <c r="L3" s="165">
        <f>'BALANCE SHEET'!L3</f>
        <v/>
      </c>
      <c r="M3" s="165">
        <f>'BALANCE SHEET'!M3</f>
        <v/>
      </c>
      <c r="N3" s="165">
        <f>'BALANCE SHEET'!N3</f>
        <v/>
      </c>
      <c r="O3" s="165">
        <f>'BALANCE SHEET'!O3</f>
        <v/>
      </c>
      <c r="P3" s="165">
        <f>'BALANCE SHEET'!P3</f>
        <v/>
      </c>
      <c r="Q3" s="165">
        <f>'BALANCE SHEET'!Q3</f>
        <v/>
      </c>
      <c r="R3" s="165">
        <f>'BALANCE SHEET'!R3</f>
        <v/>
      </c>
      <c r="S3" s="165">
        <f>'BALANCE SHEET'!S3</f>
        <v/>
      </c>
      <c r="T3" s="165">
        <f>'BALANCE SHEET'!T3</f>
        <v/>
      </c>
      <c r="U3" s="165">
        <f>'BALANCE SHEET'!U3</f>
        <v/>
      </c>
      <c r="V3" s="165">
        <f>'BALANCE SHEET'!V3</f>
        <v/>
      </c>
      <c r="W3" s="165">
        <f>'BALANCE SHEET'!W3</f>
        <v/>
      </c>
      <c r="X3" s="165">
        <f>'BALANCE SHEET'!X3</f>
        <v/>
      </c>
      <c r="Y3" s="165">
        <f>'BALANCE SHEET'!Y3</f>
        <v/>
      </c>
      <c r="Z3" s="165">
        <f>'BALANCE SHEET'!Z3</f>
        <v/>
      </c>
      <c r="AA3" s="165">
        <f>'BALANCE SHEET'!AA3</f>
        <v/>
      </c>
      <c r="AB3" s="165">
        <f>'BALANCE SHEET'!AB3</f>
        <v/>
      </c>
      <c r="AC3" s="165">
        <f>'BALANCE SHEET'!AC3</f>
        <v/>
      </c>
      <c r="AD3" s="165">
        <f>'BALANCE SHEET'!AD3</f>
        <v/>
      </c>
      <c r="AE3" s="165">
        <f>'BALANCE SHEET'!AE3</f>
        <v/>
      </c>
      <c r="AF3" s="165">
        <f>'BALANCE SHEET'!AF3</f>
        <v/>
      </c>
      <c r="AG3" s="165">
        <f>'BALANCE SHEET'!AG3</f>
        <v/>
      </c>
      <c r="AH3" s="165">
        <f>'BALANCE SHEET'!AH3</f>
        <v/>
      </c>
      <c r="AI3" s="165">
        <f>'BALANCE SHEET'!AI3</f>
        <v/>
      </c>
      <c r="AJ3" s="165">
        <f>'BALANCE SHEET'!AJ3</f>
        <v/>
      </c>
      <c r="AK3" s="165">
        <f>'BALANCE SHEET'!AK3</f>
        <v/>
      </c>
      <c r="AL3" s="165">
        <f>'BALANCE SHEET'!AL3</f>
        <v/>
      </c>
      <c r="AM3" s="165">
        <f>'BALANCE SHEET'!AM3</f>
        <v/>
      </c>
    </row>
    <row r="4" ht="20" customHeight="1" s="173" thickBot="1">
      <c r="A4" s="159" t="inlineStr">
        <is>
          <t>Absolute</t>
        </is>
      </c>
      <c r="C4" s="34" t="n"/>
      <c r="D4" s="34" t="n"/>
      <c r="E4" s="34" t="n"/>
      <c r="F4" s="34" t="n"/>
      <c r="G4" s="34" t="n"/>
      <c r="H4" s="34" t="n"/>
      <c r="I4" s="34" t="n"/>
      <c r="J4" s="34" t="n"/>
      <c r="K4" s="34" t="n"/>
      <c r="L4" s="34" t="n"/>
      <c r="M4" s="34" t="n"/>
      <c r="N4" s="34" t="n"/>
      <c r="O4" s="34" t="n"/>
      <c r="P4" s="34" t="n"/>
      <c r="Q4" s="34" t="n"/>
      <c r="R4" s="34" t="n"/>
      <c r="S4" s="34" t="n"/>
      <c r="T4" s="34" t="n"/>
      <c r="U4" s="34" t="n"/>
      <c r="V4" s="34" t="n"/>
      <c r="W4" s="34" t="n"/>
      <c r="X4" s="34" t="n"/>
      <c r="Y4" s="34" t="n"/>
      <c r="Z4" s="34" t="n"/>
      <c r="AA4" s="34" t="n"/>
      <c r="AB4" s="34" t="n"/>
      <c r="AC4" s="34" t="n"/>
      <c r="AD4" s="34" t="n"/>
      <c r="AE4" s="34" t="n"/>
      <c r="AF4" s="34" t="n"/>
      <c r="AG4" s="34" t="n"/>
      <c r="AH4" s="34" t="n"/>
      <c r="AI4" s="34" t="n"/>
      <c r="AJ4" s="34" t="n"/>
      <c r="AK4" s="34" t="n"/>
      <c r="AL4" s="34" t="n"/>
      <c r="AM4" s="34" t="n"/>
    </row>
    <row r="5" ht="20" customHeight="1" s="173" thickBot="1">
      <c r="A5" s="160" t="inlineStr">
        <is>
          <t>Cash</t>
        </is>
      </c>
      <c r="C5" s="149">
        <f>IFERROR(HLOOKUP(C3,'BALANCE SHEET'!$C$3:$AM$258, 15, FALSE), 0)</f>
        <v/>
      </c>
      <c r="D5" s="149">
        <f>IFERROR(HLOOKUP(D3,'BALANCE SHEET'!$C$3:$AM$258, 15, FALSE), 0)</f>
        <v/>
      </c>
      <c r="E5" s="149">
        <f>IFERROR(HLOOKUP(E3,'BALANCE SHEET'!$C$3:$AM$258, 15, FALSE), 0)</f>
        <v/>
      </c>
      <c r="F5" s="149">
        <f>IFERROR(HLOOKUP(F3,'BALANCE SHEET'!$C$3:$AM$258, 15, FALSE), 0)</f>
        <v/>
      </c>
      <c r="G5" s="149">
        <f>IFERROR(HLOOKUP(G3,'BALANCE SHEET'!$C$3:$AM$258, 15, FALSE), 0)</f>
        <v/>
      </c>
      <c r="H5" s="149">
        <f>IFERROR(HLOOKUP(H3,'BALANCE SHEET'!$C$3:$AM$258, 15, FALSE), 0)</f>
        <v/>
      </c>
      <c r="I5" s="149">
        <f>IFERROR(HLOOKUP(I3,'BALANCE SHEET'!$C$3:$AM$258, 15, FALSE), 0)</f>
        <v/>
      </c>
      <c r="J5" s="149">
        <f>IFERROR(HLOOKUP(J3,'BALANCE SHEET'!$C$3:$AM$258, 15, FALSE), 0)</f>
        <v/>
      </c>
      <c r="K5" s="149">
        <f>IFERROR(HLOOKUP(K3,'BALANCE SHEET'!$C$3:$AM$258, 15, FALSE), 0)</f>
        <v/>
      </c>
      <c r="L5" s="149">
        <f>IFERROR(HLOOKUP(L3,'BALANCE SHEET'!$C$3:$AM$258, 15, FALSE), 0)</f>
        <v/>
      </c>
      <c r="M5" s="149">
        <f>IFERROR(HLOOKUP(M3,'BALANCE SHEET'!$C$3:$AM$258, 15, FALSE), 0)</f>
        <v/>
      </c>
      <c r="N5" s="149">
        <f>IFERROR(HLOOKUP(N3,'BALANCE SHEET'!$C$3:$AM$258, 15, FALSE), 0)</f>
        <v/>
      </c>
      <c r="O5" s="149">
        <f>IFERROR(HLOOKUP(O3,'BALANCE SHEET'!$C$3:$AM$258, 15, FALSE), 0)</f>
        <v/>
      </c>
      <c r="P5" s="149">
        <f>IFERROR(HLOOKUP(P3,'BALANCE SHEET'!$C$3:$AM$258, 15, FALSE), 0)</f>
        <v/>
      </c>
      <c r="Q5" s="149">
        <f>IFERROR(HLOOKUP(Q3,'BALANCE SHEET'!$C$3:$AM$258, 15, FALSE), 0)</f>
        <v/>
      </c>
      <c r="R5" s="149">
        <f>IFERROR(HLOOKUP(R3,'BALANCE SHEET'!$C$3:$AM$258, 15, FALSE), 0)</f>
        <v/>
      </c>
      <c r="S5" s="149">
        <f>IFERROR(HLOOKUP(S3,'BALANCE SHEET'!$C$3:$AM$258, 15, FALSE), 0)</f>
        <v/>
      </c>
      <c r="T5" s="149">
        <f>IFERROR(HLOOKUP(T3,'BALANCE SHEET'!$C$3:$AM$258, 15, FALSE), 0)</f>
        <v/>
      </c>
      <c r="U5" s="149">
        <f>IFERROR(HLOOKUP(U3,'BALANCE SHEET'!$C$3:$AM$258, 15, FALSE), 0)</f>
        <v/>
      </c>
      <c r="V5" s="149">
        <f>IFERROR(HLOOKUP(V3,'BALANCE SHEET'!$C$3:$AM$258, 15, FALSE), 0)</f>
        <v/>
      </c>
      <c r="W5" s="149">
        <f>IFERROR(HLOOKUP(W3,'BALANCE SHEET'!$C$3:$AM$258, 15, FALSE), 0)</f>
        <v/>
      </c>
      <c r="X5" s="149">
        <f>IFERROR(HLOOKUP(X3,'BALANCE SHEET'!$C$3:$AM$258, 15, FALSE), 0)</f>
        <v/>
      </c>
      <c r="Y5" s="149">
        <f>IFERROR(HLOOKUP(Y3,'BALANCE SHEET'!$C$3:$AM$258, 15, FALSE), 0)</f>
        <v/>
      </c>
      <c r="Z5" s="149">
        <f>IFERROR(HLOOKUP(Z3,'BALANCE SHEET'!$C$3:$AM$258, 15, FALSE), 0)</f>
        <v/>
      </c>
      <c r="AA5" s="149">
        <f>IFERROR(HLOOKUP(AA3,'BALANCE SHEET'!$C$3:$AM$258, 15, FALSE), 0)</f>
        <v/>
      </c>
      <c r="AB5" s="149">
        <f>IFERROR(HLOOKUP(AB3,'BALANCE SHEET'!$C$3:$AM$258, 15, FALSE), 0)</f>
        <v/>
      </c>
      <c r="AC5" s="149">
        <f>IFERROR(HLOOKUP(AC3,'BALANCE SHEET'!$C$3:$AM$258, 15, FALSE), 0)</f>
        <v/>
      </c>
      <c r="AD5" s="149">
        <f>IFERROR(HLOOKUP(AD3,'BALANCE SHEET'!$C$3:$AM$258, 15, FALSE), 0)</f>
        <v/>
      </c>
      <c r="AE5" s="149">
        <f>IFERROR(HLOOKUP(AE3,'BALANCE SHEET'!$C$3:$AM$258, 15, FALSE), 0)</f>
        <v/>
      </c>
      <c r="AF5" s="149">
        <f>IFERROR(HLOOKUP(AF3,'BALANCE SHEET'!$C$3:$AM$258, 15, FALSE), 0)</f>
        <v/>
      </c>
      <c r="AG5" s="149">
        <f>IFERROR(HLOOKUP(AG3,'BALANCE SHEET'!$C$3:$AM$258, 15, FALSE), 0)</f>
        <v/>
      </c>
      <c r="AH5" s="149">
        <f>IFERROR(HLOOKUP(AH3,'BALANCE SHEET'!$C$3:$AM$258, 15, FALSE), 0)</f>
        <v/>
      </c>
      <c r="AI5" s="149">
        <f>IFERROR(HLOOKUP(AI3,'BALANCE SHEET'!$C$3:$AM$258, 15, FALSE), 0)</f>
        <v/>
      </c>
      <c r="AJ5" s="149">
        <f>IFERROR(HLOOKUP(AJ3,'BALANCE SHEET'!$C$3:$AM$258, 15, FALSE), 0)</f>
        <v/>
      </c>
      <c r="AK5" s="149">
        <f>IFERROR(HLOOKUP(AK3,'BALANCE SHEET'!$C$3:$AM$258, 15, FALSE), 0)</f>
        <v/>
      </c>
      <c r="AL5" s="149">
        <f>IFERROR(HLOOKUP(AL3,'BALANCE SHEET'!$C$3:$AM$258, 15, FALSE), 0)</f>
        <v/>
      </c>
      <c r="AM5" s="149">
        <f>IFERROR(HLOOKUP(AM3,'BALANCE SHEET'!$C$3:$AM$258, 15, FALSE), 0)</f>
        <v/>
      </c>
    </row>
    <row r="6" ht="20" customHeight="1" s="173" thickBot="1">
      <c r="A6" s="160" t="inlineStr">
        <is>
          <t>Credit</t>
        </is>
      </c>
      <c r="C6" s="149">
        <f>IFERROR(HLOOKUP(C3,'BALANCE SHEET'!$C$3:$AM$258, 42, FALSE), 0)</f>
        <v/>
      </c>
      <c r="D6" s="149">
        <f>IFERROR(HLOOKUP(D3,'BALANCE SHEET'!$C$3:$AM$258, 42, FALSE), 0)</f>
        <v/>
      </c>
      <c r="E6" s="149">
        <f>IFERROR(HLOOKUP(E3,'BALANCE SHEET'!$C$3:$AM$258, 42, FALSE), 0)</f>
        <v/>
      </c>
      <c r="F6" s="149">
        <f>IFERROR(HLOOKUP(F3,'BALANCE SHEET'!$C$3:$AM$258, 42, FALSE), 0)</f>
        <v/>
      </c>
      <c r="G6" s="149">
        <f>IFERROR(HLOOKUP(G3,'BALANCE SHEET'!$C$3:$AM$258, 42, FALSE), 0)</f>
        <v/>
      </c>
      <c r="H6" s="149">
        <f>IFERROR(HLOOKUP(H3,'BALANCE SHEET'!$C$3:$AM$258, 42, FALSE), 0)</f>
        <v/>
      </c>
      <c r="I6" s="149">
        <f>IFERROR(HLOOKUP(I3,'BALANCE SHEET'!$C$3:$AM$258, 42, FALSE), 0)</f>
        <v/>
      </c>
      <c r="J6" s="149">
        <f>IFERROR(HLOOKUP(J3,'BALANCE SHEET'!$C$3:$AM$258, 42, FALSE), 0)</f>
        <v/>
      </c>
      <c r="K6" s="149">
        <f>IFERROR(HLOOKUP(K3,'BALANCE SHEET'!$C$3:$AM$258, 42, FALSE), 0)</f>
        <v/>
      </c>
      <c r="L6" s="149">
        <f>IFERROR(HLOOKUP(L3,'BALANCE SHEET'!$C$3:$AM$258, 42, FALSE), 0)</f>
        <v/>
      </c>
      <c r="M6" s="149">
        <f>IFERROR(HLOOKUP(M3,'BALANCE SHEET'!$C$3:$AM$258, 42, FALSE), 0)</f>
        <v/>
      </c>
      <c r="N6" s="149">
        <f>IFERROR(HLOOKUP(N3,'BALANCE SHEET'!$C$3:$AM$258, 42, FALSE), 0)</f>
        <v/>
      </c>
      <c r="O6" s="149">
        <f>IFERROR(HLOOKUP(O3,'BALANCE SHEET'!$C$3:$AM$258, 42, FALSE), 0)</f>
        <v/>
      </c>
      <c r="P6" s="149">
        <f>IFERROR(HLOOKUP(P3,'BALANCE SHEET'!$C$3:$AM$258, 42, FALSE), 0)</f>
        <v/>
      </c>
      <c r="Q6" s="149">
        <f>IFERROR(HLOOKUP(Q3,'BALANCE SHEET'!$C$3:$AM$258, 42, FALSE), 0)</f>
        <v/>
      </c>
      <c r="R6" s="149">
        <f>IFERROR(HLOOKUP(R3,'BALANCE SHEET'!$C$3:$AM$258, 42, FALSE), 0)</f>
        <v/>
      </c>
      <c r="S6" s="149">
        <f>IFERROR(HLOOKUP(S3,'BALANCE SHEET'!$C$3:$AM$258, 42, FALSE), 0)</f>
        <v/>
      </c>
      <c r="T6" s="149">
        <f>IFERROR(HLOOKUP(T3,'BALANCE SHEET'!$C$3:$AM$258, 42, FALSE), 0)</f>
        <v/>
      </c>
      <c r="U6" s="149">
        <f>IFERROR(HLOOKUP(U3,'BALANCE SHEET'!$C$3:$AM$258, 42, FALSE), 0)</f>
        <v/>
      </c>
      <c r="V6" s="149">
        <f>IFERROR(HLOOKUP(V3,'BALANCE SHEET'!$C$3:$AM$258, 42, FALSE), 0)</f>
        <v/>
      </c>
      <c r="W6" s="149">
        <f>IFERROR(HLOOKUP(W3,'BALANCE SHEET'!$C$3:$AM$258, 42, FALSE), 0)</f>
        <v/>
      </c>
      <c r="X6" s="149">
        <f>IFERROR(HLOOKUP(X3,'BALANCE SHEET'!$C$3:$AM$258, 42, FALSE), 0)</f>
        <v/>
      </c>
      <c r="Y6" s="149">
        <f>IFERROR(HLOOKUP(Y3,'BALANCE SHEET'!$C$3:$AM$258, 42, FALSE), 0)</f>
        <v/>
      </c>
      <c r="Z6" s="149">
        <f>IFERROR(HLOOKUP(Z3,'BALANCE SHEET'!$C$3:$AM$258, 42, FALSE), 0)</f>
        <v/>
      </c>
      <c r="AA6" s="149">
        <f>IFERROR(HLOOKUP(AA3,'BALANCE SHEET'!$C$3:$AM$258, 42, FALSE), 0)</f>
        <v/>
      </c>
      <c r="AB6" s="149">
        <f>IFERROR(HLOOKUP(AB3,'BALANCE SHEET'!$C$3:$AM$258, 42, FALSE), 0)</f>
        <v/>
      </c>
      <c r="AC6" s="149">
        <f>IFERROR(HLOOKUP(AC3,'BALANCE SHEET'!$C$3:$AM$258, 42, FALSE), 0)</f>
        <v/>
      </c>
      <c r="AD6" s="149">
        <f>IFERROR(HLOOKUP(AD3,'BALANCE SHEET'!$C$3:$AM$258, 42, FALSE), 0)</f>
        <v/>
      </c>
      <c r="AE6" s="149">
        <f>IFERROR(HLOOKUP(AE3,'BALANCE SHEET'!$C$3:$AM$258, 42, FALSE), 0)</f>
        <v/>
      </c>
      <c r="AF6" s="149">
        <f>IFERROR(HLOOKUP(AF3,'BALANCE SHEET'!$C$3:$AM$258, 42, FALSE), 0)</f>
        <v/>
      </c>
      <c r="AG6" s="149">
        <f>IFERROR(HLOOKUP(AG3,'BALANCE SHEET'!$C$3:$AM$258, 42, FALSE), 0)</f>
        <v/>
      </c>
      <c r="AH6" s="149">
        <f>IFERROR(HLOOKUP(AH3,'BALANCE SHEET'!$C$3:$AM$258, 42, FALSE), 0)</f>
        <v/>
      </c>
      <c r="AI6" s="149">
        <f>IFERROR(HLOOKUP(AI3,'BALANCE SHEET'!$C$3:$AM$258, 42, FALSE), 0)</f>
        <v/>
      </c>
      <c r="AJ6" s="149">
        <f>IFERROR(HLOOKUP(AJ3,'BALANCE SHEET'!$C$3:$AM$258, 42, FALSE), 0)</f>
        <v/>
      </c>
      <c r="AK6" s="149">
        <f>IFERROR(HLOOKUP(AK3,'BALANCE SHEET'!$C$3:$AM$258, 42, FALSE), 0)</f>
        <v/>
      </c>
      <c r="AL6" s="149">
        <f>IFERROR(HLOOKUP(AL3,'BALANCE SHEET'!$C$3:$AM$258, 42, FALSE), 0)</f>
        <v/>
      </c>
      <c r="AM6" s="149">
        <f>IFERROR(HLOOKUP(AM3,'BALANCE SHEET'!$C$3:$AM$258, 42, FALSE), 0)</f>
        <v/>
      </c>
    </row>
    <row r="7" ht="20" customHeight="1" s="173" thickBot="1">
      <c r="A7" s="161" t="inlineStr">
        <is>
          <t>PPE</t>
        </is>
      </c>
      <c r="C7" s="149">
        <f>IFERROR(HLOOKUP(C3,'BALANCE SHEET'!$C$3:$AM$258, 116, FALSE) + HLOOKUP(C3,'BALANCE SHEET'!$C$3:$AM$258, 118, FALSE) + HLOOKUP(C3,'BALANCE SHEET'!$C$3:$AM$258, 119, FALSE), 0)</f>
        <v/>
      </c>
      <c r="D7" s="149">
        <f>IFERROR(HLOOKUP(D3,'BALANCE SHEET'!$C$3:$AM$258, 116, FALSE) + HLOOKUP(D3,'BALANCE SHEET'!$C$3:$AM$258, 118, FALSE) + HLOOKUP(D3,'BALANCE SHEET'!$C$3:$AM$258, 119, FALSE), 0)</f>
        <v/>
      </c>
      <c r="E7" s="149">
        <f>IFERROR(HLOOKUP(E3,'BALANCE SHEET'!$C$3:$AM$258, 116, FALSE) + HLOOKUP(E3,'BALANCE SHEET'!$C$3:$AM$258, 118, FALSE) + HLOOKUP(E3,'BALANCE SHEET'!$C$3:$AM$258, 119, FALSE), 0)</f>
        <v/>
      </c>
      <c r="F7" s="149">
        <f>IFERROR(HLOOKUP(F3,'BALANCE SHEET'!$C$3:$AM$258, 116, FALSE) + HLOOKUP(F3,'BALANCE SHEET'!$C$3:$AM$258, 118, FALSE) + HLOOKUP(F3,'BALANCE SHEET'!$C$3:$AM$258, 119, FALSE), 0)</f>
        <v/>
      </c>
      <c r="G7" s="149">
        <f>IFERROR(HLOOKUP(G3,'BALANCE SHEET'!$C$3:$AM$258, 116, FALSE) + HLOOKUP(G3,'BALANCE SHEET'!$C$3:$AM$258, 118, FALSE) + HLOOKUP(G3,'BALANCE SHEET'!$C$3:$AM$258, 119, FALSE), 0)</f>
        <v/>
      </c>
      <c r="H7" s="149">
        <f>IFERROR(HLOOKUP(H3,'BALANCE SHEET'!$C$3:$AM$258, 116, FALSE) + HLOOKUP(H3,'BALANCE SHEET'!$C$3:$AM$258, 118, FALSE) + HLOOKUP(H3,'BALANCE SHEET'!$C$3:$AM$258, 119, FALSE), 0)</f>
        <v/>
      </c>
      <c r="I7" s="149">
        <f>IFERROR(HLOOKUP(I3,'BALANCE SHEET'!$C$3:$AM$258, 116, FALSE) + HLOOKUP(I3,'BALANCE SHEET'!$C$3:$AM$258, 118, FALSE) + HLOOKUP(I3,'BALANCE SHEET'!$C$3:$AM$258, 119, FALSE), 0)</f>
        <v/>
      </c>
      <c r="J7" s="149">
        <f>IFERROR(HLOOKUP(J3,'BALANCE SHEET'!$C$3:$AM$258, 116, FALSE) + HLOOKUP(J3,'BALANCE SHEET'!$C$3:$AM$258, 118, FALSE) + HLOOKUP(J3,'BALANCE SHEET'!$C$3:$AM$258, 119, FALSE), 0)</f>
        <v/>
      </c>
      <c r="K7" s="149">
        <f>IFERROR(HLOOKUP(K3,'BALANCE SHEET'!$C$3:$AM$258, 116, FALSE) + HLOOKUP(K3,'BALANCE SHEET'!$C$3:$AM$258, 118, FALSE) + HLOOKUP(K3,'BALANCE SHEET'!$C$3:$AM$258, 119, FALSE), 0)</f>
        <v/>
      </c>
      <c r="L7" s="149">
        <f>IFERROR(HLOOKUP(L3,'BALANCE SHEET'!$C$3:$AM$258, 116, FALSE) + HLOOKUP(L3,'BALANCE SHEET'!$C$3:$AM$258, 118, FALSE) + HLOOKUP(L3,'BALANCE SHEET'!$C$3:$AM$258, 119, FALSE), 0)</f>
        <v/>
      </c>
      <c r="M7" s="149">
        <f>IFERROR(HLOOKUP(M3,'BALANCE SHEET'!$C$3:$AM$258, 116, FALSE) + HLOOKUP(M3,'BALANCE SHEET'!$C$3:$AM$258, 118, FALSE) + HLOOKUP(M3,'BALANCE SHEET'!$C$3:$AM$258, 119, FALSE), 0)</f>
        <v/>
      </c>
      <c r="N7" s="149">
        <f>IFERROR(HLOOKUP(N3,'BALANCE SHEET'!$C$3:$AM$258, 116, FALSE) + HLOOKUP(N3,'BALANCE SHEET'!$C$3:$AM$258, 118, FALSE) + HLOOKUP(N3,'BALANCE SHEET'!$C$3:$AM$258, 119, FALSE), 0)</f>
        <v/>
      </c>
      <c r="O7" s="149">
        <f>IFERROR(HLOOKUP(O3,'BALANCE SHEET'!$C$3:$AM$258, 116, FALSE) + HLOOKUP(O3,'BALANCE SHEET'!$C$3:$AM$258, 118, FALSE) + HLOOKUP(O3,'BALANCE SHEET'!$C$3:$AM$258, 119, FALSE), 0)</f>
        <v/>
      </c>
      <c r="P7" s="149">
        <f>IFERROR(HLOOKUP(P3,'BALANCE SHEET'!$C$3:$AM$258, 116, FALSE) + HLOOKUP(P3,'BALANCE SHEET'!$C$3:$AM$258, 118, FALSE) + HLOOKUP(P3,'BALANCE SHEET'!$C$3:$AM$258, 119, FALSE), 0)</f>
        <v/>
      </c>
      <c r="Q7" s="149">
        <f>IFERROR(HLOOKUP(Q3,'BALANCE SHEET'!$C$3:$AM$258, 116, FALSE) + HLOOKUP(Q3,'BALANCE SHEET'!$C$3:$AM$258, 118, FALSE) + HLOOKUP(Q3,'BALANCE SHEET'!$C$3:$AM$258, 119, FALSE), 0)</f>
        <v/>
      </c>
      <c r="R7" s="149">
        <f>IFERROR(HLOOKUP(R3,'BALANCE SHEET'!$C$3:$AM$258, 116, FALSE) + HLOOKUP(R3,'BALANCE SHEET'!$C$3:$AM$258, 118, FALSE) + HLOOKUP(R3,'BALANCE SHEET'!$C$3:$AM$258, 119, FALSE), 0)</f>
        <v/>
      </c>
      <c r="S7" s="149">
        <f>IFERROR(HLOOKUP(S3,'BALANCE SHEET'!$C$3:$AM$258, 116, FALSE) + HLOOKUP(S3,'BALANCE SHEET'!$C$3:$AM$258, 118, FALSE) + HLOOKUP(S3,'BALANCE SHEET'!$C$3:$AM$258, 119, FALSE), 0)</f>
        <v/>
      </c>
      <c r="T7" s="149">
        <f>IFERROR(HLOOKUP(T3,'BALANCE SHEET'!$C$3:$AM$258, 116, FALSE) + HLOOKUP(T3,'BALANCE SHEET'!$C$3:$AM$258, 118, FALSE) + HLOOKUP(T3,'BALANCE SHEET'!$C$3:$AM$258, 119, FALSE), 0)</f>
        <v/>
      </c>
      <c r="U7" s="149">
        <f>IFERROR(HLOOKUP(U3,'BALANCE SHEET'!$C$3:$AM$258, 116, FALSE) + HLOOKUP(U3,'BALANCE SHEET'!$C$3:$AM$258, 118, FALSE) + HLOOKUP(U3,'BALANCE SHEET'!$C$3:$AM$258, 119, FALSE), 0)</f>
        <v/>
      </c>
      <c r="V7" s="149">
        <f>IFERROR(HLOOKUP(V3,'BALANCE SHEET'!$C$3:$AM$258, 116, FALSE) + HLOOKUP(V3,'BALANCE SHEET'!$C$3:$AM$258, 118, FALSE) + HLOOKUP(V3,'BALANCE SHEET'!$C$3:$AM$258, 119, FALSE), 0)</f>
        <v/>
      </c>
      <c r="W7" s="149">
        <f>IFERROR(HLOOKUP(W3,'BALANCE SHEET'!$C$3:$AM$258, 116, FALSE) + HLOOKUP(W3,'BALANCE SHEET'!$C$3:$AM$258, 118, FALSE) + HLOOKUP(W3,'BALANCE SHEET'!$C$3:$AM$258, 119, FALSE), 0)</f>
        <v/>
      </c>
      <c r="X7" s="149">
        <f>IFERROR(HLOOKUP(X3,'BALANCE SHEET'!$C$3:$AM$258, 116, FALSE) + HLOOKUP(X3,'BALANCE SHEET'!$C$3:$AM$258, 118, FALSE) + HLOOKUP(X3,'BALANCE SHEET'!$C$3:$AM$258, 119, FALSE), 0)</f>
        <v/>
      </c>
      <c r="Y7" s="149">
        <f>IFERROR(HLOOKUP(Y3,'BALANCE SHEET'!$C$3:$AM$258, 116, FALSE) + HLOOKUP(Y3,'BALANCE SHEET'!$C$3:$AM$258, 118, FALSE) + HLOOKUP(Y3,'BALANCE SHEET'!$C$3:$AM$258, 119, FALSE), 0)</f>
        <v/>
      </c>
      <c r="Z7" s="149">
        <f>IFERROR(HLOOKUP(Z3,'BALANCE SHEET'!$C$3:$AM$258, 116, FALSE) + HLOOKUP(Z3,'BALANCE SHEET'!$C$3:$AM$258, 118, FALSE) + HLOOKUP(Z3,'BALANCE SHEET'!$C$3:$AM$258, 119, FALSE), 0)</f>
        <v/>
      </c>
      <c r="AA7" s="149">
        <f>IFERROR(HLOOKUP(AA3,'BALANCE SHEET'!$C$3:$AM$258, 116, FALSE) + HLOOKUP(AA3,'BALANCE SHEET'!$C$3:$AM$258, 118, FALSE) + HLOOKUP(AA3,'BALANCE SHEET'!$C$3:$AM$258, 119, FALSE), 0)</f>
        <v/>
      </c>
      <c r="AB7" s="149">
        <f>IFERROR(HLOOKUP(AB3,'BALANCE SHEET'!$C$3:$AM$258, 116, FALSE) + HLOOKUP(AB3,'BALANCE SHEET'!$C$3:$AM$258, 118, FALSE) + HLOOKUP(AB3,'BALANCE SHEET'!$C$3:$AM$258, 119, FALSE), 0)</f>
        <v/>
      </c>
      <c r="AC7" s="149">
        <f>IFERROR(HLOOKUP(AC3,'BALANCE SHEET'!$C$3:$AM$258, 116, FALSE) + HLOOKUP(AC3,'BALANCE SHEET'!$C$3:$AM$258, 118, FALSE) + HLOOKUP(AC3,'BALANCE SHEET'!$C$3:$AM$258, 119, FALSE), 0)</f>
        <v/>
      </c>
      <c r="AD7" s="149">
        <f>IFERROR(HLOOKUP(AD3,'BALANCE SHEET'!$C$3:$AM$258, 116, FALSE) + HLOOKUP(AD3,'BALANCE SHEET'!$C$3:$AM$258, 118, FALSE) + HLOOKUP(AD3,'BALANCE SHEET'!$C$3:$AM$258, 119, FALSE), 0)</f>
        <v/>
      </c>
      <c r="AE7" s="149">
        <f>IFERROR(HLOOKUP(AE3,'BALANCE SHEET'!$C$3:$AM$258, 116, FALSE) + HLOOKUP(AE3,'BALANCE SHEET'!$C$3:$AM$258, 118, FALSE) + HLOOKUP(AE3,'BALANCE SHEET'!$C$3:$AM$258, 119, FALSE), 0)</f>
        <v/>
      </c>
      <c r="AF7" s="149">
        <f>IFERROR(HLOOKUP(AF3,'BALANCE SHEET'!$C$3:$AM$258, 116, FALSE) + HLOOKUP(AF3,'BALANCE SHEET'!$C$3:$AM$258, 118, FALSE) + HLOOKUP(AF3,'BALANCE SHEET'!$C$3:$AM$258, 119, FALSE), 0)</f>
        <v/>
      </c>
      <c r="AG7" s="149">
        <f>IFERROR(HLOOKUP(AG3,'BALANCE SHEET'!$C$3:$AM$258, 116, FALSE) + HLOOKUP(AG3,'BALANCE SHEET'!$C$3:$AM$258, 118, FALSE) + HLOOKUP(AG3,'BALANCE SHEET'!$C$3:$AM$258, 119, FALSE), 0)</f>
        <v/>
      </c>
      <c r="AH7" s="149">
        <f>IFERROR(HLOOKUP(AH3,'BALANCE SHEET'!$C$3:$AM$258, 116, FALSE) + HLOOKUP(AH3,'BALANCE SHEET'!$C$3:$AM$258, 118, FALSE) + HLOOKUP(AH3,'BALANCE SHEET'!$C$3:$AM$258, 119, FALSE), 0)</f>
        <v/>
      </c>
      <c r="AI7" s="149">
        <f>IFERROR(HLOOKUP(AI3,'BALANCE SHEET'!$C$3:$AM$258, 116, FALSE) + HLOOKUP(AI3,'BALANCE SHEET'!$C$3:$AM$258, 118, FALSE) + HLOOKUP(AI3,'BALANCE SHEET'!$C$3:$AM$258, 119, FALSE), 0)</f>
        <v/>
      </c>
      <c r="AJ7" s="149">
        <f>IFERROR(HLOOKUP(AJ3,'BALANCE SHEET'!$C$3:$AM$258, 116, FALSE) + HLOOKUP(AJ3,'BALANCE SHEET'!$C$3:$AM$258, 118, FALSE) + HLOOKUP(AJ3,'BALANCE SHEET'!$C$3:$AM$258, 119, FALSE), 0)</f>
        <v/>
      </c>
      <c r="AK7" s="149">
        <f>IFERROR(HLOOKUP(AK3,'BALANCE SHEET'!$C$3:$AM$258, 116, FALSE) + HLOOKUP(AK3,'BALANCE SHEET'!$C$3:$AM$258, 118, FALSE) + HLOOKUP(AK3,'BALANCE SHEET'!$C$3:$AM$258, 119, FALSE), 0)</f>
        <v/>
      </c>
      <c r="AL7" s="149">
        <f>IFERROR(HLOOKUP(AL3,'BALANCE SHEET'!$C$3:$AM$258, 116, FALSE) + HLOOKUP(AL3,'BALANCE SHEET'!$C$3:$AM$258, 118, FALSE) + HLOOKUP(AL3,'BALANCE SHEET'!$C$3:$AM$258, 119, FALSE), 0)</f>
        <v/>
      </c>
      <c r="AM7" s="149">
        <f>IFERROR(HLOOKUP(AM3,'BALANCE SHEET'!$C$3:$AM$258, 116, FALSE) + HLOOKUP(AM3,'BALANCE SHEET'!$C$3:$AM$258, 118, FALSE) + HLOOKUP(AM3,'BALANCE SHEET'!$C$3:$AM$258, 119, FALSE), 0)</f>
        <v/>
      </c>
    </row>
    <row r="8" ht="20" customHeight="1" s="173" thickBot="1">
      <c r="A8" s="161" t="inlineStr">
        <is>
          <t>Investment</t>
        </is>
      </c>
      <c r="C8" s="149">
        <f>IFERROR(HLOOKUP(C3,'BALANCE SHEET'!$C$3:$AM$258, 25, FALSE) + HLOOKUP(C3,'BALANCE SHEET'!$C$3:$AM$258, 30, FALSE) + HLOOKUP(C3,'BALANCE SHEET'!$C$3:$AM$258, 99, FALSE) + HLOOKUP(C3,'BALANCE SHEET'!$C$3:$AM$258, 108, FALSE) + HLOOKUP(C3,'BALANCE SHEET'!$C$3:$AM$258, 109, FALSE), 0)</f>
        <v/>
      </c>
      <c r="D8" s="149">
        <f>IFERROR(HLOOKUP(D3,'BALANCE SHEET'!$C$3:$AM$258, 25, FALSE) + HLOOKUP(D3,'BALANCE SHEET'!$C$3:$AM$258, 30, FALSE) + HLOOKUP(D3,'BALANCE SHEET'!$C$3:$AM$258, 99, FALSE) + HLOOKUP(D3,'BALANCE SHEET'!$C$3:$AM$258, 108, FALSE) + + HLOOKUP(D3,'BALANCE SHEET'!$C$3:$AM$258, 109, FALSE), 0)</f>
        <v/>
      </c>
      <c r="E8" s="149">
        <f>IFERROR(HLOOKUP(E3,'BALANCE SHEET'!$C$3:$AM$258, 25, FALSE) + HLOOKUP(E3,'BALANCE SHEET'!$C$3:$AM$258, 30, FALSE) + HLOOKUP(E3,'BALANCE SHEET'!$C$3:$AM$258, 99, FALSE) + HLOOKUP(E3,'BALANCE SHEET'!$C$3:$AM$258, 108, FALSE) + + HLOOKUP(E3,'BALANCE SHEET'!$C$3:$AM$258, 109, FALSE), 0)</f>
        <v/>
      </c>
      <c r="F8" s="149">
        <f>IFERROR(HLOOKUP(F3,'BALANCE SHEET'!$C$3:$AM$258, 25, FALSE) + HLOOKUP(F3,'BALANCE SHEET'!$C$3:$AM$258, 30, FALSE) + HLOOKUP(F3,'BALANCE SHEET'!$C$3:$AM$258, 99, FALSE) + HLOOKUP(F3,'BALANCE SHEET'!$C$3:$AM$258, 108, FALSE) + + HLOOKUP(F3,'BALANCE SHEET'!$C$3:$AM$258, 109, FALSE), 0)</f>
        <v/>
      </c>
      <c r="G8" s="149">
        <f>IFERROR(HLOOKUP(G3,'BALANCE SHEET'!$C$3:$AM$258, 25, FALSE) + HLOOKUP(G3,'BALANCE SHEET'!$C$3:$AM$258, 30, FALSE) + HLOOKUP(G3,'BALANCE SHEET'!$C$3:$AM$258, 99, FALSE) + HLOOKUP(G3,'BALANCE SHEET'!$C$3:$AM$258, 108, FALSE) + + HLOOKUP(G3,'BALANCE SHEET'!$C$3:$AM$258, 109, FALSE), 0)</f>
        <v/>
      </c>
      <c r="H8" s="149">
        <f>IFERROR(HLOOKUP(H3,'BALANCE SHEET'!$C$3:$AM$258, 25, FALSE) + HLOOKUP(H3,'BALANCE SHEET'!$C$3:$AM$258, 30, FALSE) + HLOOKUP(H3,'BALANCE SHEET'!$C$3:$AM$258, 99, FALSE) + HLOOKUP(H3,'BALANCE SHEET'!$C$3:$AM$258, 108, FALSE) + + HLOOKUP(H3,'BALANCE SHEET'!$C$3:$AM$258, 109, FALSE), 0)</f>
        <v/>
      </c>
      <c r="I8" s="149">
        <f>IFERROR(HLOOKUP(I3,'BALANCE SHEET'!$C$3:$AM$258, 25, FALSE) + HLOOKUP(I3,'BALANCE SHEET'!$C$3:$AM$258, 30, FALSE) + HLOOKUP(I3,'BALANCE SHEET'!$C$3:$AM$258, 99, FALSE) + HLOOKUP(I3,'BALANCE SHEET'!$C$3:$AM$258, 108, FALSE) + + HLOOKUP(I3,'BALANCE SHEET'!$C$3:$AM$258, 109, FALSE), 0)</f>
        <v/>
      </c>
      <c r="J8" s="149">
        <f>IFERROR(HLOOKUP(J3,'BALANCE SHEET'!$C$3:$AM$258, 25, FALSE) + HLOOKUP(J3,'BALANCE SHEET'!$C$3:$AM$258, 30, FALSE) + HLOOKUP(J3,'BALANCE SHEET'!$C$3:$AM$258, 99, FALSE) + HLOOKUP(J3,'BALANCE SHEET'!$C$3:$AM$258, 108, FALSE) + + HLOOKUP(J3,'BALANCE SHEET'!$C$3:$AM$258, 109, FALSE), 0)</f>
        <v/>
      </c>
      <c r="K8" s="149">
        <f>IFERROR(HLOOKUP(K3,'BALANCE SHEET'!$C$3:$AM$258, 25, FALSE) + HLOOKUP(K3,'BALANCE SHEET'!$C$3:$AM$258, 30, FALSE) + HLOOKUP(K3,'BALANCE SHEET'!$C$3:$AM$258, 99, FALSE) + HLOOKUP(K3,'BALANCE SHEET'!$C$3:$AM$258, 108, FALSE) + + HLOOKUP(K3,'BALANCE SHEET'!$C$3:$AM$258, 109, FALSE), 0)</f>
        <v/>
      </c>
      <c r="L8" s="149">
        <f>IFERROR(HLOOKUP(L3,'BALANCE SHEET'!$C$3:$AM$258, 25, FALSE) + HLOOKUP(L3,'BALANCE SHEET'!$C$3:$AM$258, 30, FALSE) + HLOOKUP(L3,'BALANCE SHEET'!$C$3:$AM$258, 99, FALSE) + HLOOKUP(L3,'BALANCE SHEET'!$C$3:$AM$258, 108, FALSE) + + HLOOKUP(L3,'BALANCE SHEET'!$C$3:$AM$258, 109, FALSE), 0)</f>
        <v/>
      </c>
      <c r="M8" s="149">
        <f>IFERROR(HLOOKUP(M3,'BALANCE SHEET'!$C$3:$AM$258, 25, FALSE) + HLOOKUP(M3,'BALANCE SHEET'!$C$3:$AM$258, 30, FALSE) + HLOOKUP(M3,'BALANCE SHEET'!$C$3:$AM$258, 99, FALSE) + HLOOKUP(M3,'BALANCE SHEET'!$C$3:$AM$258, 108, FALSE) + + HLOOKUP(M3,'BALANCE SHEET'!$C$3:$AM$258, 109, FALSE), 0)</f>
        <v/>
      </c>
      <c r="N8" s="149">
        <f>IFERROR(HLOOKUP(N3,'BALANCE SHEET'!$C$3:$AM$258, 25, FALSE) + HLOOKUP(N3,'BALANCE SHEET'!$C$3:$AM$258, 30, FALSE) + HLOOKUP(N3,'BALANCE SHEET'!$C$3:$AM$258, 99, FALSE) + HLOOKUP(N3,'BALANCE SHEET'!$C$3:$AM$258, 108, FALSE) + + HLOOKUP(N3,'BALANCE SHEET'!$C$3:$AM$258, 109, FALSE), 0)</f>
        <v/>
      </c>
      <c r="O8" s="149">
        <f>IFERROR(HLOOKUP(O3,'BALANCE SHEET'!$C$3:$AM$258, 25, FALSE) + HLOOKUP(O3,'BALANCE SHEET'!$C$3:$AM$258, 30, FALSE) + HLOOKUP(O3,'BALANCE SHEET'!$C$3:$AM$258, 99, FALSE) + HLOOKUP(O3,'BALANCE SHEET'!$C$3:$AM$258, 108, FALSE) + + HLOOKUP(O3,'BALANCE SHEET'!$C$3:$AM$258, 109, FALSE), 0)</f>
        <v/>
      </c>
      <c r="P8" s="149">
        <f>IFERROR(HLOOKUP(P3,'BALANCE SHEET'!$C$3:$AM$258, 25, FALSE) + HLOOKUP(P3,'BALANCE SHEET'!$C$3:$AM$258, 30, FALSE) + HLOOKUP(P3,'BALANCE SHEET'!$C$3:$AM$258, 99, FALSE) + HLOOKUP(P3,'BALANCE SHEET'!$C$3:$AM$258, 108, FALSE) + + HLOOKUP(P3,'BALANCE SHEET'!$C$3:$AM$258, 109, FALSE), 0)</f>
        <v/>
      </c>
      <c r="Q8" s="149">
        <f>IFERROR(HLOOKUP(Q3,'BALANCE SHEET'!$C$3:$AM$258, 25, FALSE) + HLOOKUP(Q3,'BALANCE SHEET'!$C$3:$AM$258, 30, FALSE) + HLOOKUP(Q3,'BALANCE SHEET'!$C$3:$AM$258, 99, FALSE) + HLOOKUP(Q3,'BALANCE SHEET'!$C$3:$AM$258, 108, FALSE) + + HLOOKUP(Q3,'BALANCE SHEET'!$C$3:$AM$258, 109, FALSE), 0)</f>
        <v/>
      </c>
      <c r="R8" s="149">
        <f>IFERROR(HLOOKUP(R3,'BALANCE SHEET'!$C$3:$AM$258, 25, FALSE) + HLOOKUP(R3,'BALANCE SHEET'!$C$3:$AM$258, 30, FALSE) + HLOOKUP(R3,'BALANCE SHEET'!$C$3:$AM$258, 99, FALSE) + HLOOKUP(R3,'BALANCE SHEET'!$C$3:$AM$258, 108, FALSE) + + HLOOKUP(R3,'BALANCE SHEET'!$C$3:$AM$258, 109, FALSE), 0)</f>
        <v/>
      </c>
      <c r="S8" s="149">
        <f>IFERROR(HLOOKUP(S3,'BALANCE SHEET'!$C$3:$AM$258, 25, FALSE) + HLOOKUP(S3,'BALANCE SHEET'!$C$3:$AM$258, 30, FALSE) + HLOOKUP(S3,'BALANCE SHEET'!$C$3:$AM$258, 99, FALSE) + HLOOKUP(S3,'BALANCE SHEET'!$C$3:$AM$258, 108, FALSE) + + HLOOKUP(S3,'BALANCE SHEET'!$C$3:$AM$258, 109, FALSE), 0)</f>
        <v/>
      </c>
      <c r="T8" s="149">
        <f>IFERROR(HLOOKUP(T3,'BALANCE SHEET'!$C$3:$AM$258, 25, FALSE) + HLOOKUP(T3,'BALANCE SHEET'!$C$3:$AM$258, 30, FALSE) + HLOOKUP(T3,'BALANCE SHEET'!$C$3:$AM$258, 99, FALSE) + HLOOKUP(T3,'BALANCE SHEET'!$C$3:$AM$258, 108, FALSE) + + HLOOKUP(T3,'BALANCE SHEET'!$C$3:$AM$258, 109, FALSE), 0)</f>
        <v/>
      </c>
      <c r="U8" s="149">
        <f>IFERROR(HLOOKUP(U3,'BALANCE SHEET'!$C$3:$AM$258, 25, FALSE) + HLOOKUP(U3,'BALANCE SHEET'!$C$3:$AM$258, 30, FALSE) + HLOOKUP(U3,'BALANCE SHEET'!$C$3:$AM$258, 99, FALSE) + HLOOKUP(U3,'BALANCE SHEET'!$C$3:$AM$258, 108, FALSE) + + HLOOKUP(U3,'BALANCE SHEET'!$C$3:$AM$258, 109, FALSE), 0)</f>
        <v/>
      </c>
      <c r="V8" s="149">
        <f>IFERROR(HLOOKUP(V3,'BALANCE SHEET'!$C$3:$AM$258, 25, FALSE) + HLOOKUP(V3,'BALANCE SHEET'!$C$3:$AM$258, 30, FALSE) + HLOOKUP(V3,'BALANCE SHEET'!$C$3:$AM$258, 99, FALSE) + HLOOKUP(V3,'BALANCE SHEET'!$C$3:$AM$258, 108, FALSE) + + HLOOKUP(V3,'BALANCE SHEET'!$C$3:$AM$258, 109, FALSE), 0)</f>
        <v/>
      </c>
      <c r="W8" s="149">
        <f>IFERROR(HLOOKUP(W3,'BALANCE SHEET'!$C$3:$AM$258, 25, FALSE) + HLOOKUP(W3,'BALANCE SHEET'!$C$3:$AM$258, 30, FALSE) + HLOOKUP(W3,'BALANCE SHEET'!$C$3:$AM$258, 99, FALSE) + HLOOKUP(W3,'BALANCE SHEET'!$C$3:$AM$258, 108, FALSE) + + HLOOKUP(W3,'BALANCE SHEET'!$C$3:$AM$258, 109, FALSE), 0)</f>
        <v/>
      </c>
      <c r="X8" s="149">
        <f>IFERROR(HLOOKUP(X3,'BALANCE SHEET'!$C$3:$AM$258, 25, FALSE) + HLOOKUP(X3,'BALANCE SHEET'!$C$3:$AM$258, 30, FALSE) + HLOOKUP(X3,'BALANCE SHEET'!$C$3:$AM$258, 99, FALSE) + HLOOKUP(X3,'BALANCE SHEET'!$C$3:$AM$258, 108, FALSE) + + HLOOKUP(X3,'BALANCE SHEET'!$C$3:$AM$258, 109, FALSE), 0)</f>
        <v/>
      </c>
      <c r="Y8" s="149">
        <f>IFERROR(HLOOKUP(Y3,'BALANCE SHEET'!$C$3:$AM$258, 25, FALSE) + HLOOKUP(Y3,'BALANCE SHEET'!$C$3:$AM$258, 30, FALSE) + HLOOKUP(Y3,'BALANCE SHEET'!$C$3:$AM$258, 99, FALSE) + HLOOKUP(Y3,'BALANCE SHEET'!$C$3:$AM$258, 108, FALSE) + + HLOOKUP(Y3,'BALANCE SHEET'!$C$3:$AM$258, 109, FALSE), 0)</f>
        <v/>
      </c>
      <c r="Z8" s="149">
        <f>IFERROR(HLOOKUP(Z3,'BALANCE SHEET'!$C$3:$AM$258, 25, FALSE) + HLOOKUP(Z3,'BALANCE SHEET'!$C$3:$AM$258, 30, FALSE) + HLOOKUP(Z3,'BALANCE SHEET'!$C$3:$AM$258, 99, FALSE) + HLOOKUP(Z3,'BALANCE SHEET'!$C$3:$AM$258, 108, FALSE) + + HLOOKUP(Z3,'BALANCE SHEET'!$C$3:$AM$258, 109, FALSE), 0)</f>
        <v/>
      </c>
      <c r="AA8" s="149">
        <f>IFERROR(HLOOKUP(AA3,'BALANCE SHEET'!$C$3:$AM$258, 25, FALSE) + HLOOKUP(AA3,'BALANCE SHEET'!$C$3:$AM$258, 30, FALSE) + HLOOKUP(AA3,'BALANCE SHEET'!$C$3:$AM$258, 99, FALSE) + HLOOKUP(AA3,'BALANCE SHEET'!$C$3:$AM$258, 108, FALSE) + + HLOOKUP(AA3,'BALANCE SHEET'!$C$3:$AM$258, 109, FALSE), 0)</f>
        <v/>
      </c>
      <c r="AB8" s="149">
        <f>IFERROR(HLOOKUP(AB3,'BALANCE SHEET'!$C$3:$AM$258, 25, FALSE) + HLOOKUP(AB3,'BALANCE SHEET'!$C$3:$AM$258, 30, FALSE) + HLOOKUP(AB3,'BALANCE SHEET'!$C$3:$AM$258, 99, FALSE) + HLOOKUP(AB3,'BALANCE SHEET'!$C$3:$AM$258, 108, FALSE) + + HLOOKUP(AB3,'BALANCE SHEET'!$C$3:$AM$258, 109, FALSE), 0)</f>
        <v/>
      </c>
      <c r="AC8" s="149">
        <f>IFERROR(HLOOKUP(AC3,'BALANCE SHEET'!$C$3:$AM$258, 25, FALSE) + HLOOKUP(AC3,'BALANCE SHEET'!$C$3:$AM$258, 30, FALSE) + HLOOKUP(AC3,'BALANCE SHEET'!$C$3:$AM$258, 99, FALSE) + HLOOKUP(AC3,'BALANCE SHEET'!$C$3:$AM$258, 108, FALSE) + + HLOOKUP(AC3,'BALANCE SHEET'!$C$3:$AM$258, 109, FALSE), 0)</f>
        <v/>
      </c>
      <c r="AD8" s="149">
        <f>IFERROR(HLOOKUP(AD3,'BALANCE SHEET'!$C$3:$AM$258, 25, FALSE) + HLOOKUP(AD3,'BALANCE SHEET'!$C$3:$AM$258, 30, FALSE) + HLOOKUP(AD3,'BALANCE SHEET'!$C$3:$AM$258, 99, FALSE) + HLOOKUP(AD3,'BALANCE SHEET'!$C$3:$AM$258, 108, FALSE) + + HLOOKUP(AD3,'BALANCE SHEET'!$C$3:$AM$258, 109, FALSE), 0)</f>
        <v/>
      </c>
      <c r="AE8" s="149">
        <f>IFERROR(HLOOKUP(AE3,'BALANCE SHEET'!$C$3:$AM$258, 25, FALSE) + HLOOKUP(AE3,'BALANCE SHEET'!$C$3:$AM$258, 30, FALSE) + HLOOKUP(AE3,'BALANCE SHEET'!$C$3:$AM$258, 99, FALSE) + HLOOKUP(AE3,'BALANCE SHEET'!$C$3:$AM$258, 108, FALSE) + + HLOOKUP(AE3,'BALANCE SHEET'!$C$3:$AM$258, 109, FALSE), 0)</f>
        <v/>
      </c>
      <c r="AF8" s="149">
        <f>IFERROR(HLOOKUP(AF3,'BALANCE SHEET'!$C$3:$AM$258, 25, FALSE) + HLOOKUP(AF3,'BALANCE SHEET'!$C$3:$AM$258, 30, FALSE) + HLOOKUP(AF3,'BALANCE SHEET'!$C$3:$AM$258, 99, FALSE) + HLOOKUP(AF3,'BALANCE SHEET'!$C$3:$AM$258, 108, FALSE) + + HLOOKUP(AF3,'BALANCE SHEET'!$C$3:$AM$258, 109, FALSE), 0)</f>
        <v/>
      </c>
      <c r="AG8" s="149">
        <f>IFERROR(HLOOKUP(AG3,'BALANCE SHEET'!$C$3:$AM$258, 25, FALSE) + HLOOKUP(AG3,'BALANCE SHEET'!$C$3:$AM$258, 30, FALSE) + HLOOKUP(AG3,'BALANCE SHEET'!$C$3:$AM$258, 99, FALSE) + HLOOKUP(AG3,'BALANCE SHEET'!$C$3:$AM$258, 108, FALSE) + + HLOOKUP(AG3,'BALANCE SHEET'!$C$3:$AM$258, 109, FALSE), 0)</f>
        <v/>
      </c>
      <c r="AH8" s="149">
        <f>IFERROR(HLOOKUP(AH3,'BALANCE SHEET'!$C$3:$AM$258, 25, FALSE) + HLOOKUP(AH3,'BALANCE SHEET'!$C$3:$AM$258, 30, FALSE) + HLOOKUP(AH3,'BALANCE SHEET'!$C$3:$AM$258, 99, FALSE) + HLOOKUP(AH3,'BALANCE SHEET'!$C$3:$AM$258, 108, FALSE) + + HLOOKUP(AH3,'BALANCE SHEET'!$C$3:$AM$258, 109, FALSE), 0)</f>
        <v/>
      </c>
      <c r="AI8" s="149">
        <f>IFERROR(HLOOKUP(AI3,'BALANCE SHEET'!$C$3:$AM$258, 25, FALSE) + HLOOKUP(AI3,'BALANCE SHEET'!$C$3:$AM$258, 30, FALSE) + HLOOKUP(AI3,'BALANCE SHEET'!$C$3:$AM$258, 99, FALSE) + HLOOKUP(AI3,'BALANCE SHEET'!$C$3:$AM$258, 108, FALSE) + + HLOOKUP(AI3,'BALANCE SHEET'!$C$3:$AM$258, 109, FALSE), 0)</f>
        <v/>
      </c>
      <c r="AJ8" s="149">
        <f>IFERROR(HLOOKUP(AJ3,'BALANCE SHEET'!$C$3:$AM$258, 25, FALSE) + HLOOKUP(AJ3,'BALANCE SHEET'!$C$3:$AM$258, 30, FALSE) + HLOOKUP(AJ3,'BALANCE SHEET'!$C$3:$AM$258, 99, FALSE) + HLOOKUP(AJ3,'BALANCE SHEET'!$C$3:$AM$258, 108, FALSE) + + HLOOKUP(AJ3,'BALANCE SHEET'!$C$3:$AM$258, 109, FALSE), 0)</f>
        <v/>
      </c>
      <c r="AK8" s="149">
        <f>IFERROR(HLOOKUP(AK3,'BALANCE SHEET'!$C$3:$AM$258, 25, FALSE) + HLOOKUP(AK3,'BALANCE SHEET'!$C$3:$AM$258, 30, FALSE) + HLOOKUP(AK3,'BALANCE SHEET'!$C$3:$AM$258, 99, FALSE) + HLOOKUP(AK3,'BALANCE SHEET'!$C$3:$AM$258, 108, FALSE) + + HLOOKUP(AK3,'BALANCE SHEET'!$C$3:$AM$258, 109, FALSE), 0)</f>
        <v/>
      </c>
      <c r="AL8" s="149">
        <f>IFERROR(HLOOKUP(AL3,'BALANCE SHEET'!$C$3:$AM$258, 25, FALSE) + HLOOKUP(AL3,'BALANCE SHEET'!$C$3:$AM$258, 30, FALSE) + HLOOKUP(AL3,'BALANCE SHEET'!$C$3:$AM$258, 99, FALSE) + HLOOKUP(AL3,'BALANCE SHEET'!$C$3:$AM$258, 108, FALSE) + + HLOOKUP(AL3,'BALANCE SHEET'!$C$3:$AM$258, 109, FALSE), 0)</f>
        <v/>
      </c>
      <c r="AM8" s="149">
        <f>IFERROR(HLOOKUP(AM3,'BALANCE SHEET'!$C$3:$AM$258, 25, FALSE) + HLOOKUP(AM3,'BALANCE SHEET'!$C$3:$AM$258, 30, FALSE) + HLOOKUP(AM3,'BALANCE SHEET'!$C$3:$AM$258, 99, FALSE) + HLOOKUP(AM3,'BALANCE SHEET'!$C$3:$AM$258, 108, FALSE) + + HLOOKUP(AM3,'BALANCE SHEET'!$C$3:$AM$258, 109, FALSE), 0)</f>
        <v/>
      </c>
    </row>
    <row r="9" ht="20" customHeight="1" s="173" thickBot="1">
      <c r="A9" s="162" t="inlineStr">
        <is>
          <t>Others</t>
        </is>
      </c>
      <c r="C9" s="149">
        <f>IFERROR(HLOOKUP(C3,'BALANCE SHEET'!$C$3:$AM$258, 5, FALSE) + HLOOKUP(C3,'BALANCE SHEET'!$C$3:$AM$258, 19, FALSE) + HLOOKUP(C3,'BALANCE SHEET'!$C$3:$AM$258, 23, FALSE) + HLOOKUP(C3,'BALANCE SHEET'!$C$3:$AM$258, 24, FALSE) + HLOOKUP(C3,'BALANCE SHEET'!$C$3:$AM$258, 29, FALSE) + HLOOKUP(C3,'BALANCE SHEET'!$C$3:$AM$258, 31, FALSE) + HLOOKUP(C3,'BALANCE SHEET'!$C$3:$AM$258, 35, FALSE)+ HLOOKUP(C3,'BALANCE SHEET'!$C$3:$AM$258, 39, FALSE) + HLOOKUP(C3,'BALANCE SHEET'!$C$3:$AM$258, 49, FALSE) + HLOOKUP(C3,'BALANCE SHEET'!$C$3:$AM$258, 89, FALSE) + HLOOKUP(C3,'BALANCE SHEET'!$C$3:$AM$258, 98, FALSE) + HLOOKUP(C3,'BALANCE SHEET'!$C$3:$AM$258, 100, FALSE)+ HLOOKUP(C3,'BALANCE SHEET'!$C$3:$AM$258, 101, FALSE)+ HLOOKUP(C3,'BALANCE SHEET'!$C$3:$AM$258, 102, FALSE)+ HLOOKUP(C3,'BALANCE SHEET'!$C$3:$AM$258, 103, FALSE)+ HLOOKUP(C3,'BALANCE SHEET'!$C$3:$AM$258, 104, FALSE)+ HLOOKUP(C3,'BALANCE SHEET'!$C$3:$AM$258, 105, FALSE)+ HLOOKUP(C3,'BALANCE SHEET'!$C$3:$AM$258, 106, FALSE) + + HLOOKUP(C3,'BALANCE SHEET'!$C$3:$AM$258, 107, FALSE) + HLOOKUP(C3,'BALANCE SHEET'!$C$3:$AM$258, 112, FALSE)+ HLOOKUP(C3,'BALANCE SHEET'!$C$3:$AM$258, 113, FALSE)+ HLOOKUP(C3,'BALANCE SHEET'!$C$3:$AM$258, 114, FALSE)+ HLOOKUP(C3,'BALANCE SHEET'!$C$3:$AM$258, 115, FALSE)+ HLOOKUP(C3,'BALANCE SHEET'!$C$3:$AM$258, 117, FALSE)+ HLOOKUP(C3,'BALANCE SHEET'!$C$3:$AM$258, 120, FALSE)+ HLOOKUP(C3,'BALANCE SHEET'!$C$3:$AM$258, 121, FALSE)+ HLOOKUP(C3,'BALANCE SHEET'!$C$3:$AM$258, 122, FALSE), 0)</f>
        <v/>
      </c>
      <c r="D9" s="149">
        <f>IFERROR(HLOOKUP(D3,'BALANCE SHEET'!$C$3:$AM$258, 5, FALSE) + HLOOKUP(D3,'BALANCE SHEET'!$C$3:$AM$258, 19, FALSE) + HLOOKUP(D3,'BALANCE SHEET'!$C$3:$AM$258, 23, FALSE) + HLOOKUP(D3,'BALANCE SHEET'!$C$3:$AM$258, 24, FALSE) + HLOOKUP(D3,'BALANCE SHEET'!$C$3:$AM$258, 29, FALSE) + HLOOKUP(D3,'BALANCE SHEET'!$C$3:$AM$258, 31, FALSE) + HLOOKUP(D3,'BALANCE SHEET'!$C$3:$AM$258, 35, FALSE)+ HLOOKUP(D3,'BALANCE SHEET'!$C$3:$AM$258, 39, FALSE) + HLOOKUP(D3,'BALANCE SHEET'!$C$3:$AM$258, 49, FALSE) + HLOOKUP(D3,'BALANCE SHEET'!$C$3:$AM$258, 89, FALSE) + HLOOKUP(D3,'BALANCE SHEET'!$C$3:$AM$258, 98, FALSE) + HLOOKUP(D3,'BALANCE SHEET'!$C$3:$AM$258, 100, FALSE)+ HLOOKUP(D3,'BALANCE SHEET'!$C$3:$AM$258, 101, FALSE)+ HLOOKUP(D3,'BALANCE SHEET'!$C$3:$AM$258, 102, FALSE)+ HLOOKUP(D3,'BALANCE SHEET'!$C$3:$AM$258, 103, FALSE)+ HLOOKUP(D3,'BALANCE SHEET'!$C$3:$AM$258, 104, FALSE)+ HLOOKUP(D3,'BALANCE SHEET'!$C$3:$AM$258, 105, FALSE)+ HLOOKUP(D3,'BALANCE SHEET'!$C$3:$AM$258, 106, FALSE) + + HLOOKUP(D3,'BALANCE SHEET'!$C$3:$AM$258, 107, FALSE) + HLOOKUP(D3,'BALANCE SHEET'!$C$3:$AM$258, 112, FALSE)+ HLOOKUP(D3,'BALANCE SHEET'!$C$3:$AM$258, 113, FALSE)+ HLOOKUP(D3,'BALANCE SHEET'!$C$3:$AM$258, 114, FALSE)+ HLOOKUP(D3,'BALANCE SHEET'!$C$3:$AM$258, 115, FALSE)+ HLOOKUP(D3,'BALANCE SHEET'!$C$3:$AM$258, 117, FALSE)+ HLOOKUP(D3,'BALANCE SHEET'!$C$3:$AM$258, 120, FALSE)+ HLOOKUP(D3,'BALANCE SHEET'!$C$3:$AM$258, 121, FALSE)+ HLOOKUP(D3,'BALANCE SHEET'!$C$3:$AM$258, 122, FALSE), 0)</f>
        <v/>
      </c>
      <c r="E9" s="149">
        <f>IFERROR(HLOOKUP(E3,'BALANCE SHEET'!$C$3:$AM$258, 5, FALSE) + HLOOKUP(E3,'BALANCE SHEET'!$C$3:$AM$258, 19, FALSE) + HLOOKUP(E3,'BALANCE SHEET'!$C$3:$AM$258, 23, FALSE) + HLOOKUP(E3,'BALANCE SHEET'!$C$3:$AM$258, 24, FALSE) + HLOOKUP(E3,'BALANCE SHEET'!$C$3:$AM$258, 29, FALSE) + HLOOKUP(E3,'BALANCE SHEET'!$C$3:$AM$258, 31, FALSE) + HLOOKUP(E3,'BALANCE SHEET'!$C$3:$AM$258, 35, FALSE)+ HLOOKUP(E3,'BALANCE SHEET'!$C$3:$AM$258, 39, FALSE) + HLOOKUP(E3,'BALANCE SHEET'!$C$3:$AM$258, 49, FALSE) + HLOOKUP(E3,'BALANCE SHEET'!$C$3:$AM$258, 89, FALSE) + HLOOKUP(E3,'BALANCE SHEET'!$C$3:$AM$258, 98, FALSE) + HLOOKUP(E3,'BALANCE SHEET'!$C$3:$AM$258, 100, FALSE)+ HLOOKUP(E3,'BALANCE SHEET'!$C$3:$AM$258, 101, FALSE)+ HLOOKUP(E3,'BALANCE SHEET'!$C$3:$AM$258, 102, FALSE)+ HLOOKUP(E3,'BALANCE SHEET'!$C$3:$AM$258, 103, FALSE)+ HLOOKUP(E3,'BALANCE SHEET'!$C$3:$AM$258, 104, FALSE)+ HLOOKUP(E3,'BALANCE SHEET'!$C$3:$AM$258, 105, FALSE)+ HLOOKUP(E3,'BALANCE SHEET'!$C$3:$AM$258, 106, FALSE) + + HLOOKUP(E3,'BALANCE SHEET'!$C$3:$AM$258, 107, FALSE) + HLOOKUP(E3,'BALANCE SHEET'!$C$3:$AM$258, 112, FALSE)+ HLOOKUP(E3,'BALANCE SHEET'!$C$3:$AM$258, 113, FALSE)+ HLOOKUP(E3,'BALANCE SHEET'!$C$3:$AM$258, 114, FALSE)+ HLOOKUP(E3,'BALANCE SHEET'!$C$3:$AM$258, 115, FALSE)+ HLOOKUP(E3,'BALANCE SHEET'!$C$3:$AM$258, 117, FALSE)+ HLOOKUP(E3,'BALANCE SHEET'!$C$3:$AM$258, 120, FALSE)+ HLOOKUP(E3,'BALANCE SHEET'!$C$3:$AM$258, 121, FALSE)+ HLOOKUP(E3,'BALANCE SHEET'!$C$3:$AM$258, 122, FALSE), 0)</f>
        <v/>
      </c>
      <c r="F9" s="149">
        <f>IFERROR(HLOOKUP(F3,'BALANCE SHEET'!$C$3:$AM$258, 5, FALSE) + HLOOKUP(F3,'BALANCE SHEET'!$C$3:$AM$258, 19, FALSE) + HLOOKUP(F3,'BALANCE SHEET'!$C$3:$AM$258, 23, FALSE) + HLOOKUP(F3,'BALANCE SHEET'!$C$3:$AM$258, 24, FALSE) + HLOOKUP(F3,'BALANCE SHEET'!$C$3:$AM$258, 29, FALSE) + HLOOKUP(F3,'BALANCE SHEET'!$C$3:$AM$258, 31, FALSE) + HLOOKUP(F3,'BALANCE SHEET'!$C$3:$AM$258, 35, FALSE)+ HLOOKUP(F3,'BALANCE SHEET'!$C$3:$AM$258, 39, FALSE) + HLOOKUP(F3,'BALANCE SHEET'!$C$3:$AM$258, 49, FALSE) + HLOOKUP(F3,'BALANCE SHEET'!$C$3:$AM$258, 89, FALSE) + HLOOKUP(F3,'BALANCE SHEET'!$C$3:$AM$258, 98, FALSE) + HLOOKUP(F3,'BALANCE SHEET'!$C$3:$AM$258, 100, FALSE)+ HLOOKUP(F3,'BALANCE SHEET'!$C$3:$AM$258, 101, FALSE)+ HLOOKUP(F3,'BALANCE SHEET'!$C$3:$AM$258, 102, FALSE)+ HLOOKUP(F3,'BALANCE SHEET'!$C$3:$AM$258, 103, FALSE)+ HLOOKUP(F3,'BALANCE SHEET'!$C$3:$AM$258, 104, FALSE)+ HLOOKUP(F3,'BALANCE SHEET'!$C$3:$AM$258, 105, FALSE)+ HLOOKUP(F3,'BALANCE SHEET'!$C$3:$AM$258, 106, FALSE) + + HLOOKUP(F3,'BALANCE SHEET'!$C$3:$AM$258, 107, FALSE) + HLOOKUP(F3,'BALANCE SHEET'!$C$3:$AM$258, 112, FALSE)+ HLOOKUP(F3,'BALANCE SHEET'!$C$3:$AM$258, 113, FALSE)+ HLOOKUP(F3,'BALANCE SHEET'!$C$3:$AM$258, 114, FALSE)+ HLOOKUP(F3,'BALANCE SHEET'!$C$3:$AM$258, 115, FALSE)+ HLOOKUP(F3,'BALANCE SHEET'!$C$3:$AM$258, 117, FALSE)+ HLOOKUP(F3,'BALANCE SHEET'!$C$3:$AM$258, 120, FALSE)+ HLOOKUP(F3,'BALANCE SHEET'!$C$3:$AM$258, 121, FALSE)+ HLOOKUP(F3,'BALANCE SHEET'!$C$3:$AM$258, 122, FALSE), 0)</f>
        <v/>
      </c>
      <c r="G9" s="149">
        <f>IFERROR(HLOOKUP(G3,'BALANCE SHEET'!$C$3:$AM$258, 5, FALSE) + HLOOKUP(G3,'BALANCE SHEET'!$C$3:$AM$258, 19, FALSE) + HLOOKUP(G3,'BALANCE SHEET'!$C$3:$AM$258, 23, FALSE) + HLOOKUP(G3,'BALANCE SHEET'!$C$3:$AM$258, 24, FALSE) + HLOOKUP(G3,'BALANCE SHEET'!$C$3:$AM$258, 29, FALSE) + HLOOKUP(G3,'BALANCE SHEET'!$C$3:$AM$258, 31, FALSE) + HLOOKUP(G3,'BALANCE SHEET'!$C$3:$AM$258, 35, FALSE)+ HLOOKUP(G3,'BALANCE SHEET'!$C$3:$AM$258, 39, FALSE) + HLOOKUP(G3,'BALANCE SHEET'!$C$3:$AM$258, 49, FALSE) + HLOOKUP(G3,'BALANCE SHEET'!$C$3:$AM$258, 89, FALSE) + HLOOKUP(G3,'BALANCE SHEET'!$C$3:$AM$258, 98, FALSE) + HLOOKUP(G3,'BALANCE SHEET'!$C$3:$AM$258, 100, FALSE)+ HLOOKUP(G3,'BALANCE SHEET'!$C$3:$AM$258, 101, FALSE)+ HLOOKUP(G3,'BALANCE SHEET'!$C$3:$AM$258, 102, FALSE)+ HLOOKUP(G3,'BALANCE SHEET'!$C$3:$AM$258, 103, FALSE)+ HLOOKUP(G3,'BALANCE SHEET'!$C$3:$AM$258, 104, FALSE)+ HLOOKUP(G3,'BALANCE SHEET'!$C$3:$AM$258, 105, FALSE)+ HLOOKUP(G3,'BALANCE SHEET'!$C$3:$AM$258, 106, FALSE) + + HLOOKUP(G3,'BALANCE SHEET'!$C$3:$AM$258, 107, FALSE) + HLOOKUP(G3,'BALANCE SHEET'!$C$3:$AM$258, 112, FALSE)+ HLOOKUP(G3,'BALANCE SHEET'!$C$3:$AM$258, 113, FALSE)+ HLOOKUP(G3,'BALANCE SHEET'!$C$3:$AM$258, 114, FALSE)+ HLOOKUP(G3,'BALANCE SHEET'!$C$3:$AM$258, 115, FALSE)+ HLOOKUP(G3,'BALANCE SHEET'!$C$3:$AM$258, 117, FALSE)+ HLOOKUP(G3,'BALANCE SHEET'!$C$3:$AM$258, 120, FALSE)+ HLOOKUP(G3,'BALANCE SHEET'!$C$3:$AM$258, 121, FALSE)+ HLOOKUP(G3,'BALANCE SHEET'!$C$3:$AM$258, 122, FALSE), 0)</f>
        <v/>
      </c>
      <c r="H9" s="149">
        <f>IFERROR(HLOOKUP(H3,'BALANCE SHEET'!$C$3:$AM$258, 5, FALSE) + HLOOKUP(H3,'BALANCE SHEET'!$C$3:$AM$258, 19, FALSE) + HLOOKUP(H3,'BALANCE SHEET'!$C$3:$AM$258, 23, FALSE) + HLOOKUP(H3,'BALANCE SHEET'!$C$3:$AM$258, 24, FALSE) + HLOOKUP(H3,'BALANCE SHEET'!$C$3:$AM$258, 29, FALSE) + HLOOKUP(H3,'BALANCE SHEET'!$C$3:$AM$258, 31, FALSE) + HLOOKUP(H3,'BALANCE SHEET'!$C$3:$AM$258, 35, FALSE)+ HLOOKUP(H3,'BALANCE SHEET'!$C$3:$AM$258, 39, FALSE) + HLOOKUP(H3,'BALANCE SHEET'!$C$3:$AM$258, 49, FALSE) + HLOOKUP(H3,'BALANCE SHEET'!$C$3:$AM$258, 89, FALSE) + HLOOKUP(H3,'BALANCE SHEET'!$C$3:$AM$258, 98, FALSE) + HLOOKUP(H3,'BALANCE SHEET'!$C$3:$AM$258, 100, FALSE)+ HLOOKUP(H3,'BALANCE SHEET'!$C$3:$AM$258, 101, FALSE)+ HLOOKUP(H3,'BALANCE SHEET'!$C$3:$AM$258, 102, FALSE)+ HLOOKUP(H3,'BALANCE SHEET'!$C$3:$AM$258, 103, FALSE)+ HLOOKUP(H3,'BALANCE SHEET'!$C$3:$AM$258, 104, FALSE)+ HLOOKUP(H3,'BALANCE SHEET'!$C$3:$AM$258, 105, FALSE)+ HLOOKUP(H3,'BALANCE SHEET'!$C$3:$AM$258, 106, FALSE) + + HLOOKUP(H3,'BALANCE SHEET'!$C$3:$AM$258, 107, FALSE) + HLOOKUP(H3,'BALANCE SHEET'!$C$3:$AM$258, 112, FALSE)+ HLOOKUP(H3,'BALANCE SHEET'!$C$3:$AM$258, 113, FALSE)+ HLOOKUP(H3,'BALANCE SHEET'!$C$3:$AM$258, 114, FALSE)+ HLOOKUP(H3,'BALANCE SHEET'!$C$3:$AM$258, 115, FALSE)+ HLOOKUP(H3,'BALANCE SHEET'!$C$3:$AM$258, 117, FALSE)+ HLOOKUP(H3,'BALANCE SHEET'!$C$3:$AM$258, 120, FALSE)+ HLOOKUP(H3,'BALANCE SHEET'!$C$3:$AM$258, 121, FALSE)+ HLOOKUP(H3,'BALANCE SHEET'!$C$3:$AM$258, 122, FALSE), 0)</f>
        <v/>
      </c>
      <c r="I9" s="149">
        <f>IFERROR(HLOOKUP(I3,'BALANCE SHEET'!$C$3:$AM$258, 5, FALSE) + HLOOKUP(I3,'BALANCE SHEET'!$C$3:$AM$258, 19, FALSE) + HLOOKUP(I3,'BALANCE SHEET'!$C$3:$AM$258, 23, FALSE) + HLOOKUP(I3,'BALANCE SHEET'!$C$3:$AM$258, 24, FALSE) + HLOOKUP(I3,'BALANCE SHEET'!$C$3:$AM$258, 29, FALSE) + HLOOKUP(I3,'BALANCE SHEET'!$C$3:$AM$258, 31, FALSE) + HLOOKUP(I3,'BALANCE SHEET'!$C$3:$AM$258, 35, FALSE)+ HLOOKUP(I3,'BALANCE SHEET'!$C$3:$AM$258, 39, FALSE) + HLOOKUP(I3,'BALANCE SHEET'!$C$3:$AM$258, 49, FALSE) + HLOOKUP(I3,'BALANCE SHEET'!$C$3:$AM$258, 89, FALSE) + HLOOKUP(I3,'BALANCE SHEET'!$C$3:$AM$258, 98, FALSE) + HLOOKUP(I3,'BALANCE SHEET'!$C$3:$AM$258, 100, FALSE)+ HLOOKUP(I3,'BALANCE SHEET'!$C$3:$AM$258, 101, FALSE)+ HLOOKUP(I3,'BALANCE SHEET'!$C$3:$AM$258, 102, FALSE)+ HLOOKUP(I3,'BALANCE SHEET'!$C$3:$AM$258, 103, FALSE)+ HLOOKUP(I3,'BALANCE SHEET'!$C$3:$AM$258, 104, FALSE)+ HLOOKUP(I3,'BALANCE SHEET'!$C$3:$AM$258, 105, FALSE)+ HLOOKUP(I3,'BALANCE SHEET'!$C$3:$AM$258, 106, FALSE) + + HLOOKUP(I3,'BALANCE SHEET'!$C$3:$AM$258, 107, FALSE) + HLOOKUP(I3,'BALANCE SHEET'!$C$3:$AM$258, 112, FALSE)+ HLOOKUP(I3,'BALANCE SHEET'!$C$3:$AM$258, 113, FALSE)+ HLOOKUP(I3,'BALANCE SHEET'!$C$3:$AM$258, 114, FALSE)+ HLOOKUP(I3,'BALANCE SHEET'!$C$3:$AM$258, 115, FALSE)+ HLOOKUP(I3,'BALANCE SHEET'!$C$3:$AM$258, 117, FALSE)+ HLOOKUP(I3,'BALANCE SHEET'!$C$3:$AM$258, 120, FALSE)+ HLOOKUP(I3,'BALANCE SHEET'!$C$3:$AM$258, 121, FALSE)+ HLOOKUP(I3,'BALANCE SHEET'!$C$3:$AM$258, 122, FALSE), 0)</f>
        <v/>
      </c>
      <c r="J9" s="149">
        <f>IFERROR(HLOOKUP(J3,'BALANCE SHEET'!$C$3:$AM$258, 5, FALSE) + HLOOKUP(J3,'BALANCE SHEET'!$C$3:$AM$258, 19, FALSE) + HLOOKUP(J3,'BALANCE SHEET'!$C$3:$AM$258, 23, FALSE) + HLOOKUP(J3,'BALANCE SHEET'!$C$3:$AM$258, 24, FALSE) + HLOOKUP(J3,'BALANCE SHEET'!$C$3:$AM$258, 29, FALSE) + HLOOKUP(J3,'BALANCE SHEET'!$C$3:$AM$258, 31, FALSE) + HLOOKUP(J3,'BALANCE SHEET'!$C$3:$AM$258, 35, FALSE)+ HLOOKUP(J3,'BALANCE SHEET'!$C$3:$AM$258, 39, FALSE) + HLOOKUP(J3,'BALANCE SHEET'!$C$3:$AM$258, 49, FALSE) + HLOOKUP(J3,'BALANCE SHEET'!$C$3:$AM$258, 89, FALSE) + HLOOKUP(J3,'BALANCE SHEET'!$C$3:$AM$258, 98, FALSE) + HLOOKUP(J3,'BALANCE SHEET'!$C$3:$AM$258, 100, FALSE)+ HLOOKUP(J3,'BALANCE SHEET'!$C$3:$AM$258, 101, FALSE)+ HLOOKUP(J3,'BALANCE SHEET'!$C$3:$AM$258, 102, FALSE)+ HLOOKUP(J3,'BALANCE SHEET'!$C$3:$AM$258, 103, FALSE)+ HLOOKUP(J3,'BALANCE SHEET'!$C$3:$AM$258, 104, FALSE)+ HLOOKUP(J3,'BALANCE SHEET'!$C$3:$AM$258, 105, FALSE)+ HLOOKUP(J3,'BALANCE SHEET'!$C$3:$AM$258, 106, FALSE) + + HLOOKUP(J3,'BALANCE SHEET'!$C$3:$AM$258, 107, FALSE) + HLOOKUP(J3,'BALANCE SHEET'!$C$3:$AM$258, 112, FALSE)+ HLOOKUP(J3,'BALANCE SHEET'!$C$3:$AM$258, 113, FALSE)+ HLOOKUP(J3,'BALANCE SHEET'!$C$3:$AM$258, 114, FALSE)+ HLOOKUP(J3,'BALANCE SHEET'!$C$3:$AM$258, 115, FALSE)+ HLOOKUP(J3,'BALANCE SHEET'!$C$3:$AM$258, 117, FALSE)+ HLOOKUP(J3,'BALANCE SHEET'!$C$3:$AM$258, 120, FALSE)+ HLOOKUP(J3,'BALANCE SHEET'!$C$3:$AM$258, 121, FALSE)+ HLOOKUP(J3,'BALANCE SHEET'!$C$3:$AM$258, 122, FALSE), 0)</f>
        <v/>
      </c>
      <c r="K9" s="149">
        <f>IFERROR(HLOOKUP(K3,'BALANCE SHEET'!$C$3:$AM$258, 5, FALSE) + HLOOKUP(K3,'BALANCE SHEET'!$C$3:$AM$258, 19, FALSE) + HLOOKUP(K3,'BALANCE SHEET'!$C$3:$AM$258, 23, FALSE) + HLOOKUP(K3,'BALANCE SHEET'!$C$3:$AM$258, 24, FALSE) + HLOOKUP(K3,'BALANCE SHEET'!$C$3:$AM$258, 29, FALSE) + HLOOKUP(K3,'BALANCE SHEET'!$C$3:$AM$258, 31, FALSE) + HLOOKUP(K3,'BALANCE SHEET'!$C$3:$AM$258, 35, FALSE)+ HLOOKUP(K3,'BALANCE SHEET'!$C$3:$AM$258, 39, FALSE) + HLOOKUP(K3,'BALANCE SHEET'!$C$3:$AM$258, 49, FALSE) + HLOOKUP(K3,'BALANCE SHEET'!$C$3:$AM$258, 89, FALSE) + HLOOKUP(K3,'BALANCE SHEET'!$C$3:$AM$258, 98, FALSE) + HLOOKUP(K3,'BALANCE SHEET'!$C$3:$AM$258, 100, FALSE)+ HLOOKUP(K3,'BALANCE SHEET'!$C$3:$AM$258, 101, FALSE)+ HLOOKUP(K3,'BALANCE SHEET'!$C$3:$AM$258, 102, FALSE)+ HLOOKUP(K3,'BALANCE SHEET'!$C$3:$AM$258, 103, FALSE)+ HLOOKUP(K3,'BALANCE SHEET'!$C$3:$AM$258, 104, FALSE)+ HLOOKUP(K3,'BALANCE SHEET'!$C$3:$AM$258, 105, FALSE)+ HLOOKUP(K3,'BALANCE SHEET'!$C$3:$AM$258, 106, FALSE) + + HLOOKUP(K3,'BALANCE SHEET'!$C$3:$AM$258, 107, FALSE) + HLOOKUP(K3,'BALANCE SHEET'!$C$3:$AM$258, 112, FALSE)+ HLOOKUP(K3,'BALANCE SHEET'!$C$3:$AM$258, 113, FALSE)+ HLOOKUP(K3,'BALANCE SHEET'!$C$3:$AM$258, 114, FALSE)+ HLOOKUP(K3,'BALANCE SHEET'!$C$3:$AM$258, 115, FALSE)+ HLOOKUP(K3,'BALANCE SHEET'!$C$3:$AM$258, 117, FALSE)+ HLOOKUP(K3,'BALANCE SHEET'!$C$3:$AM$258, 120, FALSE)+ HLOOKUP(K3,'BALANCE SHEET'!$C$3:$AM$258, 121, FALSE)+ HLOOKUP(K3,'BALANCE SHEET'!$C$3:$AM$258, 122, FALSE), 0)</f>
        <v/>
      </c>
      <c r="L9" s="149">
        <f>IFERROR(HLOOKUP(L3,'BALANCE SHEET'!$C$3:$AM$258, 5, FALSE) + HLOOKUP(L3,'BALANCE SHEET'!$C$3:$AM$258, 19, FALSE) + HLOOKUP(L3,'BALANCE SHEET'!$C$3:$AM$258, 23, FALSE) + HLOOKUP(L3,'BALANCE SHEET'!$C$3:$AM$258, 24, FALSE) + HLOOKUP(L3,'BALANCE SHEET'!$C$3:$AM$258, 29, FALSE) + HLOOKUP(L3,'BALANCE SHEET'!$C$3:$AM$258, 31, FALSE) + HLOOKUP(L3,'BALANCE SHEET'!$C$3:$AM$258, 35, FALSE)+ HLOOKUP(L3,'BALANCE SHEET'!$C$3:$AM$258, 39, FALSE) + HLOOKUP(L3,'BALANCE SHEET'!$C$3:$AM$258, 49, FALSE) + HLOOKUP(L3,'BALANCE SHEET'!$C$3:$AM$258, 89, FALSE) + HLOOKUP(L3,'BALANCE SHEET'!$C$3:$AM$258, 98, FALSE) + HLOOKUP(L3,'BALANCE SHEET'!$C$3:$AM$258, 100, FALSE)+ HLOOKUP(L3,'BALANCE SHEET'!$C$3:$AM$258, 101, FALSE)+ HLOOKUP(L3,'BALANCE SHEET'!$C$3:$AM$258, 102, FALSE)+ HLOOKUP(L3,'BALANCE SHEET'!$C$3:$AM$258, 103, FALSE)+ HLOOKUP(L3,'BALANCE SHEET'!$C$3:$AM$258, 104, FALSE)+ HLOOKUP(L3,'BALANCE SHEET'!$C$3:$AM$258, 105, FALSE)+ HLOOKUP(L3,'BALANCE SHEET'!$C$3:$AM$258, 106, FALSE) + + HLOOKUP(L3,'BALANCE SHEET'!$C$3:$AM$258, 107, FALSE) + HLOOKUP(L3,'BALANCE SHEET'!$C$3:$AM$258, 112, FALSE)+ HLOOKUP(L3,'BALANCE SHEET'!$C$3:$AM$258, 113, FALSE)+ HLOOKUP(L3,'BALANCE SHEET'!$C$3:$AM$258, 114, FALSE)+ HLOOKUP(L3,'BALANCE SHEET'!$C$3:$AM$258, 115, FALSE)+ HLOOKUP(L3,'BALANCE SHEET'!$C$3:$AM$258, 117, FALSE)+ HLOOKUP(L3,'BALANCE SHEET'!$C$3:$AM$258, 120, FALSE)+ HLOOKUP(L3,'BALANCE SHEET'!$C$3:$AM$258, 121, FALSE)+ HLOOKUP(L3,'BALANCE SHEET'!$C$3:$AM$258, 122, FALSE), 0)</f>
        <v/>
      </c>
      <c r="M9" s="149">
        <f>IFERROR(HLOOKUP(M3,'BALANCE SHEET'!$C$3:$AM$258, 5, FALSE) + HLOOKUP(M3,'BALANCE SHEET'!$C$3:$AM$258, 19, FALSE) + HLOOKUP(M3,'BALANCE SHEET'!$C$3:$AM$258, 23, FALSE) + HLOOKUP(M3,'BALANCE SHEET'!$C$3:$AM$258, 24, FALSE) + HLOOKUP(M3,'BALANCE SHEET'!$C$3:$AM$258, 29, FALSE) + HLOOKUP(M3,'BALANCE SHEET'!$C$3:$AM$258, 31, FALSE) + HLOOKUP(M3,'BALANCE SHEET'!$C$3:$AM$258, 35, FALSE)+ HLOOKUP(M3,'BALANCE SHEET'!$C$3:$AM$258, 39, FALSE) + HLOOKUP(M3,'BALANCE SHEET'!$C$3:$AM$258, 49, FALSE) + HLOOKUP(M3,'BALANCE SHEET'!$C$3:$AM$258, 89, FALSE) + HLOOKUP(M3,'BALANCE SHEET'!$C$3:$AM$258, 98, FALSE) + HLOOKUP(M3,'BALANCE SHEET'!$C$3:$AM$258, 100, FALSE)+ HLOOKUP(M3,'BALANCE SHEET'!$C$3:$AM$258, 101, FALSE)+ HLOOKUP(M3,'BALANCE SHEET'!$C$3:$AM$258, 102, FALSE)+ HLOOKUP(M3,'BALANCE SHEET'!$C$3:$AM$258, 103, FALSE)+ HLOOKUP(M3,'BALANCE SHEET'!$C$3:$AM$258, 104, FALSE)+ HLOOKUP(M3,'BALANCE SHEET'!$C$3:$AM$258, 105, FALSE)+ HLOOKUP(M3,'BALANCE SHEET'!$C$3:$AM$258, 106, FALSE) + + HLOOKUP(M3,'BALANCE SHEET'!$C$3:$AM$258, 107, FALSE) + HLOOKUP(M3,'BALANCE SHEET'!$C$3:$AM$258, 112, FALSE)+ HLOOKUP(M3,'BALANCE SHEET'!$C$3:$AM$258, 113, FALSE)+ HLOOKUP(M3,'BALANCE SHEET'!$C$3:$AM$258, 114, FALSE)+ HLOOKUP(M3,'BALANCE SHEET'!$C$3:$AM$258, 115, FALSE)+ HLOOKUP(M3,'BALANCE SHEET'!$C$3:$AM$258, 117, FALSE)+ HLOOKUP(M3,'BALANCE SHEET'!$C$3:$AM$258, 120, FALSE)+ HLOOKUP(M3,'BALANCE SHEET'!$C$3:$AM$258, 121, FALSE)+ HLOOKUP(M3,'BALANCE SHEET'!$C$3:$AM$258, 122, FALSE), 0)</f>
        <v/>
      </c>
      <c r="N9" s="149">
        <f>IFERROR(HLOOKUP(N3,'BALANCE SHEET'!$C$3:$AM$258, 5, FALSE) + HLOOKUP(N3,'BALANCE SHEET'!$C$3:$AM$258, 19, FALSE) + HLOOKUP(N3,'BALANCE SHEET'!$C$3:$AM$258, 23, FALSE) + HLOOKUP(N3,'BALANCE SHEET'!$C$3:$AM$258, 24, FALSE) + HLOOKUP(N3,'BALANCE SHEET'!$C$3:$AM$258, 29, FALSE) + HLOOKUP(N3,'BALANCE SHEET'!$C$3:$AM$258, 31, FALSE) + HLOOKUP(N3,'BALANCE SHEET'!$C$3:$AM$258, 35, FALSE)+ HLOOKUP(N3,'BALANCE SHEET'!$C$3:$AM$258, 39, FALSE) + HLOOKUP(N3,'BALANCE SHEET'!$C$3:$AM$258, 49, FALSE) + HLOOKUP(N3,'BALANCE SHEET'!$C$3:$AM$258, 89, FALSE) + HLOOKUP(N3,'BALANCE SHEET'!$C$3:$AM$258, 98, FALSE) + HLOOKUP(N3,'BALANCE SHEET'!$C$3:$AM$258, 100, FALSE)+ HLOOKUP(N3,'BALANCE SHEET'!$C$3:$AM$258, 101, FALSE)+ HLOOKUP(N3,'BALANCE SHEET'!$C$3:$AM$258, 102, FALSE)+ HLOOKUP(N3,'BALANCE SHEET'!$C$3:$AM$258, 103, FALSE)+ HLOOKUP(N3,'BALANCE SHEET'!$C$3:$AM$258, 104, FALSE)+ HLOOKUP(N3,'BALANCE SHEET'!$C$3:$AM$258, 105, FALSE)+ HLOOKUP(N3,'BALANCE SHEET'!$C$3:$AM$258, 106, FALSE) + + HLOOKUP(N3,'BALANCE SHEET'!$C$3:$AM$258, 107, FALSE) + HLOOKUP(N3,'BALANCE SHEET'!$C$3:$AM$258, 112, FALSE)+ HLOOKUP(N3,'BALANCE SHEET'!$C$3:$AM$258, 113, FALSE)+ HLOOKUP(N3,'BALANCE SHEET'!$C$3:$AM$258, 114, FALSE)+ HLOOKUP(N3,'BALANCE SHEET'!$C$3:$AM$258, 115, FALSE)+ HLOOKUP(N3,'BALANCE SHEET'!$C$3:$AM$258, 117, FALSE)+ HLOOKUP(N3,'BALANCE SHEET'!$C$3:$AM$258, 120, FALSE)+ HLOOKUP(N3,'BALANCE SHEET'!$C$3:$AM$258, 121, FALSE)+ HLOOKUP(N3,'BALANCE SHEET'!$C$3:$AM$258, 122, FALSE), 0)</f>
        <v/>
      </c>
      <c r="O9" s="149">
        <f>IFERROR(HLOOKUP(O3,'BALANCE SHEET'!$C$3:$AM$258, 5, FALSE) + HLOOKUP(O3,'BALANCE SHEET'!$C$3:$AM$258, 19, FALSE) + HLOOKUP(O3,'BALANCE SHEET'!$C$3:$AM$258, 23, FALSE) + HLOOKUP(O3,'BALANCE SHEET'!$C$3:$AM$258, 24, FALSE) + HLOOKUP(O3,'BALANCE SHEET'!$C$3:$AM$258, 29, FALSE) + HLOOKUP(O3,'BALANCE SHEET'!$C$3:$AM$258, 31, FALSE) + HLOOKUP(O3,'BALANCE SHEET'!$C$3:$AM$258, 35, FALSE)+ HLOOKUP(O3,'BALANCE SHEET'!$C$3:$AM$258, 39, FALSE) + HLOOKUP(O3,'BALANCE SHEET'!$C$3:$AM$258, 49, FALSE) + HLOOKUP(O3,'BALANCE SHEET'!$C$3:$AM$258, 89, FALSE) + HLOOKUP(O3,'BALANCE SHEET'!$C$3:$AM$258, 98, FALSE) + HLOOKUP(O3,'BALANCE SHEET'!$C$3:$AM$258, 100, FALSE)+ HLOOKUP(O3,'BALANCE SHEET'!$C$3:$AM$258, 101, FALSE)+ HLOOKUP(O3,'BALANCE SHEET'!$C$3:$AM$258, 102, FALSE)+ HLOOKUP(O3,'BALANCE SHEET'!$C$3:$AM$258, 103, FALSE)+ HLOOKUP(O3,'BALANCE SHEET'!$C$3:$AM$258, 104, FALSE)+ HLOOKUP(O3,'BALANCE SHEET'!$C$3:$AM$258, 105, FALSE)+ HLOOKUP(O3,'BALANCE SHEET'!$C$3:$AM$258, 106, FALSE) + + HLOOKUP(O3,'BALANCE SHEET'!$C$3:$AM$258, 107, FALSE) + HLOOKUP(O3,'BALANCE SHEET'!$C$3:$AM$258, 112, FALSE)+ HLOOKUP(O3,'BALANCE SHEET'!$C$3:$AM$258, 113, FALSE)+ HLOOKUP(O3,'BALANCE SHEET'!$C$3:$AM$258, 114, FALSE)+ HLOOKUP(O3,'BALANCE SHEET'!$C$3:$AM$258, 115, FALSE)+ HLOOKUP(O3,'BALANCE SHEET'!$C$3:$AM$258, 117, FALSE)+ HLOOKUP(O3,'BALANCE SHEET'!$C$3:$AM$258, 120, FALSE)+ HLOOKUP(O3,'BALANCE SHEET'!$C$3:$AM$258, 121, FALSE)+ HLOOKUP(O3,'BALANCE SHEET'!$C$3:$AM$258, 122, FALSE), 0)</f>
        <v/>
      </c>
      <c r="P9" s="149">
        <f>IFERROR(HLOOKUP(P3,'BALANCE SHEET'!$C$3:$AM$258, 5, FALSE) + HLOOKUP(P3,'BALANCE SHEET'!$C$3:$AM$258, 19, FALSE) + HLOOKUP(P3,'BALANCE SHEET'!$C$3:$AM$258, 23, FALSE) + HLOOKUP(P3,'BALANCE SHEET'!$C$3:$AM$258, 24, FALSE) + HLOOKUP(P3,'BALANCE SHEET'!$C$3:$AM$258, 29, FALSE) + HLOOKUP(P3,'BALANCE SHEET'!$C$3:$AM$258, 31, FALSE) + HLOOKUP(P3,'BALANCE SHEET'!$C$3:$AM$258, 35, FALSE)+ HLOOKUP(P3,'BALANCE SHEET'!$C$3:$AM$258, 39, FALSE) + HLOOKUP(P3,'BALANCE SHEET'!$C$3:$AM$258, 49, FALSE) + HLOOKUP(P3,'BALANCE SHEET'!$C$3:$AM$258, 89, FALSE) + HLOOKUP(P3,'BALANCE SHEET'!$C$3:$AM$258, 98, FALSE) + HLOOKUP(P3,'BALANCE SHEET'!$C$3:$AM$258, 100, FALSE)+ HLOOKUP(P3,'BALANCE SHEET'!$C$3:$AM$258, 101, FALSE)+ HLOOKUP(P3,'BALANCE SHEET'!$C$3:$AM$258, 102, FALSE)+ HLOOKUP(P3,'BALANCE SHEET'!$C$3:$AM$258, 103, FALSE)+ HLOOKUP(P3,'BALANCE SHEET'!$C$3:$AM$258, 104, FALSE)+ HLOOKUP(P3,'BALANCE SHEET'!$C$3:$AM$258, 105, FALSE)+ HLOOKUP(P3,'BALANCE SHEET'!$C$3:$AM$258, 106, FALSE) + + HLOOKUP(P3,'BALANCE SHEET'!$C$3:$AM$258, 107, FALSE) + HLOOKUP(P3,'BALANCE SHEET'!$C$3:$AM$258, 112, FALSE)+ HLOOKUP(P3,'BALANCE SHEET'!$C$3:$AM$258, 113, FALSE)+ HLOOKUP(P3,'BALANCE SHEET'!$C$3:$AM$258, 114, FALSE)+ HLOOKUP(P3,'BALANCE SHEET'!$C$3:$AM$258, 115, FALSE)+ HLOOKUP(P3,'BALANCE SHEET'!$C$3:$AM$258, 117, FALSE)+ HLOOKUP(P3,'BALANCE SHEET'!$C$3:$AM$258, 120, FALSE)+ HLOOKUP(P3,'BALANCE SHEET'!$C$3:$AM$258, 121, FALSE)+ HLOOKUP(P3,'BALANCE SHEET'!$C$3:$AM$258, 122, FALSE), 0)</f>
        <v/>
      </c>
      <c r="Q9" s="149">
        <f>IFERROR(HLOOKUP(Q3,'BALANCE SHEET'!$C$3:$AM$258, 5, FALSE) + HLOOKUP(Q3,'BALANCE SHEET'!$C$3:$AM$258, 19, FALSE) + HLOOKUP(Q3,'BALANCE SHEET'!$C$3:$AM$258, 23, FALSE) + HLOOKUP(Q3,'BALANCE SHEET'!$C$3:$AM$258, 24, FALSE) + HLOOKUP(Q3,'BALANCE SHEET'!$C$3:$AM$258, 29, FALSE) + HLOOKUP(Q3,'BALANCE SHEET'!$C$3:$AM$258, 31, FALSE) + HLOOKUP(Q3,'BALANCE SHEET'!$C$3:$AM$258, 35, FALSE)+ HLOOKUP(Q3,'BALANCE SHEET'!$C$3:$AM$258, 39, FALSE) + HLOOKUP(Q3,'BALANCE SHEET'!$C$3:$AM$258, 49, FALSE) + HLOOKUP(Q3,'BALANCE SHEET'!$C$3:$AM$258, 89, FALSE) + HLOOKUP(Q3,'BALANCE SHEET'!$C$3:$AM$258, 98, FALSE) + HLOOKUP(Q3,'BALANCE SHEET'!$C$3:$AM$258, 100, FALSE)+ HLOOKUP(Q3,'BALANCE SHEET'!$C$3:$AM$258, 101, FALSE)+ HLOOKUP(Q3,'BALANCE SHEET'!$C$3:$AM$258, 102, FALSE)+ HLOOKUP(Q3,'BALANCE SHEET'!$C$3:$AM$258, 103, FALSE)+ HLOOKUP(Q3,'BALANCE SHEET'!$C$3:$AM$258, 104, FALSE)+ HLOOKUP(Q3,'BALANCE SHEET'!$C$3:$AM$258, 105, FALSE)+ HLOOKUP(Q3,'BALANCE SHEET'!$C$3:$AM$258, 106, FALSE) + + HLOOKUP(Q3,'BALANCE SHEET'!$C$3:$AM$258, 107, FALSE) + HLOOKUP(Q3,'BALANCE SHEET'!$C$3:$AM$258, 112, FALSE)+ HLOOKUP(Q3,'BALANCE SHEET'!$C$3:$AM$258, 113, FALSE)+ HLOOKUP(Q3,'BALANCE SHEET'!$C$3:$AM$258, 114, FALSE)+ HLOOKUP(Q3,'BALANCE SHEET'!$C$3:$AM$258, 115, FALSE)+ HLOOKUP(Q3,'BALANCE SHEET'!$C$3:$AM$258, 117, FALSE)+ HLOOKUP(Q3,'BALANCE SHEET'!$C$3:$AM$258, 120, FALSE)+ HLOOKUP(Q3,'BALANCE SHEET'!$C$3:$AM$258, 121, FALSE)+ HLOOKUP(Q3,'BALANCE SHEET'!$C$3:$AM$258, 122, FALSE), 0)</f>
        <v/>
      </c>
      <c r="R9" s="149">
        <f>IFERROR(HLOOKUP(R3,'BALANCE SHEET'!$C$3:$AM$258, 5, FALSE) + HLOOKUP(R3,'BALANCE SHEET'!$C$3:$AM$258, 19, FALSE) + HLOOKUP(R3,'BALANCE SHEET'!$C$3:$AM$258, 23, FALSE) + HLOOKUP(R3,'BALANCE SHEET'!$C$3:$AM$258, 24, FALSE) + HLOOKUP(R3,'BALANCE SHEET'!$C$3:$AM$258, 29, FALSE) + HLOOKUP(R3,'BALANCE SHEET'!$C$3:$AM$258, 31, FALSE) + HLOOKUP(R3,'BALANCE SHEET'!$C$3:$AM$258, 35, FALSE)+ HLOOKUP(R3,'BALANCE SHEET'!$C$3:$AM$258, 39, FALSE) + HLOOKUP(R3,'BALANCE SHEET'!$C$3:$AM$258, 49, FALSE) + HLOOKUP(R3,'BALANCE SHEET'!$C$3:$AM$258, 89, FALSE) + HLOOKUP(R3,'BALANCE SHEET'!$C$3:$AM$258, 98, FALSE) + HLOOKUP(R3,'BALANCE SHEET'!$C$3:$AM$258, 100, FALSE)+ HLOOKUP(R3,'BALANCE SHEET'!$C$3:$AM$258, 101, FALSE)+ HLOOKUP(R3,'BALANCE SHEET'!$C$3:$AM$258, 102, FALSE)+ HLOOKUP(R3,'BALANCE SHEET'!$C$3:$AM$258, 103, FALSE)+ HLOOKUP(R3,'BALANCE SHEET'!$C$3:$AM$258, 104, FALSE)+ HLOOKUP(R3,'BALANCE SHEET'!$C$3:$AM$258, 105, FALSE)+ HLOOKUP(R3,'BALANCE SHEET'!$C$3:$AM$258, 106, FALSE) + + HLOOKUP(R3,'BALANCE SHEET'!$C$3:$AM$258, 107, FALSE) + HLOOKUP(R3,'BALANCE SHEET'!$C$3:$AM$258, 112, FALSE)+ HLOOKUP(R3,'BALANCE SHEET'!$C$3:$AM$258, 113, FALSE)+ HLOOKUP(R3,'BALANCE SHEET'!$C$3:$AM$258, 114, FALSE)+ HLOOKUP(R3,'BALANCE SHEET'!$C$3:$AM$258, 115, FALSE)+ HLOOKUP(R3,'BALANCE SHEET'!$C$3:$AM$258, 117, FALSE)+ HLOOKUP(R3,'BALANCE SHEET'!$C$3:$AM$258, 120, FALSE)+ HLOOKUP(R3,'BALANCE SHEET'!$C$3:$AM$258, 121, FALSE)+ HLOOKUP(R3,'BALANCE SHEET'!$C$3:$AM$258, 122, FALSE), 0)</f>
        <v/>
      </c>
      <c r="S9" s="149">
        <f>IFERROR(HLOOKUP(S3,'BALANCE SHEET'!$C$3:$AM$258, 5, FALSE) + HLOOKUP(S3,'BALANCE SHEET'!$C$3:$AM$258, 19, FALSE) + HLOOKUP(S3,'BALANCE SHEET'!$C$3:$AM$258, 23, FALSE) + HLOOKUP(S3,'BALANCE SHEET'!$C$3:$AM$258, 24, FALSE) + HLOOKUP(S3,'BALANCE SHEET'!$C$3:$AM$258, 29, FALSE) + HLOOKUP(S3,'BALANCE SHEET'!$C$3:$AM$258, 31, FALSE) + HLOOKUP(S3,'BALANCE SHEET'!$C$3:$AM$258, 35, FALSE)+ HLOOKUP(S3,'BALANCE SHEET'!$C$3:$AM$258, 39, FALSE) + HLOOKUP(S3,'BALANCE SHEET'!$C$3:$AM$258, 49, FALSE) + HLOOKUP(S3,'BALANCE SHEET'!$C$3:$AM$258, 89, FALSE) + HLOOKUP(S3,'BALANCE SHEET'!$C$3:$AM$258, 98, FALSE) + HLOOKUP(S3,'BALANCE SHEET'!$C$3:$AM$258, 100, FALSE)+ HLOOKUP(S3,'BALANCE SHEET'!$C$3:$AM$258, 101, FALSE)+ HLOOKUP(S3,'BALANCE SHEET'!$C$3:$AM$258, 102, FALSE)+ HLOOKUP(S3,'BALANCE SHEET'!$C$3:$AM$258, 103, FALSE)+ HLOOKUP(S3,'BALANCE SHEET'!$C$3:$AM$258, 104, FALSE)+ HLOOKUP(S3,'BALANCE SHEET'!$C$3:$AM$258, 105, FALSE)+ HLOOKUP(S3,'BALANCE SHEET'!$C$3:$AM$258, 106, FALSE) + + HLOOKUP(S3,'BALANCE SHEET'!$C$3:$AM$258, 107, FALSE) + HLOOKUP(S3,'BALANCE SHEET'!$C$3:$AM$258, 112, FALSE)+ HLOOKUP(S3,'BALANCE SHEET'!$C$3:$AM$258, 113, FALSE)+ HLOOKUP(S3,'BALANCE SHEET'!$C$3:$AM$258, 114, FALSE)+ HLOOKUP(S3,'BALANCE SHEET'!$C$3:$AM$258, 115, FALSE)+ HLOOKUP(S3,'BALANCE SHEET'!$C$3:$AM$258, 117, FALSE)+ HLOOKUP(S3,'BALANCE SHEET'!$C$3:$AM$258, 120, FALSE)+ HLOOKUP(S3,'BALANCE SHEET'!$C$3:$AM$258, 121, FALSE)+ HLOOKUP(S3,'BALANCE SHEET'!$C$3:$AM$258, 122, FALSE), 0)</f>
        <v/>
      </c>
      <c r="T9" s="149">
        <f>IFERROR(HLOOKUP(T3,'BALANCE SHEET'!$C$3:$AM$258, 5, FALSE) + HLOOKUP(T3,'BALANCE SHEET'!$C$3:$AM$258, 19, FALSE) + HLOOKUP(T3,'BALANCE SHEET'!$C$3:$AM$258, 23, FALSE) + HLOOKUP(T3,'BALANCE SHEET'!$C$3:$AM$258, 24, FALSE) + HLOOKUP(T3,'BALANCE SHEET'!$C$3:$AM$258, 29, FALSE) + HLOOKUP(T3,'BALANCE SHEET'!$C$3:$AM$258, 31, FALSE) + HLOOKUP(T3,'BALANCE SHEET'!$C$3:$AM$258, 35, FALSE)+ HLOOKUP(T3,'BALANCE SHEET'!$C$3:$AM$258, 39, FALSE) + HLOOKUP(T3,'BALANCE SHEET'!$C$3:$AM$258, 49, FALSE) + HLOOKUP(T3,'BALANCE SHEET'!$C$3:$AM$258, 89, FALSE) + HLOOKUP(T3,'BALANCE SHEET'!$C$3:$AM$258, 98, FALSE) + HLOOKUP(T3,'BALANCE SHEET'!$C$3:$AM$258, 100, FALSE)+ HLOOKUP(T3,'BALANCE SHEET'!$C$3:$AM$258, 101, FALSE)+ HLOOKUP(T3,'BALANCE SHEET'!$C$3:$AM$258, 102, FALSE)+ HLOOKUP(T3,'BALANCE SHEET'!$C$3:$AM$258, 103, FALSE)+ HLOOKUP(T3,'BALANCE SHEET'!$C$3:$AM$258, 104, FALSE)+ HLOOKUP(T3,'BALANCE SHEET'!$C$3:$AM$258, 105, FALSE)+ HLOOKUP(T3,'BALANCE SHEET'!$C$3:$AM$258, 106, FALSE) + + HLOOKUP(T3,'BALANCE SHEET'!$C$3:$AM$258, 107, FALSE) + HLOOKUP(T3,'BALANCE SHEET'!$C$3:$AM$258, 112, FALSE)+ HLOOKUP(T3,'BALANCE SHEET'!$C$3:$AM$258, 113, FALSE)+ HLOOKUP(T3,'BALANCE SHEET'!$C$3:$AM$258, 114, FALSE)+ HLOOKUP(T3,'BALANCE SHEET'!$C$3:$AM$258, 115, FALSE)+ HLOOKUP(T3,'BALANCE SHEET'!$C$3:$AM$258, 117, FALSE)+ HLOOKUP(T3,'BALANCE SHEET'!$C$3:$AM$258, 120, FALSE)+ HLOOKUP(T3,'BALANCE SHEET'!$C$3:$AM$258, 121, FALSE)+ HLOOKUP(T3,'BALANCE SHEET'!$C$3:$AM$258, 122, FALSE), 0)</f>
        <v/>
      </c>
      <c r="U9" s="149">
        <f>IFERROR(HLOOKUP(U3,'BALANCE SHEET'!$C$3:$AM$258, 5, FALSE) + HLOOKUP(U3,'BALANCE SHEET'!$C$3:$AM$258, 19, FALSE) + HLOOKUP(U3,'BALANCE SHEET'!$C$3:$AM$258, 23, FALSE) + HLOOKUP(U3,'BALANCE SHEET'!$C$3:$AM$258, 24, FALSE) + HLOOKUP(U3,'BALANCE SHEET'!$C$3:$AM$258, 29, FALSE) + HLOOKUP(U3,'BALANCE SHEET'!$C$3:$AM$258, 31, FALSE) + HLOOKUP(U3,'BALANCE SHEET'!$C$3:$AM$258, 35, FALSE)+ HLOOKUP(U3,'BALANCE SHEET'!$C$3:$AM$258, 39, FALSE) + HLOOKUP(U3,'BALANCE SHEET'!$C$3:$AM$258, 49, FALSE) + HLOOKUP(U3,'BALANCE SHEET'!$C$3:$AM$258, 89, FALSE) + HLOOKUP(U3,'BALANCE SHEET'!$C$3:$AM$258, 98, FALSE) + HLOOKUP(U3,'BALANCE SHEET'!$C$3:$AM$258, 100, FALSE)+ HLOOKUP(U3,'BALANCE SHEET'!$C$3:$AM$258, 101, FALSE)+ HLOOKUP(U3,'BALANCE SHEET'!$C$3:$AM$258, 102, FALSE)+ HLOOKUP(U3,'BALANCE SHEET'!$C$3:$AM$258, 103, FALSE)+ HLOOKUP(U3,'BALANCE SHEET'!$C$3:$AM$258, 104, FALSE)+ HLOOKUP(U3,'BALANCE SHEET'!$C$3:$AM$258, 105, FALSE)+ HLOOKUP(U3,'BALANCE SHEET'!$C$3:$AM$258, 106, FALSE) + + HLOOKUP(U3,'BALANCE SHEET'!$C$3:$AM$258, 107, FALSE) + HLOOKUP(U3,'BALANCE SHEET'!$C$3:$AM$258, 112, FALSE)+ HLOOKUP(U3,'BALANCE SHEET'!$C$3:$AM$258, 113, FALSE)+ HLOOKUP(U3,'BALANCE SHEET'!$C$3:$AM$258, 114, FALSE)+ HLOOKUP(U3,'BALANCE SHEET'!$C$3:$AM$258, 115, FALSE)+ HLOOKUP(U3,'BALANCE SHEET'!$C$3:$AM$258, 117, FALSE)+ HLOOKUP(U3,'BALANCE SHEET'!$C$3:$AM$258, 120, FALSE)+ HLOOKUP(U3,'BALANCE SHEET'!$C$3:$AM$258, 121, FALSE)+ HLOOKUP(U3,'BALANCE SHEET'!$C$3:$AM$258, 122, FALSE), 0)</f>
        <v/>
      </c>
      <c r="V9" s="149">
        <f>IFERROR(HLOOKUP(V3,'BALANCE SHEET'!$C$3:$AM$258, 5, FALSE) + HLOOKUP(V3,'BALANCE SHEET'!$C$3:$AM$258, 19, FALSE) + HLOOKUP(V3,'BALANCE SHEET'!$C$3:$AM$258, 23, FALSE) + HLOOKUP(V3,'BALANCE SHEET'!$C$3:$AM$258, 24, FALSE) + HLOOKUP(V3,'BALANCE SHEET'!$C$3:$AM$258, 29, FALSE) + HLOOKUP(V3,'BALANCE SHEET'!$C$3:$AM$258, 31, FALSE) + HLOOKUP(V3,'BALANCE SHEET'!$C$3:$AM$258, 35, FALSE)+ HLOOKUP(V3,'BALANCE SHEET'!$C$3:$AM$258, 39, FALSE) + HLOOKUP(V3,'BALANCE SHEET'!$C$3:$AM$258, 49, FALSE) + HLOOKUP(V3,'BALANCE SHEET'!$C$3:$AM$258, 89, FALSE) + HLOOKUP(V3,'BALANCE SHEET'!$C$3:$AM$258, 98, FALSE) + HLOOKUP(V3,'BALANCE SHEET'!$C$3:$AM$258, 100, FALSE)+ HLOOKUP(V3,'BALANCE SHEET'!$C$3:$AM$258, 101, FALSE)+ HLOOKUP(V3,'BALANCE SHEET'!$C$3:$AM$258, 102, FALSE)+ HLOOKUP(V3,'BALANCE SHEET'!$C$3:$AM$258, 103, FALSE)+ HLOOKUP(V3,'BALANCE SHEET'!$C$3:$AM$258, 104, FALSE)+ HLOOKUP(V3,'BALANCE SHEET'!$C$3:$AM$258, 105, FALSE)+ HLOOKUP(V3,'BALANCE SHEET'!$C$3:$AM$258, 106, FALSE) + + HLOOKUP(V3,'BALANCE SHEET'!$C$3:$AM$258, 107, FALSE) + HLOOKUP(V3,'BALANCE SHEET'!$C$3:$AM$258, 112, FALSE)+ HLOOKUP(V3,'BALANCE SHEET'!$C$3:$AM$258, 113, FALSE)+ HLOOKUP(V3,'BALANCE SHEET'!$C$3:$AM$258, 114, FALSE)+ HLOOKUP(V3,'BALANCE SHEET'!$C$3:$AM$258, 115, FALSE)+ HLOOKUP(V3,'BALANCE SHEET'!$C$3:$AM$258, 117, FALSE)+ HLOOKUP(V3,'BALANCE SHEET'!$C$3:$AM$258, 120, FALSE)+ HLOOKUP(V3,'BALANCE SHEET'!$C$3:$AM$258, 121, FALSE)+ HLOOKUP(V3,'BALANCE SHEET'!$C$3:$AM$258, 122, FALSE), 0)</f>
        <v/>
      </c>
      <c r="W9" s="149">
        <f>IFERROR(HLOOKUP(W3,'BALANCE SHEET'!$C$3:$AM$258, 5, FALSE) + HLOOKUP(W3,'BALANCE SHEET'!$C$3:$AM$258, 19, FALSE) + HLOOKUP(W3,'BALANCE SHEET'!$C$3:$AM$258, 23, FALSE) + HLOOKUP(W3,'BALANCE SHEET'!$C$3:$AM$258, 24, FALSE) + HLOOKUP(W3,'BALANCE SHEET'!$C$3:$AM$258, 29, FALSE) + HLOOKUP(W3,'BALANCE SHEET'!$C$3:$AM$258, 31, FALSE) + HLOOKUP(W3,'BALANCE SHEET'!$C$3:$AM$258, 35, FALSE)+ HLOOKUP(W3,'BALANCE SHEET'!$C$3:$AM$258, 39, FALSE) + HLOOKUP(W3,'BALANCE SHEET'!$C$3:$AM$258, 49, FALSE) + HLOOKUP(W3,'BALANCE SHEET'!$C$3:$AM$258, 89, FALSE) + HLOOKUP(W3,'BALANCE SHEET'!$C$3:$AM$258, 98, FALSE) + HLOOKUP(W3,'BALANCE SHEET'!$C$3:$AM$258, 100, FALSE)+ HLOOKUP(W3,'BALANCE SHEET'!$C$3:$AM$258, 101, FALSE)+ HLOOKUP(W3,'BALANCE SHEET'!$C$3:$AM$258, 102, FALSE)+ HLOOKUP(W3,'BALANCE SHEET'!$C$3:$AM$258, 103, FALSE)+ HLOOKUP(W3,'BALANCE SHEET'!$C$3:$AM$258, 104, FALSE)+ HLOOKUP(W3,'BALANCE SHEET'!$C$3:$AM$258, 105, FALSE)+ HLOOKUP(W3,'BALANCE SHEET'!$C$3:$AM$258, 106, FALSE) + + HLOOKUP(W3,'BALANCE SHEET'!$C$3:$AM$258, 107, FALSE) + HLOOKUP(W3,'BALANCE SHEET'!$C$3:$AM$258, 112, FALSE)+ HLOOKUP(W3,'BALANCE SHEET'!$C$3:$AM$258, 113, FALSE)+ HLOOKUP(W3,'BALANCE SHEET'!$C$3:$AM$258, 114, FALSE)+ HLOOKUP(W3,'BALANCE SHEET'!$C$3:$AM$258, 115, FALSE)+ HLOOKUP(W3,'BALANCE SHEET'!$C$3:$AM$258, 117, FALSE)+ HLOOKUP(W3,'BALANCE SHEET'!$C$3:$AM$258, 120, FALSE)+ HLOOKUP(W3,'BALANCE SHEET'!$C$3:$AM$258, 121, FALSE)+ HLOOKUP(W3,'BALANCE SHEET'!$C$3:$AM$258, 122, FALSE), 0)</f>
        <v/>
      </c>
      <c r="X9" s="149">
        <f>IFERROR(HLOOKUP(X3,'BALANCE SHEET'!$C$3:$AM$258, 5, FALSE) + HLOOKUP(X3,'BALANCE SHEET'!$C$3:$AM$258, 19, FALSE) + HLOOKUP(X3,'BALANCE SHEET'!$C$3:$AM$258, 23, FALSE) + HLOOKUP(X3,'BALANCE SHEET'!$C$3:$AM$258, 24, FALSE) + HLOOKUP(X3,'BALANCE SHEET'!$C$3:$AM$258, 29, FALSE) + HLOOKUP(X3,'BALANCE SHEET'!$C$3:$AM$258, 31, FALSE) + HLOOKUP(X3,'BALANCE SHEET'!$C$3:$AM$258, 35, FALSE)+ HLOOKUP(X3,'BALANCE SHEET'!$C$3:$AM$258, 39, FALSE) + HLOOKUP(X3,'BALANCE SHEET'!$C$3:$AM$258, 49, FALSE) + HLOOKUP(X3,'BALANCE SHEET'!$C$3:$AM$258, 89, FALSE) + HLOOKUP(X3,'BALANCE SHEET'!$C$3:$AM$258, 98, FALSE) + HLOOKUP(X3,'BALANCE SHEET'!$C$3:$AM$258, 100, FALSE)+ HLOOKUP(X3,'BALANCE SHEET'!$C$3:$AM$258, 101, FALSE)+ HLOOKUP(X3,'BALANCE SHEET'!$C$3:$AM$258, 102, FALSE)+ HLOOKUP(X3,'BALANCE SHEET'!$C$3:$AM$258, 103, FALSE)+ HLOOKUP(X3,'BALANCE SHEET'!$C$3:$AM$258, 104, FALSE)+ HLOOKUP(X3,'BALANCE SHEET'!$C$3:$AM$258, 105, FALSE)+ HLOOKUP(X3,'BALANCE SHEET'!$C$3:$AM$258, 106, FALSE) + + HLOOKUP(X3,'BALANCE SHEET'!$C$3:$AM$258, 107, FALSE) + HLOOKUP(X3,'BALANCE SHEET'!$C$3:$AM$258, 112, FALSE)+ HLOOKUP(X3,'BALANCE SHEET'!$C$3:$AM$258, 113, FALSE)+ HLOOKUP(X3,'BALANCE SHEET'!$C$3:$AM$258, 114, FALSE)+ HLOOKUP(X3,'BALANCE SHEET'!$C$3:$AM$258, 115, FALSE)+ HLOOKUP(X3,'BALANCE SHEET'!$C$3:$AM$258, 117, FALSE)+ HLOOKUP(X3,'BALANCE SHEET'!$C$3:$AM$258, 120, FALSE)+ HLOOKUP(X3,'BALANCE SHEET'!$C$3:$AM$258, 121, FALSE)+ HLOOKUP(X3,'BALANCE SHEET'!$C$3:$AM$258, 122, FALSE), 0)</f>
        <v/>
      </c>
      <c r="Y9" s="149">
        <f>IFERROR(HLOOKUP(Y3,'BALANCE SHEET'!$C$3:$AM$258, 5, FALSE) + HLOOKUP(Y3,'BALANCE SHEET'!$C$3:$AM$258, 19, FALSE) + HLOOKUP(Y3,'BALANCE SHEET'!$C$3:$AM$258, 23, FALSE) + HLOOKUP(Y3,'BALANCE SHEET'!$C$3:$AM$258, 24, FALSE) + HLOOKUP(Y3,'BALANCE SHEET'!$C$3:$AM$258, 29, FALSE) + HLOOKUP(Y3,'BALANCE SHEET'!$C$3:$AM$258, 31, FALSE) + HLOOKUP(Y3,'BALANCE SHEET'!$C$3:$AM$258, 35, FALSE)+ HLOOKUP(Y3,'BALANCE SHEET'!$C$3:$AM$258, 39, FALSE) + HLOOKUP(Y3,'BALANCE SHEET'!$C$3:$AM$258, 49, FALSE) + HLOOKUP(Y3,'BALANCE SHEET'!$C$3:$AM$258, 89, FALSE) + HLOOKUP(Y3,'BALANCE SHEET'!$C$3:$AM$258, 98, FALSE) + HLOOKUP(Y3,'BALANCE SHEET'!$C$3:$AM$258, 100, FALSE)+ HLOOKUP(Y3,'BALANCE SHEET'!$C$3:$AM$258, 101, FALSE)+ HLOOKUP(Y3,'BALANCE SHEET'!$C$3:$AM$258, 102, FALSE)+ HLOOKUP(Y3,'BALANCE SHEET'!$C$3:$AM$258, 103, FALSE)+ HLOOKUP(Y3,'BALANCE SHEET'!$C$3:$AM$258, 104, FALSE)+ HLOOKUP(Y3,'BALANCE SHEET'!$C$3:$AM$258, 105, FALSE)+ HLOOKUP(Y3,'BALANCE SHEET'!$C$3:$AM$258, 106, FALSE) + + HLOOKUP(Y3,'BALANCE SHEET'!$C$3:$AM$258, 107, FALSE) + HLOOKUP(Y3,'BALANCE SHEET'!$C$3:$AM$258, 112, FALSE)+ HLOOKUP(Y3,'BALANCE SHEET'!$C$3:$AM$258, 113, FALSE)+ HLOOKUP(Y3,'BALANCE SHEET'!$C$3:$AM$258, 114, FALSE)+ HLOOKUP(Y3,'BALANCE SHEET'!$C$3:$AM$258, 115, FALSE)+ HLOOKUP(Y3,'BALANCE SHEET'!$C$3:$AM$258, 117, FALSE)+ HLOOKUP(Y3,'BALANCE SHEET'!$C$3:$AM$258, 120, FALSE)+ HLOOKUP(Y3,'BALANCE SHEET'!$C$3:$AM$258, 121, FALSE)+ HLOOKUP(Y3,'BALANCE SHEET'!$C$3:$AM$258, 122, FALSE), 0)</f>
        <v/>
      </c>
      <c r="Z9" s="149">
        <f>IFERROR(HLOOKUP(Z3,'BALANCE SHEET'!$C$3:$AM$258, 5, FALSE) + HLOOKUP(Z3,'BALANCE SHEET'!$C$3:$AM$258, 19, FALSE) + HLOOKUP(Z3,'BALANCE SHEET'!$C$3:$AM$258, 23, FALSE) + HLOOKUP(Z3,'BALANCE SHEET'!$C$3:$AM$258, 24, FALSE) + HLOOKUP(Z3,'BALANCE SHEET'!$C$3:$AM$258, 29, FALSE) + HLOOKUP(Z3,'BALANCE SHEET'!$C$3:$AM$258, 31, FALSE) + HLOOKUP(Z3,'BALANCE SHEET'!$C$3:$AM$258, 35, FALSE)+ HLOOKUP(Z3,'BALANCE SHEET'!$C$3:$AM$258, 39, FALSE) + HLOOKUP(Z3,'BALANCE SHEET'!$C$3:$AM$258, 49, FALSE) + HLOOKUP(Z3,'BALANCE SHEET'!$C$3:$AM$258, 89, FALSE) + HLOOKUP(Z3,'BALANCE SHEET'!$C$3:$AM$258, 98, FALSE) + HLOOKUP(Z3,'BALANCE SHEET'!$C$3:$AM$258, 100, FALSE)+ HLOOKUP(Z3,'BALANCE SHEET'!$C$3:$AM$258, 101, FALSE)+ HLOOKUP(Z3,'BALANCE SHEET'!$C$3:$AM$258, 102, FALSE)+ HLOOKUP(Z3,'BALANCE SHEET'!$C$3:$AM$258, 103, FALSE)+ HLOOKUP(Z3,'BALANCE SHEET'!$C$3:$AM$258, 104, FALSE)+ HLOOKUP(Z3,'BALANCE SHEET'!$C$3:$AM$258, 105, FALSE)+ HLOOKUP(Z3,'BALANCE SHEET'!$C$3:$AM$258, 106, FALSE) + + HLOOKUP(Z3,'BALANCE SHEET'!$C$3:$AM$258, 107, FALSE) + HLOOKUP(Z3,'BALANCE SHEET'!$C$3:$AM$258, 112, FALSE)+ HLOOKUP(Z3,'BALANCE SHEET'!$C$3:$AM$258, 113, FALSE)+ HLOOKUP(Z3,'BALANCE SHEET'!$C$3:$AM$258, 114, FALSE)+ HLOOKUP(Z3,'BALANCE SHEET'!$C$3:$AM$258, 115, FALSE)+ HLOOKUP(Z3,'BALANCE SHEET'!$C$3:$AM$258, 117, FALSE)+ HLOOKUP(Z3,'BALANCE SHEET'!$C$3:$AM$258, 120, FALSE)+ HLOOKUP(Z3,'BALANCE SHEET'!$C$3:$AM$258, 121, FALSE)+ HLOOKUP(Z3,'BALANCE SHEET'!$C$3:$AM$258, 122, FALSE), 0)</f>
        <v/>
      </c>
      <c r="AA9" s="149">
        <f>IFERROR(HLOOKUP(AA3,'BALANCE SHEET'!$C$3:$AM$258, 5, FALSE) + HLOOKUP(AA3,'BALANCE SHEET'!$C$3:$AM$258, 19, FALSE) + HLOOKUP(AA3,'BALANCE SHEET'!$C$3:$AM$258, 23, FALSE) + HLOOKUP(AA3,'BALANCE SHEET'!$C$3:$AM$258, 24, FALSE) + HLOOKUP(AA3,'BALANCE SHEET'!$C$3:$AM$258, 29, FALSE) + HLOOKUP(AA3,'BALANCE SHEET'!$C$3:$AM$258, 31, FALSE) + HLOOKUP(AA3,'BALANCE SHEET'!$C$3:$AM$258, 35, FALSE)+ HLOOKUP(AA3,'BALANCE SHEET'!$C$3:$AM$258, 39, FALSE) + HLOOKUP(AA3,'BALANCE SHEET'!$C$3:$AM$258, 49, FALSE) + HLOOKUP(AA3,'BALANCE SHEET'!$C$3:$AM$258, 89, FALSE) + HLOOKUP(AA3,'BALANCE SHEET'!$C$3:$AM$258, 98, FALSE) + HLOOKUP(AA3,'BALANCE SHEET'!$C$3:$AM$258, 100, FALSE)+ HLOOKUP(AA3,'BALANCE SHEET'!$C$3:$AM$258, 101, FALSE)+ HLOOKUP(AA3,'BALANCE SHEET'!$C$3:$AM$258, 102, FALSE)+ HLOOKUP(AA3,'BALANCE SHEET'!$C$3:$AM$258, 103, FALSE)+ HLOOKUP(AA3,'BALANCE SHEET'!$C$3:$AM$258, 104, FALSE)+ HLOOKUP(AA3,'BALANCE SHEET'!$C$3:$AM$258, 105, FALSE)+ HLOOKUP(AA3,'BALANCE SHEET'!$C$3:$AM$258, 106, FALSE) + + HLOOKUP(AA3,'BALANCE SHEET'!$C$3:$AM$258, 107, FALSE) + HLOOKUP(AA3,'BALANCE SHEET'!$C$3:$AM$258, 112, FALSE)+ HLOOKUP(AA3,'BALANCE SHEET'!$C$3:$AM$258, 113, FALSE)+ HLOOKUP(AA3,'BALANCE SHEET'!$C$3:$AM$258, 114, FALSE)+ HLOOKUP(AA3,'BALANCE SHEET'!$C$3:$AM$258, 115, FALSE)+ HLOOKUP(AA3,'BALANCE SHEET'!$C$3:$AM$258, 117, FALSE)+ HLOOKUP(AA3,'BALANCE SHEET'!$C$3:$AM$258, 120, FALSE)+ HLOOKUP(AA3,'BALANCE SHEET'!$C$3:$AM$258, 121, FALSE)+ HLOOKUP(AA3,'BALANCE SHEET'!$C$3:$AM$258, 122, FALSE), 0)</f>
        <v/>
      </c>
      <c r="AB9" s="149">
        <f>IFERROR(HLOOKUP(AB3,'BALANCE SHEET'!$C$3:$AM$258, 5, FALSE) + HLOOKUP(AB3,'BALANCE SHEET'!$C$3:$AM$258, 19, FALSE) + HLOOKUP(AB3,'BALANCE SHEET'!$C$3:$AM$258, 23, FALSE) + HLOOKUP(AB3,'BALANCE SHEET'!$C$3:$AM$258, 24, FALSE) + HLOOKUP(AB3,'BALANCE SHEET'!$C$3:$AM$258, 29, FALSE) + HLOOKUP(AB3,'BALANCE SHEET'!$C$3:$AM$258, 31, FALSE) + HLOOKUP(AB3,'BALANCE SHEET'!$C$3:$AM$258, 35, FALSE)+ HLOOKUP(AB3,'BALANCE SHEET'!$C$3:$AM$258, 39, FALSE) + HLOOKUP(AB3,'BALANCE SHEET'!$C$3:$AM$258, 49, FALSE) + HLOOKUP(AB3,'BALANCE SHEET'!$C$3:$AM$258, 89, FALSE) + HLOOKUP(AB3,'BALANCE SHEET'!$C$3:$AM$258, 98, FALSE) + HLOOKUP(AB3,'BALANCE SHEET'!$C$3:$AM$258, 100, FALSE)+ HLOOKUP(AB3,'BALANCE SHEET'!$C$3:$AM$258, 101, FALSE)+ HLOOKUP(AB3,'BALANCE SHEET'!$C$3:$AM$258, 102, FALSE)+ HLOOKUP(AB3,'BALANCE SHEET'!$C$3:$AM$258, 103, FALSE)+ HLOOKUP(AB3,'BALANCE SHEET'!$C$3:$AM$258, 104, FALSE)+ HLOOKUP(AB3,'BALANCE SHEET'!$C$3:$AM$258, 105, FALSE)+ HLOOKUP(AB3,'BALANCE SHEET'!$C$3:$AM$258, 106, FALSE) + + HLOOKUP(AB3,'BALANCE SHEET'!$C$3:$AM$258, 107, FALSE) + HLOOKUP(AB3,'BALANCE SHEET'!$C$3:$AM$258, 112, FALSE)+ HLOOKUP(AB3,'BALANCE SHEET'!$C$3:$AM$258, 113, FALSE)+ HLOOKUP(AB3,'BALANCE SHEET'!$C$3:$AM$258, 114, FALSE)+ HLOOKUP(AB3,'BALANCE SHEET'!$C$3:$AM$258, 115, FALSE)+ HLOOKUP(AB3,'BALANCE SHEET'!$C$3:$AM$258, 117, FALSE)+ HLOOKUP(AB3,'BALANCE SHEET'!$C$3:$AM$258, 120, FALSE)+ HLOOKUP(AB3,'BALANCE SHEET'!$C$3:$AM$258, 121, FALSE)+ HLOOKUP(AB3,'BALANCE SHEET'!$C$3:$AM$258, 122, FALSE), 0)</f>
        <v/>
      </c>
      <c r="AC9" s="149">
        <f>IFERROR(HLOOKUP(AC3,'BALANCE SHEET'!$C$3:$AM$258, 5, FALSE) + HLOOKUP(AC3,'BALANCE SHEET'!$C$3:$AM$258, 19, FALSE) + HLOOKUP(AC3,'BALANCE SHEET'!$C$3:$AM$258, 23, FALSE) + HLOOKUP(AC3,'BALANCE SHEET'!$C$3:$AM$258, 24, FALSE) + HLOOKUP(AC3,'BALANCE SHEET'!$C$3:$AM$258, 29, FALSE) + HLOOKUP(AC3,'BALANCE SHEET'!$C$3:$AM$258, 31, FALSE) + HLOOKUP(AC3,'BALANCE SHEET'!$C$3:$AM$258, 35, FALSE)+ HLOOKUP(AC3,'BALANCE SHEET'!$C$3:$AM$258, 39, FALSE) + HLOOKUP(AC3,'BALANCE SHEET'!$C$3:$AM$258, 49, FALSE) + HLOOKUP(AC3,'BALANCE SHEET'!$C$3:$AM$258, 89, FALSE) + HLOOKUP(AC3,'BALANCE SHEET'!$C$3:$AM$258, 98, FALSE) + HLOOKUP(AC3,'BALANCE SHEET'!$C$3:$AM$258, 100, FALSE)+ HLOOKUP(AC3,'BALANCE SHEET'!$C$3:$AM$258, 101, FALSE)+ HLOOKUP(AC3,'BALANCE SHEET'!$C$3:$AM$258, 102, FALSE)+ HLOOKUP(AC3,'BALANCE SHEET'!$C$3:$AM$258, 103, FALSE)+ HLOOKUP(AC3,'BALANCE SHEET'!$C$3:$AM$258, 104, FALSE)+ HLOOKUP(AC3,'BALANCE SHEET'!$C$3:$AM$258, 105, FALSE)+ HLOOKUP(AC3,'BALANCE SHEET'!$C$3:$AM$258, 106, FALSE) + + HLOOKUP(AC3,'BALANCE SHEET'!$C$3:$AM$258, 107, FALSE) + HLOOKUP(AC3,'BALANCE SHEET'!$C$3:$AM$258, 112, FALSE)+ HLOOKUP(AC3,'BALANCE SHEET'!$C$3:$AM$258, 113, FALSE)+ HLOOKUP(AC3,'BALANCE SHEET'!$C$3:$AM$258, 114, FALSE)+ HLOOKUP(AC3,'BALANCE SHEET'!$C$3:$AM$258, 115, FALSE)+ HLOOKUP(AC3,'BALANCE SHEET'!$C$3:$AM$258, 117, FALSE)+ HLOOKUP(AC3,'BALANCE SHEET'!$C$3:$AM$258, 120, FALSE)+ HLOOKUP(AC3,'BALANCE SHEET'!$C$3:$AM$258, 121, FALSE)+ HLOOKUP(AC3,'BALANCE SHEET'!$C$3:$AM$258, 122, FALSE), 0)</f>
        <v/>
      </c>
      <c r="AD9" s="149">
        <f>IFERROR(HLOOKUP(AD3,'BALANCE SHEET'!$C$3:$AM$258, 5, FALSE) + HLOOKUP(AD3,'BALANCE SHEET'!$C$3:$AM$258, 19, FALSE) + HLOOKUP(AD3,'BALANCE SHEET'!$C$3:$AM$258, 23, FALSE) + HLOOKUP(AD3,'BALANCE SHEET'!$C$3:$AM$258, 24, FALSE) + HLOOKUP(AD3,'BALANCE SHEET'!$C$3:$AM$258, 29, FALSE) + HLOOKUP(AD3,'BALANCE SHEET'!$C$3:$AM$258, 31, FALSE) + HLOOKUP(AD3,'BALANCE SHEET'!$C$3:$AM$258, 35, FALSE)+ HLOOKUP(AD3,'BALANCE SHEET'!$C$3:$AM$258, 39, FALSE) + HLOOKUP(AD3,'BALANCE SHEET'!$C$3:$AM$258, 49, FALSE) + HLOOKUP(AD3,'BALANCE SHEET'!$C$3:$AM$258, 89, FALSE) + HLOOKUP(AD3,'BALANCE SHEET'!$C$3:$AM$258, 98, FALSE) + HLOOKUP(AD3,'BALANCE SHEET'!$C$3:$AM$258, 100, FALSE)+ HLOOKUP(AD3,'BALANCE SHEET'!$C$3:$AM$258, 101, FALSE)+ HLOOKUP(AD3,'BALANCE SHEET'!$C$3:$AM$258, 102, FALSE)+ HLOOKUP(AD3,'BALANCE SHEET'!$C$3:$AM$258, 103, FALSE)+ HLOOKUP(AD3,'BALANCE SHEET'!$C$3:$AM$258, 104, FALSE)+ HLOOKUP(AD3,'BALANCE SHEET'!$C$3:$AM$258, 105, FALSE)+ HLOOKUP(AD3,'BALANCE SHEET'!$C$3:$AM$258, 106, FALSE) + + HLOOKUP(AD3,'BALANCE SHEET'!$C$3:$AM$258, 107, FALSE) + HLOOKUP(AD3,'BALANCE SHEET'!$C$3:$AM$258, 112, FALSE)+ HLOOKUP(AD3,'BALANCE SHEET'!$C$3:$AM$258, 113, FALSE)+ HLOOKUP(AD3,'BALANCE SHEET'!$C$3:$AM$258, 114, FALSE)+ HLOOKUP(AD3,'BALANCE SHEET'!$C$3:$AM$258, 115, FALSE)+ HLOOKUP(AD3,'BALANCE SHEET'!$C$3:$AM$258, 117, FALSE)+ HLOOKUP(AD3,'BALANCE SHEET'!$C$3:$AM$258, 120, FALSE)+ HLOOKUP(AD3,'BALANCE SHEET'!$C$3:$AM$258, 121, FALSE)+ HLOOKUP(AD3,'BALANCE SHEET'!$C$3:$AM$258, 122, FALSE), 0)</f>
        <v/>
      </c>
      <c r="AE9" s="149">
        <f>IFERROR(HLOOKUP(AE3,'BALANCE SHEET'!$C$3:$AM$258, 5, FALSE) + HLOOKUP(AE3,'BALANCE SHEET'!$C$3:$AM$258, 19, FALSE) + HLOOKUP(AE3,'BALANCE SHEET'!$C$3:$AM$258, 23, FALSE) + HLOOKUP(AE3,'BALANCE SHEET'!$C$3:$AM$258, 24, FALSE) + HLOOKUP(AE3,'BALANCE SHEET'!$C$3:$AM$258, 29, FALSE) + HLOOKUP(AE3,'BALANCE SHEET'!$C$3:$AM$258, 31, FALSE) + HLOOKUP(AE3,'BALANCE SHEET'!$C$3:$AM$258, 35, FALSE)+ HLOOKUP(AE3,'BALANCE SHEET'!$C$3:$AM$258, 39, FALSE) + HLOOKUP(AE3,'BALANCE SHEET'!$C$3:$AM$258, 49, FALSE) + HLOOKUP(AE3,'BALANCE SHEET'!$C$3:$AM$258, 89, FALSE) + HLOOKUP(AE3,'BALANCE SHEET'!$C$3:$AM$258, 98, FALSE) + HLOOKUP(AE3,'BALANCE SHEET'!$C$3:$AM$258, 100, FALSE)+ HLOOKUP(AE3,'BALANCE SHEET'!$C$3:$AM$258, 101, FALSE)+ HLOOKUP(AE3,'BALANCE SHEET'!$C$3:$AM$258, 102, FALSE)+ HLOOKUP(AE3,'BALANCE SHEET'!$C$3:$AM$258, 103, FALSE)+ HLOOKUP(AE3,'BALANCE SHEET'!$C$3:$AM$258, 104, FALSE)+ HLOOKUP(AE3,'BALANCE SHEET'!$C$3:$AM$258, 105, FALSE)+ HLOOKUP(AE3,'BALANCE SHEET'!$C$3:$AM$258, 106, FALSE) + + HLOOKUP(AE3,'BALANCE SHEET'!$C$3:$AM$258, 107, FALSE) + HLOOKUP(AE3,'BALANCE SHEET'!$C$3:$AM$258, 112, FALSE)+ HLOOKUP(AE3,'BALANCE SHEET'!$C$3:$AM$258, 113, FALSE)+ HLOOKUP(AE3,'BALANCE SHEET'!$C$3:$AM$258, 114, FALSE)+ HLOOKUP(AE3,'BALANCE SHEET'!$C$3:$AM$258, 115, FALSE)+ HLOOKUP(AE3,'BALANCE SHEET'!$C$3:$AM$258, 117, FALSE)+ HLOOKUP(AE3,'BALANCE SHEET'!$C$3:$AM$258, 120, FALSE)+ HLOOKUP(AE3,'BALANCE SHEET'!$C$3:$AM$258, 121, FALSE)+ HLOOKUP(AE3,'BALANCE SHEET'!$C$3:$AM$258, 122, FALSE), 0)</f>
        <v/>
      </c>
      <c r="AF9" s="149">
        <f>IFERROR(HLOOKUP(AF3,'BALANCE SHEET'!$C$3:$AM$258, 5, FALSE) + HLOOKUP(AF3,'BALANCE SHEET'!$C$3:$AM$258, 19, FALSE) + HLOOKUP(AF3,'BALANCE SHEET'!$C$3:$AM$258, 23, FALSE) + HLOOKUP(AF3,'BALANCE SHEET'!$C$3:$AM$258, 24, FALSE) + HLOOKUP(AF3,'BALANCE SHEET'!$C$3:$AM$258, 29, FALSE) + HLOOKUP(AF3,'BALANCE SHEET'!$C$3:$AM$258, 31, FALSE) + HLOOKUP(AF3,'BALANCE SHEET'!$C$3:$AM$258, 35, FALSE)+ HLOOKUP(AF3,'BALANCE SHEET'!$C$3:$AM$258, 39, FALSE) + HLOOKUP(AF3,'BALANCE SHEET'!$C$3:$AM$258, 49, FALSE) + HLOOKUP(AF3,'BALANCE SHEET'!$C$3:$AM$258, 89, FALSE) + HLOOKUP(AF3,'BALANCE SHEET'!$C$3:$AM$258, 98, FALSE) + HLOOKUP(AF3,'BALANCE SHEET'!$C$3:$AM$258, 100, FALSE)+ HLOOKUP(AF3,'BALANCE SHEET'!$C$3:$AM$258, 101, FALSE)+ HLOOKUP(AF3,'BALANCE SHEET'!$C$3:$AM$258, 102, FALSE)+ HLOOKUP(AF3,'BALANCE SHEET'!$C$3:$AM$258, 103, FALSE)+ HLOOKUP(AF3,'BALANCE SHEET'!$C$3:$AM$258, 104, FALSE)+ HLOOKUP(AF3,'BALANCE SHEET'!$C$3:$AM$258, 105, FALSE)+ HLOOKUP(AF3,'BALANCE SHEET'!$C$3:$AM$258, 106, FALSE) + + HLOOKUP(AF3,'BALANCE SHEET'!$C$3:$AM$258, 107, FALSE) + HLOOKUP(AF3,'BALANCE SHEET'!$C$3:$AM$258, 112, FALSE)+ HLOOKUP(AF3,'BALANCE SHEET'!$C$3:$AM$258, 113, FALSE)+ HLOOKUP(AF3,'BALANCE SHEET'!$C$3:$AM$258, 114, FALSE)+ HLOOKUP(AF3,'BALANCE SHEET'!$C$3:$AM$258, 115, FALSE)+ HLOOKUP(AF3,'BALANCE SHEET'!$C$3:$AM$258, 117, FALSE)+ HLOOKUP(AF3,'BALANCE SHEET'!$C$3:$AM$258, 120, FALSE)+ HLOOKUP(AF3,'BALANCE SHEET'!$C$3:$AM$258, 121, FALSE)+ HLOOKUP(AF3,'BALANCE SHEET'!$C$3:$AM$258, 122, FALSE), 0)</f>
        <v/>
      </c>
      <c r="AG9" s="149">
        <f>IFERROR(HLOOKUP(AG3,'BALANCE SHEET'!$C$3:$AM$258, 5, FALSE) + HLOOKUP(AG3,'BALANCE SHEET'!$C$3:$AM$258, 19, FALSE) + HLOOKUP(AG3,'BALANCE SHEET'!$C$3:$AM$258, 23, FALSE) + HLOOKUP(AG3,'BALANCE SHEET'!$C$3:$AM$258, 24, FALSE) + HLOOKUP(AG3,'BALANCE SHEET'!$C$3:$AM$258, 29, FALSE) + HLOOKUP(AG3,'BALANCE SHEET'!$C$3:$AM$258, 31, FALSE) + HLOOKUP(AG3,'BALANCE SHEET'!$C$3:$AM$258, 35, FALSE)+ HLOOKUP(AG3,'BALANCE SHEET'!$C$3:$AM$258, 39, FALSE) + HLOOKUP(AG3,'BALANCE SHEET'!$C$3:$AM$258, 49, FALSE) + HLOOKUP(AG3,'BALANCE SHEET'!$C$3:$AM$258, 89, FALSE) + HLOOKUP(AG3,'BALANCE SHEET'!$C$3:$AM$258, 98, FALSE) + HLOOKUP(AG3,'BALANCE SHEET'!$C$3:$AM$258, 100, FALSE)+ HLOOKUP(AG3,'BALANCE SHEET'!$C$3:$AM$258, 101, FALSE)+ HLOOKUP(AG3,'BALANCE SHEET'!$C$3:$AM$258, 102, FALSE)+ HLOOKUP(AG3,'BALANCE SHEET'!$C$3:$AM$258, 103, FALSE)+ HLOOKUP(AG3,'BALANCE SHEET'!$C$3:$AM$258, 104, FALSE)+ HLOOKUP(AG3,'BALANCE SHEET'!$C$3:$AM$258, 105, FALSE)+ HLOOKUP(AG3,'BALANCE SHEET'!$C$3:$AM$258, 106, FALSE) + + HLOOKUP(AG3,'BALANCE SHEET'!$C$3:$AM$258, 107, FALSE) + HLOOKUP(AG3,'BALANCE SHEET'!$C$3:$AM$258, 112, FALSE)+ HLOOKUP(AG3,'BALANCE SHEET'!$C$3:$AM$258, 113, FALSE)+ HLOOKUP(AG3,'BALANCE SHEET'!$C$3:$AM$258, 114, FALSE)+ HLOOKUP(AG3,'BALANCE SHEET'!$C$3:$AM$258, 115, FALSE)+ HLOOKUP(AG3,'BALANCE SHEET'!$C$3:$AM$258, 117, FALSE)+ HLOOKUP(AG3,'BALANCE SHEET'!$C$3:$AM$258, 120, FALSE)+ HLOOKUP(AG3,'BALANCE SHEET'!$C$3:$AM$258, 121, FALSE)+ HLOOKUP(AG3,'BALANCE SHEET'!$C$3:$AM$258, 122, FALSE), 0)</f>
        <v/>
      </c>
      <c r="AH9" s="149">
        <f>IFERROR(HLOOKUP(AH3,'BALANCE SHEET'!$C$3:$AM$258, 5, FALSE) + HLOOKUP(AH3,'BALANCE SHEET'!$C$3:$AM$258, 19, FALSE) + HLOOKUP(AH3,'BALANCE SHEET'!$C$3:$AM$258, 23, FALSE) + HLOOKUP(AH3,'BALANCE SHEET'!$C$3:$AM$258, 24, FALSE) + HLOOKUP(AH3,'BALANCE SHEET'!$C$3:$AM$258, 29, FALSE) + HLOOKUP(AH3,'BALANCE SHEET'!$C$3:$AM$258, 31, FALSE) + HLOOKUP(AH3,'BALANCE SHEET'!$C$3:$AM$258, 35, FALSE)+ HLOOKUP(AH3,'BALANCE SHEET'!$C$3:$AM$258, 39, FALSE) + HLOOKUP(AH3,'BALANCE SHEET'!$C$3:$AM$258, 49, FALSE) + HLOOKUP(AH3,'BALANCE SHEET'!$C$3:$AM$258, 89, FALSE) + HLOOKUP(AH3,'BALANCE SHEET'!$C$3:$AM$258, 98, FALSE) + HLOOKUP(AH3,'BALANCE SHEET'!$C$3:$AM$258, 100, FALSE)+ HLOOKUP(AH3,'BALANCE SHEET'!$C$3:$AM$258, 101, FALSE)+ HLOOKUP(AH3,'BALANCE SHEET'!$C$3:$AM$258, 102, FALSE)+ HLOOKUP(AH3,'BALANCE SHEET'!$C$3:$AM$258, 103, FALSE)+ HLOOKUP(AH3,'BALANCE SHEET'!$C$3:$AM$258, 104, FALSE)+ HLOOKUP(AH3,'BALANCE SHEET'!$C$3:$AM$258, 105, FALSE)+ HLOOKUP(AH3,'BALANCE SHEET'!$C$3:$AM$258, 106, FALSE) + + HLOOKUP(AH3,'BALANCE SHEET'!$C$3:$AM$258, 107, FALSE) + HLOOKUP(AH3,'BALANCE SHEET'!$C$3:$AM$258, 112, FALSE)+ HLOOKUP(AH3,'BALANCE SHEET'!$C$3:$AM$258, 113, FALSE)+ HLOOKUP(AH3,'BALANCE SHEET'!$C$3:$AM$258, 114, FALSE)+ HLOOKUP(AH3,'BALANCE SHEET'!$C$3:$AM$258, 115, FALSE)+ HLOOKUP(AH3,'BALANCE SHEET'!$C$3:$AM$258, 117, FALSE)+ HLOOKUP(AH3,'BALANCE SHEET'!$C$3:$AM$258, 120, FALSE)+ HLOOKUP(AH3,'BALANCE SHEET'!$C$3:$AM$258, 121, FALSE)+ HLOOKUP(AH3,'BALANCE SHEET'!$C$3:$AM$258, 122, FALSE), 0)</f>
        <v/>
      </c>
      <c r="AI9" s="149">
        <f>IFERROR(HLOOKUP(AI3,'BALANCE SHEET'!$C$3:$AM$258, 5, FALSE) + HLOOKUP(AI3,'BALANCE SHEET'!$C$3:$AM$258, 19, FALSE) + HLOOKUP(AI3,'BALANCE SHEET'!$C$3:$AM$258, 23, FALSE) + HLOOKUP(AI3,'BALANCE SHEET'!$C$3:$AM$258, 24, FALSE) + HLOOKUP(AI3,'BALANCE SHEET'!$C$3:$AM$258, 29, FALSE) + HLOOKUP(AI3,'BALANCE SHEET'!$C$3:$AM$258, 31, FALSE) + HLOOKUP(AI3,'BALANCE SHEET'!$C$3:$AM$258, 35, FALSE)+ HLOOKUP(AI3,'BALANCE SHEET'!$C$3:$AM$258, 39, FALSE) + HLOOKUP(AI3,'BALANCE SHEET'!$C$3:$AM$258, 49, FALSE) + HLOOKUP(AI3,'BALANCE SHEET'!$C$3:$AM$258, 89, FALSE) + HLOOKUP(AI3,'BALANCE SHEET'!$C$3:$AM$258, 98, FALSE) + HLOOKUP(AI3,'BALANCE SHEET'!$C$3:$AM$258, 100, FALSE)+ HLOOKUP(AI3,'BALANCE SHEET'!$C$3:$AM$258, 101, FALSE)+ HLOOKUP(AI3,'BALANCE SHEET'!$C$3:$AM$258, 102, FALSE)+ HLOOKUP(AI3,'BALANCE SHEET'!$C$3:$AM$258, 103, FALSE)+ HLOOKUP(AI3,'BALANCE SHEET'!$C$3:$AM$258, 104, FALSE)+ HLOOKUP(AI3,'BALANCE SHEET'!$C$3:$AM$258, 105, FALSE)+ HLOOKUP(AI3,'BALANCE SHEET'!$C$3:$AM$258, 106, FALSE) + + HLOOKUP(AI3,'BALANCE SHEET'!$C$3:$AM$258, 107, FALSE) + HLOOKUP(AI3,'BALANCE SHEET'!$C$3:$AM$258, 112, FALSE)+ HLOOKUP(AI3,'BALANCE SHEET'!$C$3:$AM$258, 113, FALSE)+ HLOOKUP(AI3,'BALANCE SHEET'!$C$3:$AM$258, 114, FALSE)+ HLOOKUP(AI3,'BALANCE SHEET'!$C$3:$AM$258, 115, FALSE)+ HLOOKUP(AI3,'BALANCE SHEET'!$C$3:$AM$258, 117, FALSE)+ HLOOKUP(AI3,'BALANCE SHEET'!$C$3:$AM$258, 120, FALSE)+ HLOOKUP(AI3,'BALANCE SHEET'!$C$3:$AM$258, 121, FALSE)+ HLOOKUP(AI3,'BALANCE SHEET'!$C$3:$AM$258, 122, FALSE), 0)</f>
        <v/>
      </c>
      <c r="AJ9" s="149">
        <f>IFERROR(HLOOKUP(AJ3,'BALANCE SHEET'!$C$3:$AM$258, 5, FALSE) + HLOOKUP(AJ3,'BALANCE SHEET'!$C$3:$AM$258, 19, FALSE) + HLOOKUP(AJ3,'BALANCE SHEET'!$C$3:$AM$258, 23, FALSE) + HLOOKUP(AJ3,'BALANCE SHEET'!$C$3:$AM$258, 24, FALSE) + HLOOKUP(AJ3,'BALANCE SHEET'!$C$3:$AM$258, 29, FALSE) + HLOOKUP(AJ3,'BALANCE SHEET'!$C$3:$AM$258, 31, FALSE) + HLOOKUP(AJ3,'BALANCE SHEET'!$C$3:$AM$258, 35, FALSE)+ HLOOKUP(AJ3,'BALANCE SHEET'!$C$3:$AM$258, 39, FALSE) + HLOOKUP(AJ3,'BALANCE SHEET'!$C$3:$AM$258, 49, FALSE) + HLOOKUP(AJ3,'BALANCE SHEET'!$C$3:$AM$258, 89, FALSE) + HLOOKUP(AJ3,'BALANCE SHEET'!$C$3:$AM$258, 98, FALSE) + HLOOKUP(AJ3,'BALANCE SHEET'!$C$3:$AM$258, 100, FALSE)+ HLOOKUP(AJ3,'BALANCE SHEET'!$C$3:$AM$258, 101, FALSE)+ HLOOKUP(AJ3,'BALANCE SHEET'!$C$3:$AM$258, 102, FALSE)+ HLOOKUP(AJ3,'BALANCE SHEET'!$C$3:$AM$258, 103, FALSE)+ HLOOKUP(AJ3,'BALANCE SHEET'!$C$3:$AM$258, 104, FALSE)+ HLOOKUP(AJ3,'BALANCE SHEET'!$C$3:$AM$258, 105, FALSE)+ HLOOKUP(AJ3,'BALANCE SHEET'!$C$3:$AM$258, 106, FALSE) + + HLOOKUP(AJ3,'BALANCE SHEET'!$C$3:$AM$258, 107, FALSE) + HLOOKUP(AJ3,'BALANCE SHEET'!$C$3:$AM$258, 112, FALSE)+ HLOOKUP(AJ3,'BALANCE SHEET'!$C$3:$AM$258, 113, FALSE)+ HLOOKUP(AJ3,'BALANCE SHEET'!$C$3:$AM$258, 114, FALSE)+ HLOOKUP(AJ3,'BALANCE SHEET'!$C$3:$AM$258, 115, FALSE)+ HLOOKUP(AJ3,'BALANCE SHEET'!$C$3:$AM$258, 117, FALSE)+ HLOOKUP(AJ3,'BALANCE SHEET'!$C$3:$AM$258, 120, FALSE)+ HLOOKUP(AJ3,'BALANCE SHEET'!$C$3:$AM$258, 121, FALSE)+ HLOOKUP(AJ3,'BALANCE SHEET'!$C$3:$AM$258, 122, FALSE), 0)</f>
        <v/>
      </c>
      <c r="AK9" s="149">
        <f>IFERROR(HLOOKUP(AK3,'BALANCE SHEET'!$C$3:$AM$258, 5, FALSE) + HLOOKUP(AK3,'BALANCE SHEET'!$C$3:$AM$258, 19, FALSE) + HLOOKUP(AK3,'BALANCE SHEET'!$C$3:$AM$258, 23, FALSE) + HLOOKUP(AK3,'BALANCE SHEET'!$C$3:$AM$258, 24, FALSE) + HLOOKUP(AK3,'BALANCE SHEET'!$C$3:$AM$258, 29, FALSE) + HLOOKUP(AK3,'BALANCE SHEET'!$C$3:$AM$258, 31, FALSE) + HLOOKUP(AK3,'BALANCE SHEET'!$C$3:$AM$258, 35, FALSE)+ HLOOKUP(AK3,'BALANCE SHEET'!$C$3:$AM$258, 39, FALSE) + HLOOKUP(AK3,'BALANCE SHEET'!$C$3:$AM$258, 49, FALSE) + HLOOKUP(AK3,'BALANCE SHEET'!$C$3:$AM$258, 89, FALSE) + HLOOKUP(AK3,'BALANCE SHEET'!$C$3:$AM$258, 98, FALSE) + HLOOKUP(AK3,'BALANCE SHEET'!$C$3:$AM$258, 100, FALSE)+ HLOOKUP(AK3,'BALANCE SHEET'!$C$3:$AM$258, 101, FALSE)+ HLOOKUP(AK3,'BALANCE SHEET'!$C$3:$AM$258, 102, FALSE)+ HLOOKUP(AK3,'BALANCE SHEET'!$C$3:$AM$258, 103, FALSE)+ HLOOKUP(AK3,'BALANCE SHEET'!$C$3:$AM$258, 104, FALSE)+ HLOOKUP(AK3,'BALANCE SHEET'!$C$3:$AM$258, 105, FALSE)+ HLOOKUP(AK3,'BALANCE SHEET'!$C$3:$AM$258, 106, FALSE) + + HLOOKUP(AK3,'BALANCE SHEET'!$C$3:$AM$258, 107, FALSE) + HLOOKUP(AK3,'BALANCE SHEET'!$C$3:$AM$258, 112, FALSE)+ HLOOKUP(AK3,'BALANCE SHEET'!$C$3:$AM$258, 113, FALSE)+ HLOOKUP(AK3,'BALANCE SHEET'!$C$3:$AM$258, 114, FALSE)+ HLOOKUP(AK3,'BALANCE SHEET'!$C$3:$AM$258, 115, FALSE)+ HLOOKUP(AK3,'BALANCE SHEET'!$C$3:$AM$258, 117, FALSE)+ HLOOKUP(AK3,'BALANCE SHEET'!$C$3:$AM$258, 120, FALSE)+ HLOOKUP(AK3,'BALANCE SHEET'!$C$3:$AM$258, 121, FALSE)+ HLOOKUP(AK3,'BALANCE SHEET'!$C$3:$AM$258, 122, FALSE), 0)</f>
        <v/>
      </c>
      <c r="AL9" s="149">
        <f>IFERROR(HLOOKUP(AL3,'BALANCE SHEET'!$C$3:$AM$258, 5, FALSE) + HLOOKUP(AL3,'BALANCE SHEET'!$C$3:$AM$258, 19, FALSE) + HLOOKUP(AL3,'BALANCE SHEET'!$C$3:$AM$258, 23, FALSE) + HLOOKUP(AL3,'BALANCE SHEET'!$C$3:$AM$258, 24, FALSE) + HLOOKUP(AL3,'BALANCE SHEET'!$C$3:$AM$258, 29, FALSE) + HLOOKUP(AL3,'BALANCE SHEET'!$C$3:$AM$258, 31, FALSE) + HLOOKUP(AL3,'BALANCE SHEET'!$C$3:$AM$258, 35, FALSE)+ HLOOKUP(AL3,'BALANCE SHEET'!$C$3:$AM$258, 39, FALSE) + HLOOKUP(AL3,'BALANCE SHEET'!$C$3:$AM$258, 49, FALSE) + HLOOKUP(AL3,'BALANCE SHEET'!$C$3:$AM$258, 89, FALSE) + HLOOKUP(AL3,'BALANCE SHEET'!$C$3:$AM$258, 98, FALSE) + HLOOKUP(AL3,'BALANCE SHEET'!$C$3:$AM$258, 100, FALSE)+ HLOOKUP(AL3,'BALANCE SHEET'!$C$3:$AM$258, 101, FALSE)+ HLOOKUP(AL3,'BALANCE SHEET'!$C$3:$AM$258, 102, FALSE)+ HLOOKUP(AL3,'BALANCE SHEET'!$C$3:$AM$258, 103, FALSE)+ HLOOKUP(AL3,'BALANCE SHEET'!$C$3:$AM$258, 104, FALSE)+ HLOOKUP(AL3,'BALANCE SHEET'!$C$3:$AM$258, 105, FALSE)+ HLOOKUP(AL3,'BALANCE SHEET'!$C$3:$AM$258, 106, FALSE) + + HLOOKUP(AL3,'BALANCE SHEET'!$C$3:$AM$258, 107, FALSE) + HLOOKUP(AL3,'BALANCE SHEET'!$C$3:$AM$258, 112, FALSE)+ HLOOKUP(AL3,'BALANCE SHEET'!$C$3:$AM$258, 113, FALSE)+ HLOOKUP(AL3,'BALANCE SHEET'!$C$3:$AM$258, 114, FALSE)+ HLOOKUP(AL3,'BALANCE SHEET'!$C$3:$AM$258, 115, FALSE)+ HLOOKUP(AL3,'BALANCE SHEET'!$C$3:$AM$258, 117, FALSE)+ HLOOKUP(AL3,'BALANCE SHEET'!$C$3:$AM$258, 120, FALSE)+ HLOOKUP(AL3,'BALANCE SHEET'!$C$3:$AM$258, 121, FALSE)+ HLOOKUP(AL3,'BALANCE SHEET'!$C$3:$AM$258, 122, FALSE), 0)</f>
        <v/>
      </c>
      <c r="AM9" s="149">
        <f>IFERROR(HLOOKUP(AM3,'BALANCE SHEET'!$C$3:$AM$258, 5, FALSE) + HLOOKUP(AM3,'BALANCE SHEET'!$C$3:$AM$258, 19, FALSE) + HLOOKUP(AM3,'BALANCE SHEET'!$C$3:$AM$258, 23, FALSE) + HLOOKUP(AM3,'BALANCE SHEET'!$C$3:$AM$258, 24, FALSE) + HLOOKUP(AM3,'BALANCE SHEET'!$C$3:$AM$258, 29, FALSE) + HLOOKUP(AM3,'BALANCE SHEET'!$C$3:$AM$258, 31, FALSE) + HLOOKUP(AM3,'BALANCE SHEET'!$C$3:$AM$258, 35, FALSE)+ HLOOKUP(AM3,'BALANCE SHEET'!$C$3:$AM$258, 39, FALSE) + HLOOKUP(AM3,'BALANCE SHEET'!$C$3:$AM$258, 49, FALSE) + HLOOKUP(AM3,'BALANCE SHEET'!$C$3:$AM$258, 89, FALSE) + HLOOKUP(AM3,'BALANCE SHEET'!$C$3:$AM$258, 98, FALSE) + HLOOKUP(AM3,'BALANCE SHEET'!$C$3:$AM$258, 100, FALSE)+ HLOOKUP(AM3,'BALANCE SHEET'!$C$3:$AM$258, 101, FALSE)+ HLOOKUP(AM3,'BALANCE SHEET'!$C$3:$AM$258, 102, FALSE)+ HLOOKUP(AM3,'BALANCE SHEET'!$C$3:$AM$258, 103, FALSE)+ HLOOKUP(AM3,'BALANCE SHEET'!$C$3:$AM$258, 104, FALSE)+ HLOOKUP(AM3,'BALANCE SHEET'!$C$3:$AM$258, 105, FALSE)+ HLOOKUP(AM3,'BALANCE SHEET'!$C$3:$AM$258, 106, FALSE) + + HLOOKUP(AM3,'BALANCE SHEET'!$C$3:$AM$258, 107, FALSE) + HLOOKUP(AM3,'BALANCE SHEET'!$C$3:$AM$258, 112, FALSE)+ HLOOKUP(AM3,'BALANCE SHEET'!$C$3:$AM$258, 113, FALSE)+ HLOOKUP(AM3,'BALANCE SHEET'!$C$3:$AM$258, 114, FALSE)+ HLOOKUP(AM3,'BALANCE SHEET'!$C$3:$AM$258, 115, FALSE)+ HLOOKUP(AM3,'BALANCE SHEET'!$C$3:$AM$258, 117, FALSE)+ HLOOKUP(AM3,'BALANCE SHEET'!$C$3:$AM$258, 120, FALSE)+ HLOOKUP(AM3,'BALANCE SHEET'!$C$3:$AM$258, 121, FALSE)+ HLOOKUP(AM3,'BALANCE SHEET'!$C$3:$AM$258, 122, FALSE), 0)</f>
        <v/>
      </c>
    </row>
    <row r="10" ht="20" customHeight="1" s="173" thickBot="1">
      <c r="A10" s="163" t="inlineStr">
        <is>
          <t>Total Asset Sum</t>
        </is>
      </c>
      <c r="C10" s="149">
        <f>SUM(C5:C9)</f>
        <v/>
      </c>
      <c r="D10" s="149">
        <f>SUM(D5:D9)</f>
        <v/>
      </c>
      <c r="E10" s="149">
        <f>SUM(E5:E9)</f>
        <v/>
      </c>
      <c r="F10" s="149">
        <f>SUM(F5:F9)</f>
        <v/>
      </c>
      <c r="G10" s="149">
        <f>SUM(G5:G9)</f>
        <v/>
      </c>
      <c r="H10" s="149">
        <f>SUM(H5:H9)</f>
        <v/>
      </c>
      <c r="I10" s="149">
        <f>SUM(I5:I9)</f>
        <v/>
      </c>
      <c r="J10" s="149">
        <f>SUM(J5:J9)</f>
        <v/>
      </c>
      <c r="K10" s="149">
        <f>SUM(K5:K9)</f>
        <v/>
      </c>
      <c r="L10" s="149">
        <f>SUM(L5:L9)</f>
        <v/>
      </c>
      <c r="M10" s="149">
        <f>SUM(M5:M9)</f>
        <v/>
      </c>
      <c r="N10" s="149">
        <f>SUM(N5:N9)</f>
        <v/>
      </c>
      <c r="O10" s="149">
        <f>SUM(O5:O9)</f>
        <v/>
      </c>
      <c r="P10" s="149">
        <f>SUM(P5:P9)</f>
        <v/>
      </c>
      <c r="Q10" s="149">
        <f>SUM(Q5:Q9)</f>
        <v/>
      </c>
      <c r="R10" s="149">
        <f>SUM(R5:R9)</f>
        <v/>
      </c>
      <c r="S10" s="149">
        <f>SUM(S5:S9)</f>
        <v/>
      </c>
      <c r="T10" s="149">
        <f>SUM(T5:T9)</f>
        <v/>
      </c>
      <c r="U10" s="149">
        <f>SUM(U5:U9)</f>
        <v/>
      </c>
      <c r="V10" s="149">
        <f>SUM(V5:V9)</f>
        <v/>
      </c>
      <c r="W10" s="149">
        <f>SUM(W5:W9)</f>
        <v/>
      </c>
      <c r="X10" s="149">
        <f>SUM(X5:X9)</f>
        <v/>
      </c>
      <c r="Y10" s="149">
        <f>SUM(Y5:Y9)</f>
        <v/>
      </c>
      <c r="Z10" s="149">
        <f>SUM(Z5:Z9)</f>
        <v/>
      </c>
      <c r="AA10" s="149">
        <f>SUM(AA5:AA9)</f>
        <v/>
      </c>
      <c r="AB10" s="149">
        <f>SUM(AB5:AB9)</f>
        <v/>
      </c>
      <c r="AC10" s="149">
        <f>SUM(AC5:AC9)</f>
        <v/>
      </c>
      <c r="AD10" s="149">
        <f>SUM(AD5:AD9)</f>
        <v/>
      </c>
      <c r="AE10" s="149">
        <f>SUM(AE5:AE9)</f>
        <v/>
      </c>
      <c r="AF10" s="149">
        <f>SUM(AF5:AF9)</f>
        <v/>
      </c>
      <c r="AG10" s="149">
        <f>SUM(AG5:AG9)</f>
        <v/>
      </c>
      <c r="AH10" s="149">
        <f>SUM(AH5:AH9)</f>
        <v/>
      </c>
      <c r="AI10" s="149">
        <f>SUM(AI5:AI9)</f>
        <v/>
      </c>
      <c r="AJ10" s="149">
        <f>SUM(AJ5:AJ9)</f>
        <v/>
      </c>
      <c r="AK10" s="149">
        <f>SUM(AK5:AK9)</f>
        <v/>
      </c>
      <c r="AL10" s="149">
        <f>SUM(AL5:AL9)</f>
        <v/>
      </c>
      <c r="AM10" s="149">
        <f>SUM(AM5:AM9)</f>
        <v/>
      </c>
    </row>
    <row r="11" ht="20" customHeight="1" s="173" thickBot="1">
      <c r="A11" s="163" t="inlineStr">
        <is>
          <t>Total Asset Check</t>
        </is>
      </c>
      <c r="C11" s="149">
        <f>IFERROR(HLOOKUP(C3,'BALANCE SHEET'!$C$3:$AM$258, 123, FALSE), 0)</f>
        <v/>
      </c>
      <c r="D11" s="149">
        <f>IFERROR(HLOOKUP(D3,'BALANCE SHEET'!$C$3:$AM$258, 123, FALSE), 0)</f>
        <v/>
      </c>
      <c r="E11" s="149">
        <f>IFERROR(HLOOKUP(E3,'BALANCE SHEET'!$C$3:$AM$258, 123, FALSE), 0)</f>
        <v/>
      </c>
      <c r="F11" s="149">
        <f>IFERROR(HLOOKUP(F3,'BALANCE SHEET'!$C$3:$AM$258, 123, FALSE), 0)</f>
        <v/>
      </c>
      <c r="G11" s="149">
        <f>IFERROR(HLOOKUP(G3,'BALANCE SHEET'!$C$3:$AM$258, 123, FALSE), 0)</f>
        <v/>
      </c>
      <c r="H11" s="149">
        <f>IFERROR(HLOOKUP(H3,'BALANCE SHEET'!$C$3:$AM$258, 123, FALSE), 0)</f>
        <v/>
      </c>
      <c r="I11" s="149">
        <f>IFERROR(HLOOKUP(I3,'BALANCE SHEET'!$C$3:$AM$258, 123, FALSE), 0)</f>
        <v/>
      </c>
      <c r="J11" s="149">
        <f>IFERROR(HLOOKUP(J3,'BALANCE SHEET'!$C$3:$AM$258, 123, FALSE), 0)</f>
        <v/>
      </c>
      <c r="K11" s="149">
        <f>IFERROR(HLOOKUP(K3,'BALANCE SHEET'!$C$3:$AM$258, 123, FALSE), 0)</f>
        <v/>
      </c>
      <c r="L11" s="149">
        <f>IFERROR(HLOOKUP(L3,'BALANCE SHEET'!$C$3:$AM$258, 123, FALSE), 0)</f>
        <v/>
      </c>
      <c r="M11" s="149">
        <f>IFERROR(HLOOKUP(M3,'BALANCE SHEET'!$C$3:$AM$258, 123, FALSE), 0)</f>
        <v/>
      </c>
      <c r="N11" s="149">
        <f>IFERROR(HLOOKUP(N3,'BALANCE SHEET'!$C$3:$AM$258, 123, FALSE), 0)</f>
        <v/>
      </c>
      <c r="O11" s="149">
        <f>IFERROR(HLOOKUP(O3,'BALANCE SHEET'!$C$3:$AM$258, 123, FALSE), 0)</f>
        <v/>
      </c>
      <c r="P11" s="149">
        <f>IFERROR(HLOOKUP(P3,'BALANCE SHEET'!$C$3:$AM$258, 123, FALSE), 0)</f>
        <v/>
      </c>
      <c r="Q11" s="149">
        <f>IFERROR(HLOOKUP(Q3,'BALANCE SHEET'!$C$3:$AM$258, 123, FALSE), 0)</f>
        <v/>
      </c>
      <c r="R11" s="149">
        <f>IFERROR(HLOOKUP(R3,'BALANCE SHEET'!$C$3:$AM$258, 123, FALSE), 0)</f>
        <v/>
      </c>
      <c r="S11" s="149">
        <f>IFERROR(HLOOKUP(S3,'BALANCE SHEET'!$C$3:$AM$258, 123, FALSE), 0)</f>
        <v/>
      </c>
      <c r="T11" s="149">
        <f>IFERROR(HLOOKUP(T3,'BALANCE SHEET'!$C$3:$AM$258, 123, FALSE), 0)</f>
        <v/>
      </c>
      <c r="U11" s="149">
        <f>IFERROR(HLOOKUP(U3,'BALANCE SHEET'!$C$3:$AM$258, 123, FALSE), 0)</f>
        <v/>
      </c>
      <c r="V11" s="149">
        <f>IFERROR(HLOOKUP(V3,'BALANCE SHEET'!$C$3:$AM$258, 123, FALSE), 0)</f>
        <v/>
      </c>
      <c r="W11" s="149">
        <f>IFERROR(HLOOKUP(W3,'BALANCE SHEET'!$C$3:$AM$258, 123, FALSE), 0)</f>
        <v/>
      </c>
      <c r="X11" s="149">
        <f>IFERROR(HLOOKUP(X3,'BALANCE SHEET'!$C$3:$AM$258, 123, FALSE), 0)</f>
        <v/>
      </c>
      <c r="Y11" s="149">
        <f>IFERROR(HLOOKUP(Y3,'BALANCE SHEET'!$C$3:$AM$258, 123, FALSE), 0)</f>
        <v/>
      </c>
      <c r="Z11" s="149">
        <f>IFERROR(HLOOKUP(Z3,'BALANCE SHEET'!$C$3:$AM$258, 123, FALSE), 0)</f>
        <v/>
      </c>
      <c r="AA11" s="149">
        <f>IFERROR(HLOOKUP(AA3,'BALANCE SHEET'!$C$3:$AM$258, 123, FALSE), 0)</f>
        <v/>
      </c>
      <c r="AB11" s="149">
        <f>IFERROR(HLOOKUP(AB3,'BALANCE SHEET'!$C$3:$AM$258, 123, FALSE), 0)</f>
        <v/>
      </c>
      <c r="AC11" s="149">
        <f>IFERROR(HLOOKUP(AC3,'BALANCE SHEET'!$C$3:$AM$258, 123, FALSE), 0)</f>
        <v/>
      </c>
      <c r="AD11" s="149">
        <f>IFERROR(HLOOKUP(AD3,'BALANCE SHEET'!$C$3:$AM$258, 123, FALSE), 0)</f>
        <v/>
      </c>
      <c r="AE11" s="149">
        <f>IFERROR(HLOOKUP(AE3,'BALANCE SHEET'!$C$3:$AM$258, 123, FALSE), 0)</f>
        <v/>
      </c>
      <c r="AF11" s="149">
        <f>IFERROR(HLOOKUP(AF3,'BALANCE SHEET'!$C$3:$AM$258, 123, FALSE), 0)</f>
        <v/>
      </c>
      <c r="AG11" s="149">
        <f>IFERROR(HLOOKUP(AG3,'BALANCE SHEET'!$C$3:$AM$258, 123, FALSE), 0)</f>
        <v/>
      </c>
      <c r="AH11" s="149">
        <f>IFERROR(HLOOKUP(AH3,'BALANCE SHEET'!$C$3:$AM$258, 123, FALSE), 0)</f>
        <v/>
      </c>
      <c r="AI11" s="149">
        <f>IFERROR(HLOOKUP(AI3,'BALANCE SHEET'!$C$3:$AM$258, 123, FALSE), 0)</f>
        <v/>
      </c>
      <c r="AJ11" s="149">
        <f>IFERROR(HLOOKUP(AJ3,'BALANCE SHEET'!$C$3:$AM$258, 123, FALSE), 0)</f>
        <v/>
      </c>
      <c r="AK11" s="149">
        <f>IFERROR(HLOOKUP(AK3,'BALANCE SHEET'!$C$3:$AM$258, 123, FALSE), 0)</f>
        <v/>
      </c>
      <c r="AL11" s="149">
        <f>IFERROR(HLOOKUP(AL3,'BALANCE SHEET'!$C$3:$AM$258, 123, FALSE), 0)</f>
        <v/>
      </c>
      <c r="AM11" s="149">
        <f>IFERROR(HLOOKUP(AM3,'BALANCE SHEET'!$C$3:$AM$258, 123, FALSE), 0)</f>
        <v/>
      </c>
    </row>
    <row r="12" ht="20" customHeight="1" s="173" thickBot="1">
      <c r="A12" s="159" t="inlineStr">
        <is>
          <t>Percentage</t>
        </is>
      </c>
      <c r="C12" s="34" t="n"/>
      <c r="D12" s="34" t="n"/>
      <c r="E12" s="34" t="n"/>
      <c r="F12" s="34" t="n"/>
      <c r="G12" s="34" t="n"/>
      <c r="H12" s="34" t="n"/>
      <c r="I12" s="34" t="n"/>
      <c r="J12" s="34" t="n"/>
      <c r="K12" s="34" t="n"/>
      <c r="L12" s="34" t="n"/>
      <c r="M12" s="34" t="n"/>
      <c r="N12" s="34" t="n"/>
      <c r="O12" s="34" t="n"/>
      <c r="P12" s="34" t="n"/>
      <c r="Q12" s="34" t="n"/>
      <c r="R12" s="34" t="n"/>
      <c r="S12" s="34" t="n"/>
      <c r="T12" s="34" t="n"/>
      <c r="U12" s="34" t="n"/>
      <c r="V12" s="34" t="n"/>
      <c r="W12" s="34" t="n"/>
      <c r="X12" s="34" t="n"/>
      <c r="Y12" s="34" t="n"/>
      <c r="Z12" s="34" t="n"/>
      <c r="AA12" s="34" t="n"/>
      <c r="AB12" s="34" t="n"/>
      <c r="AC12" s="34" t="n"/>
      <c r="AD12" s="34" t="n"/>
      <c r="AE12" s="34" t="n"/>
      <c r="AF12" s="34" t="n"/>
      <c r="AG12" s="34" t="n"/>
      <c r="AH12" s="34" t="n"/>
      <c r="AI12" s="34" t="n"/>
      <c r="AJ12" s="34" t="n"/>
      <c r="AK12" s="34" t="n"/>
      <c r="AL12" s="34" t="n"/>
      <c r="AM12" s="34" t="n"/>
    </row>
    <row r="13" ht="20" customHeight="1" s="173">
      <c r="A13" s="160" t="inlineStr">
        <is>
          <t>Cash</t>
        </is>
      </c>
      <c r="C13" s="164">
        <f>IFERROR(C5/C$10, 0)</f>
        <v/>
      </c>
      <c r="D13" s="164">
        <f>IFERROR(D5/D$10, 0)</f>
        <v/>
      </c>
      <c r="E13" s="164">
        <f>IFERROR(E5/E$10, 0)</f>
        <v/>
      </c>
      <c r="F13" s="164">
        <f>IFERROR(F5/F$10, 0)</f>
        <v/>
      </c>
      <c r="G13" s="164">
        <f>IFERROR(G5/G$10, 0)</f>
        <v/>
      </c>
      <c r="H13" s="164">
        <f>IFERROR(H5/H$10, 0)</f>
        <v/>
      </c>
      <c r="I13" s="164">
        <f>IFERROR(I5/I$10, 0)</f>
        <v/>
      </c>
      <c r="J13" s="164">
        <f>IFERROR(J5/J$10, 0)</f>
        <v/>
      </c>
      <c r="K13" s="164">
        <f>IFERROR(K5/K$10, 0)</f>
        <v/>
      </c>
      <c r="L13" s="164">
        <f>IFERROR(L5/L$10, 0)</f>
        <v/>
      </c>
      <c r="M13" s="164">
        <f>IFERROR(M5/M$10, 0)</f>
        <v/>
      </c>
      <c r="N13" s="164">
        <f>IFERROR(N5/N$10, 0)</f>
        <v/>
      </c>
      <c r="O13" s="164">
        <f>IFERROR(O5/O$10, 0)</f>
        <v/>
      </c>
      <c r="P13" s="164">
        <f>IFERROR(P5/P$10, 0)</f>
        <v/>
      </c>
      <c r="Q13" s="164">
        <f>IFERROR(Q5/Q$10, 0)</f>
        <v/>
      </c>
      <c r="R13" s="164">
        <f>IFERROR(R5/R$10, 0)</f>
        <v/>
      </c>
      <c r="S13" s="164">
        <f>IFERROR(S5/S$10, 0)</f>
        <v/>
      </c>
      <c r="T13" s="164">
        <f>IFERROR(T5/T$10, 0)</f>
        <v/>
      </c>
      <c r="U13" s="164">
        <f>IFERROR(U5/U$10, 0)</f>
        <v/>
      </c>
      <c r="V13" s="164">
        <f>IFERROR(V5/V$10, 0)</f>
        <v/>
      </c>
      <c r="W13" s="164">
        <f>IFERROR(W5/W$10, 0)</f>
        <v/>
      </c>
      <c r="X13" s="164">
        <f>IFERROR(X5/X$10, 0)</f>
        <v/>
      </c>
      <c r="Y13" s="164">
        <f>IFERROR(Y5/Y$10, 0)</f>
        <v/>
      </c>
      <c r="Z13" s="164">
        <f>IFERROR(Z5/Z$10, 0)</f>
        <v/>
      </c>
      <c r="AA13" s="164">
        <f>IFERROR(AA5/AA$10, 0)</f>
        <v/>
      </c>
      <c r="AB13" s="164">
        <f>IFERROR(AB5/AB$10, 0)</f>
        <v/>
      </c>
      <c r="AC13" s="164">
        <f>IFERROR(AC5/AC$10, 0)</f>
        <v/>
      </c>
      <c r="AD13" s="164">
        <f>IFERROR(AD5/AD$10, 0)</f>
        <v/>
      </c>
      <c r="AE13" s="164">
        <f>IFERROR(AE5/AE$10, 0)</f>
        <v/>
      </c>
      <c r="AF13" s="164">
        <f>IFERROR(AF5/AF$10, 0)</f>
        <v/>
      </c>
      <c r="AG13" s="164">
        <f>IFERROR(AG5/AG$10, 0)</f>
        <v/>
      </c>
      <c r="AH13" s="164">
        <f>IFERROR(AH5/AH$10, 0)</f>
        <v/>
      </c>
      <c r="AI13" s="164">
        <f>IFERROR(AI5/AI$10, 0)</f>
        <v/>
      </c>
      <c r="AJ13" s="164">
        <f>IFERROR(AJ5/AJ$10, 0)</f>
        <v/>
      </c>
      <c r="AK13" s="164">
        <f>IFERROR(AK5/AK$10, 0)</f>
        <v/>
      </c>
      <c r="AL13" s="164">
        <f>IFERROR(AL5/AL$10, 0)</f>
        <v/>
      </c>
      <c r="AM13" s="164">
        <f>IFERROR(AM5/AM$10, 0)</f>
        <v/>
      </c>
    </row>
    <row r="14" ht="20" customHeight="1" s="173">
      <c r="A14" s="160" t="inlineStr">
        <is>
          <t>Credit</t>
        </is>
      </c>
      <c r="C14" s="164">
        <f>IFERROR(C6/C$10, 0)</f>
        <v/>
      </c>
      <c r="D14" s="164">
        <f>IFERROR(D6/D$10, 0)</f>
        <v/>
      </c>
      <c r="E14" s="164">
        <f>IFERROR(E6/E$10, 0)</f>
        <v/>
      </c>
      <c r="F14" s="164">
        <f>IFERROR(F6/F$10, 0)</f>
        <v/>
      </c>
      <c r="G14" s="164">
        <f>IFERROR(G6/G$10, 0)</f>
        <v/>
      </c>
      <c r="H14" s="164">
        <f>IFERROR(H6/H$10, 0)</f>
        <v/>
      </c>
      <c r="I14" s="164">
        <f>IFERROR(I6/I$10, 0)</f>
        <v/>
      </c>
      <c r="J14" s="164">
        <f>IFERROR(J6/J$10, 0)</f>
        <v/>
      </c>
      <c r="K14" s="164">
        <f>IFERROR(K6/K$10, 0)</f>
        <v/>
      </c>
      <c r="L14" s="164">
        <f>IFERROR(L6/L$10, 0)</f>
        <v/>
      </c>
      <c r="M14" s="164">
        <f>IFERROR(M6/M$10, 0)</f>
        <v/>
      </c>
      <c r="N14" s="164">
        <f>IFERROR(N6/N$10, 0)</f>
        <v/>
      </c>
      <c r="O14" s="164">
        <f>IFERROR(O6/O$10, 0)</f>
        <v/>
      </c>
      <c r="P14" s="164">
        <f>IFERROR(P6/P$10, 0)</f>
        <v/>
      </c>
      <c r="Q14" s="164">
        <f>IFERROR(Q6/Q$10, 0)</f>
        <v/>
      </c>
      <c r="R14" s="164">
        <f>IFERROR(R6/R$10, 0)</f>
        <v/>
      </c>
      <c r="S14" s="164">
        <f>IFERROR(S6/S$10, 0)</f>
        <v/>
      </c>
      <c r="T14" s="164">
        <f>IFERROR(T6/T$10, 0)</f>
        <v/>
      </c>
      <c r="U14" s="164">
        <f>IFERROR(U6/U$10, 0)</f>
        <v/>
      </c>
      <c r="V14" s="164">
        <f>IFERROR(V6/V$10, 0)</f>
        <v/>
      </c>
      <c r="W14" s="164">
        <f>IFERROR(W6/W$10, 0)</f>
        <v/>
      </c>
      <c r="X14" s="164">
        <f>IFERROR(X6/X$10, 0)</f>
        <v/>
      </c>
      <c r="Y14" s="164">
        <f>IFERROR(Y6/Y$10, 0)</f>
        <v/>
      </c>
      <c r="Z14" s="164">
        <f>IFERROR(Z6/Z$10, 0)</f>
        <v/>
      </c>
      <c r="AA14" s="164">
        <f>IFERROR(AA6/AA$10, 0)</f>
        <v/>
      </c>
      <c r="AB14" s="164">
        <f>IFERROR(AB6/AB$10, 0)</f>
        <v/>
      </c>
      <c r="AC14" s="164">
        <f>IFERROR(AC6/AC$10, 0)</f>
        <v/>
      </c>
      <c r="AD14" s="164">
        <f>IFERROR(AD6/AD$10, 0)</f>
        <v/>
      </c>
      <c r="AE14" s="164">
        <f>IFERROR(AE6/AE$10, 0)</f>
        <v/>
      </c>
      <c r="AF14" s="164">
        <f>IFERROR(AF6/AF$10, 0)</f>
        <v/>
      </c>
      <c r="AG14" s="164">
        <f>IFERROR(AG6/AG$10, 0)</f>
        <v/>
      </c>
      <c r="AH14" s="164">
        <f>IFERROR(AH6/AH$10, 0)</f>
        <v/>
      </c>
      <c r="AI14" s="164">
        <f>IFERROR(AI6/AI$10, 0)</f>
        <v/>
      </c>
      <c r="AJ14" s="164">
        <f>IFERROR(AJ6/AJ$10, 0)</f>
        <v/>
      </c>
      <c r="AK14" s="164">
        <f>IFERROR(AK6/AK$10, 0)</f>
        <v/>
      </c>
      <c r="AL14" s="164">
        <f>IFERROR(AL6/AL$10, 0)</f>
        <v/>
      </c>
      <c r="AM14" s="164">
        <f>IFERROR(AM6/AM$10, 0)</f>
        <v/>
      </c>
    </row>
    <row r="15" ht="20" customHeight="1" s="173">
      <c r="A15" s="161" t="inlineStr">
        <is>
          <t>PPE</t>
        </is>
      </c>
      <c r="C15" s="164">
        <f>IFERROR(C7/C$10, 0)</f>
        <v/>
      </c>
      <c r="D15" s="164">
        <f>IFERROR(D7/D$10, 0)</f>
        <v/>
      </c>
      <c r="E15" s="164">
        <f>IFERROR(E7/E$10, 0)</f>
        <v/>
      </c>
      <c r="F15" s="164">
        <f>IFERROR(F7/F$10, 0)</f>
        <v/>
      </c>
      <c r="G15" s="164">
        <f>IFERROR(G7/G$10, 0)</f>
        <v/>
      </c>
      <c r="H15" s="164">
        <f>IFERROR(H7/H$10, 0)</f>
        <v/>
      </c>
      <c r="I15" s="164">
        <f>IFERROR(I7/I$10, 0)</f>
        <v/>
      </c>
      <c r="J15" s="164">
        <f>IFERROR(J7/J$10, 0)</f>
        <v/>
      </c>
      <c r="K15" s="164">
        <f>IFERROR(K7/K$10, 0)</f>
        <v/>
      </c>
      <c r="L15" s="164">
        <f>IFERROR(L7/L$10, 0)</f>
        <v/>
      </c>
      <c r="M15" s="164">
        <f>IFERROR(M7/M$10, 0)</f>
        <v/>
      </c>
      <c r="N15" s="164">
        <f>IFERROR(N7/N$10, 0)</f>
        <v/>
      </c>
      <c r="O15" s="164">
        <f>IFERROR(O7/O$10, 0)</f>
        <v/>
      </c>
      <c r="P15" s="164">
        <f>IFERROR(P7/P$10, 0)</f>
        <v/>
      </c>
      <c r="Q15" s="164">
        <f>IFERROR(Q7/Q$10, 0)</f>
        <v/>
      </c>
      <c r="R15" s="164">
        <f>IFERROR(R7/R$10, 0)</f>
        <v/>
      </c>
      <c r="S15" s="164">
        <f>IFERROR(S7/S$10, 0)</f>
        <v/>
      </c>
      <c r="T15" s="164">
        <f>IFERROR(T7/T$10, 0)</f>
        <v/>
      </c>
      <c r="U15" s="164">
        <f>IFERROR(U7/U$10, 0)</f>
        <v/>
      </c>
      <c r="V15" s="164">
        <f>IFERROR(V7/V$10, 0)</f>
        <v/>
      </c>
      <c r="W15" s="164">
        <f>IFERROR(W7/W$10, 0)</f>
        <v/>
      </c>
      <c r="X15" s="164">
        <f>IFERROR(X7/X$10, 0)</f>
        <v/>
      </c>
      <c r="Y15" s="164">
        <f>IFERROR(Y7/Y$10, 0)</f>
        <v/>
      </c>
      <c r="Z15" s="164">
        <f>IFERROR(Z7/Z$10, 0)</f>
        <v/>
      </c>
      <c r="AA15" s="164">
        <f>IFERROR(AA7/AA$10, 0)</f>
        <v/>
      </c>
      <c r="AB15" s="164">
        <f>IFERROR(AB7/AB$10, 0)</f>
        <v/>
      </c>
      <c r="AC15" s="164">
        <f>IFERROR(AC7/AC$10, 0)</f>
        <v/>
      </c>
      <c r="AD15" s="164">
        <f>IFERROR(AD7/AD$10, 0)</f>
        <v/>
      </c>
      <c r="AE15" s="164">
        <f>IFERROR(AE7/AE$10, 0)</f>
        <v/>
      </c>
      <c r="AF15" s="164">
        <f>IFERROR(AF7/AF$10, 0)</f>
        <v/>
      </c>
      <c r="AG15" s="164">
        <f>IFERROR(AG7/AG$10, 0)</f>
        <v/>
      </c>
      <c r="AH15" s="164">
        <f>IFERROR(AH7/AH$10, 0)</f>
        <v/>
      </c>
      <c r="AI15" s="164">
        <f>IFERROR(AI7/AI$10, 0)</f>
        <v/>
      </c>
      <c r="AJ15" s="164">
        <f>IFERROR(AJ7/AJ$10, 0)</f>
        <v/>
      </c>
      <c r="AK15" s="164">
        <f>IFERROR(AK7/AK$10, 0)</f>
        <v/>
      </c>
      <c r="AL15" s="164">
        <f>IFERROR(AL7/AL$10, 0)</f>
        <v/>
      </c>
      <c r="AM15" s="164">
        <f>IFERROR(AM7/AM$10, 0)</f>
        <v/>
      </c>
    </row>
    <row r="16" ht="20" customHeight="1" s="173">
      <c r="A16" s="161" t="inlineStr">
        <is>
          <t>Investment</t>
        </is>
      </c>
      <c r="C16" s="164">
        <f>IFERROR(C8/C$10, 0)</f>
        <v/>
      </c>
      <c r="D16" s="164">
        <f>IFERROR(D8/D$10, 0)</f>
        <v/>
      </c>
      <c r="E16" s="164">
        <f>IFERROR(E8/E$10, 0)</f>
        <v/>
      </c>
      <c r="F16" s="164">
        <f>IFERROR(F8/F$10, 0)</f>
        <v/>
      </c>
      <c r="G16" s="164">
        <f>IFERROR(G8/G$10, 0)</f>
        <v/>
      </c>
      <c r="H16" s="164">
        <f>IFERROR(H8/H$10, 0)</f>
        <v/>
      </c>
      <c r="I16" s="164">
        <f>IFERROR(I8/I$10, 0)</f>
        <v/>
      </c>
      <c r="J16" s="164">
        <f>IFERROR(J8/J$10, 0)</f>
        <v/>
      </c>
      <c r="K16" s="164">
        <f>IFERROR(K8/K$10, 0)</f>
        <v/>
      </c>
      <c r="L16" s="164">
        <f>IFERROR(L8/L$10, 0)</f>
        <v/>
      </c>
      <c r="M16" s="164">
        <f>IFERROR(M8/M$10, 0)</f>
        <v/>
      </c>
      <c r="N16" s="164">
        <f>IFERROR(N8/N$10, 0)</f>
        <v/>
      </c>
      <c r="O16" s="164">
        <f>IFERROR(O8/O$10, 0)</f>
        <v/>
      </c>
      <c r="P16" s="164">
        <f>IFERROR(P8/P$10, 0)</f>
        <v/>
      </c>
      <c r="Q16" s="164">
        <f>IFERROR(Q8/Q$10, 0)</f>
        <v/>
      </c>
      <c r="R16" s="164">
        <f>IFERROR(R8/R$10, 0)</f>
        <v/>
      </c>
      <c r="S16" s="164">
        <f>IFERROR(S8/S$10, 0)</f>
        <v/>
      </c>
      <c r="T16" s="164">
        <f>IFERROR(T8/T$10, 0)</f>
        <v/>
      </c>
      <c r="U16" s="164">
        <f>IFERROR(U8/U$10, 0)</f>
        <v/>
      </c>
      <c r="V16" s="164">
        <f>IFERROR(V8/V$10, 0)</f>
        <v/>
      </c>
      <c r="W16" s="164">
        <f>IFERROR(W8/W$10, 0)</f>
        <v/>
      </c>
      <c r="X16" s="164">
        <f>IFERROR(X8/X$10, 0)</f>
        <v/>
      </c>
      <c r="Y16" s="164">
        <f>IFERROR(Y8/Y$10, 0)</f>
        <v/>
      </c>
      <c r="Z16" s="164">
        <f>IFERROR(Z8/Z$10, 0)</f>
        <v/>
      </c>
      <c r="AA16" s="164">
        <f>IFERROR(AA8/AA$10, 0)</f>
        <v/>
      </c>
      <c r="AB16" s="164">
        <f>IFERROR(AB8/AB$10, 0)</f>
        <v/>
      </c>
      <c r="AC16" s="164">
        <f>IFERROR(AC8/AC$10, 0)</f>
        <v/>
      </c>
      <c r="AD16" s="164">
        <f>IFERROR(AD8/AD$10, 0)</f>
        <v/>
      </c>
      <c r="AE16" s="164">
        <f>IFERROR(AE8/AE$10, 0)</f>
        <v/>
      </c>
      <c r="AF16" s="164">
        <f>IFERROR(AF8/AF$10, 0)</f>
        <v/>
      </c>
      <c r="AG16" s="164">
        <f>IFERROR(AG8/AG$10, 0)</f>
        <v/>
      </c>
      <c r="AH16" s="164">
        <f>IFERROR(AH8/AH$10, 0)</f>
        <v/>
      </c>
      <c r="AI16" s="164">
        <f>IFERROR(AI8/AI$10, 0)</f>
        <v/>
      </c>
      <c r="AJ16" s="164">
        <f>IFERROR(AJ8/AJ$10, 0)</f>
        <v/>
      </c>
      <c r="AK16" s="164">
        <f>IFERROR(AK8/AK$10, 0)</f>
        <v/>
      </c>
      <c r="AL16" s="164">
        <f>IFERROR(AL8/AL$10, 0)</f>
        <v/>
      </c>
      <c r="AM16" s="164">
        <f>IFERROR(AM8/AM$10, 0)</f>
        <v/>
      </c>
    </row>
    <row r="17" ht="20" customHeight="1" s="173">
      <c r="A17" s="162" t="inlineStr">
        <is>
          <t>Others</t>
        </is>
      </c>
      <c r="C17" s="164">
        <f>IFERROR(C9/C$10, 0)</f>
        <v/>
      </c>
      <c r="D17" s="164">
        <f>IFERROR(D9/D$10, 0)</f>
        <v/>
      </c>
      <c r="E17" s="164">
        <f>IFERROR(E9/E$10, 0)</f>
        <v/>
      </c>
      <c r="F17" s="164">
        <f>IFERROR(F9/F$10, 0)</f>
        <v/>
      </c>
      <c r="G17" s="164">
        <f>IFERROR(G9/G$10, 0)</f>
        <v/>
      </c>
      <c r="H17" s="164">
        <f>IFERROR(H9/H$10, 0)</f>
        <v/>
      </c>
      <c r="I17" s="164">
        <f>IFERROR(I9/I$10, 0)</f>
        <v/>
      </c>
      <c r="J17" s="164">
        <f>IFERROR(J9/J$10, 0)</f>
        <v/>
      </c>
      <c r="K17" s="164">
        <f>IFERROR(K9/K$10, 0)</f>
        <v/>
      </c>
      <c r="L17" s="164">
        <f>IFERROR(L9/L$10, 0)</f>
        <v/>
      </c>
      <c r="M17" s="164">
        <f>IFERROR(M9/M$10, 0)</f>
        <v/>
      </c>
      <c r="N17" s="164">
        <f>IFERROR(N9/N$10, 0)</f>
        <v/>
      </c>
      <c r="O17" s="164">
        <f>IFERROR(O9/O$10, 0)</f>
        <v/>
      </c>
      <c r="P17" s="164">
        <f>IFERROR(P9/P$10, 0)</f>
        <v/>
      </c>
      <c r="Q17" s="164">
        <f>IFERROR(Q9/Q$10, 0)</f>
        <v/>
      </c>
      <c r="R17" s="164">
        <f>IFERROR(R9/R$10, 0)</f>
        <v/>
      </c>
      <c r="S17" s="164">
        <f>IFERROR(S9/S$10, 0)</f>
        <v/>
      </c>
      <c r="T17" s="164">
        <f>IFERROR(T9/T$10, 0)</f>
        <v/>
      </c>
      <c r="U17" s="164">
        <f>IFERROR(U9/U$10, 0)</f>
        <v/>
      </c>
      <c r="V17" s="164">
        <f>IFERROR(V9/V$10, 0)</f>
        <v/>
      </c>
      <c r="W17" s="164">
        <f>IFERROR(W9/W$10, 0)</f>
        <v/>
      </c>
      <c r="X17" s="164">
        <f>IFERROR(X9/X$10, 0)</f>
        <v/>
      </c>
      <c r="Y17" s="164">
        <f>IFERROR(Y9/Y$10, 0)</f>
        <v/>
      </c>
      <c r="Z17" s="164">
        <f>IFERROR(Z9/Z$10, 0)</f>
        <v/>
      </c>
      <c r="AA17" s="164">
        <f>IFERROR(AA9/AA$10, 0)</f>
        <v/>
      </c>
      <c r="AB17" s="164">
        <f>IFERROR(AB9/AB$10, 0)</f>
        <v/>
      </c>
      <c r="AC17" s="164">
        <f>IFERROR(AC9/AC$10, 0)</f>
        <v/>
      </c>
      <c r="AD17" s="164">
        <f>IFERROR(AD9/AD$10, 0)</f>
        <v/>
      </c>
      <c r="AE17" s="164">
        <f>IFERROR(AE9/AE$10, 0)</f>
        <v/>
      </c>
      <c r="AF17" s="164">
        <f>IFERROR(AF9/AF$10, 0)</f>
        <v/>
      </c>
      <c r="AG17" s="164">
        <f>IFERROR(AG9/AG$10, 0)</f>
        <v/>
      </c>
      <c r="AH17" s="164">
        <f>IFERROR(AH9/AH$10, 0)</f>
        <v/>
      </c>
      <c r="AI17" s="164">
        <f>IFERROR(AI9/AI$10, 0)</f>
        <v/>
      </c>
      <c r="AJ17" s="164">
        <f>IFERROR(AJ9/AJ$10, 0)</f>
        <v/>
      </c>
      <c r="AK17" s="164">
        <f>IFERROR(AK9/AK$10, 0)</f>
        <v/>
      </c>
      <c r="AL17" s="164">
        <f>IFERROR(AL9/AL$10, 0)</f>
        <v/>
      </c>
      <c r="AM17" s="164">
        <f>IFERROR(AM9/AM$10, 0)</f>
        <v/>
      </c>
    </row>
    <row r="18" ht="20" customHeight="1" s="173">
      <c r="A18" s="163" t="inlineStr">
        <is>
          <t>Total Percentage Sum</t>
        </is>
      </c>
      <c r="C18" s="164">
        <f>SUM(C13:C17)</f>
        <v/>
      </c>
      <c r="D18" s="164">
        <f>SUM(D13:D17)</f>
        <v/>
      </c>
      <c r="E18" s="164">
        <f>SUM(E13:E17)</f>
        <v/>
      </c>
      <c r="F18" s="164">
        <f>SUM(F13:F17)</f>
        <v/>
      </c>
      <c r="G18" s="164">
        <f>SUM(G13:G17)</f>
        <v/>
      </c>
      <c r="H18" s="164">
        <f>SUM(H13:H17)</f>
        <v/>
      </c>
      <c r="I18" s="164">
        <f>SUM(I13:I17)</f>
        <v/>
      </c>
      <c r="J18" s="164">
        <f>SUM(J13:J17)</f>
        <v/>
      </c>
      <c r="K18" s="164">
        <f>SUM(K13:K17)</f>
        <v/>
      </c>
      <c r="L18" s="164">
        <f>SUM(L13:L17)</f>
        <v/>
      </c>
      <c r="M18" s="164">
        <f>SUM(M13:M17)</f>
        <v/>
      </c>
      <c r="N18" s="164">
        <f>SUM(N13:N17)</f>
        <v/>
      </c>
      <c r="O18" s="164">
        <f>SUM(O13:O17)</f>
        <v/>
      </c>
      <c r="P18" s="164">
        <f>SUM(P13:P17)</f>
        <v/>
      </c>
      <c r="Q18" s="164">
        <f>SUM(Q13:Q17)</f>
        <v/>
      </c>
      <c r="R18" s="164">
        <f>SUM(R13:R17)</f>
        <v/>
      </c>
      <c r="S18" s="164">
        <f>SUM(S13:S17)</f>
        <v/>
      </c>
      <c r="T18" s="164">
        <f>SUM(T13:T17)</f>
        <v/>
      </c>
      <c r="U18" s="164">
        <f>SUM(U13:U17)</f>
        <v/>
      </c>
      <c r="V18" s="164">
        <f>SUM(V13:V17)</f>
        <v/>
      </c>
      <c r="W18" s="164">
        <f>SUM(W13:W17)</f>
        <v/>
      </c>
      <c r="X18" s="164">
        <f>SUM(X13:X17)</f>
        <v/>
      </c>
      <c r="Y18" s="164">
        <f>SUM(Y13:Y17)</f>
        <v/>
      </c>
      <c r="Z18" s="164">
        <f>SUM(Z13:Z17)</f>
        <v/>
      </c>
      <c r="AA18" s="164">
        <f>SUM(AA13:AA17)</f>
        <v/>
      </c>
      <c r="AB18" s="164">
        <f>SUM(AB13:AB17)</f>
        <v/>
      </c>
      <c r="AC18" s="164">
        <f>SUM(AC13:AC17)</f>
        <v/>
      </c>
      <c r="AD18" s="164">
        <f>SUM(AD13:AD17)</f>
        <v/>
      </c>
      <c r="AE18" s="164">
        <f>SUM(AE13:AE17)</f>
        <v/>
      </c>
      <c r="AF18" s="164">
        <f>SUM(AF13:AF17)</f>
        <v/>
      </c>
      <c r="AG18" s="164">
        <f>SUM(AG13:AG17)</f>
        <v/>
      </c>
      <c r="AH18" s="164">
        <f>SUM(AH13:AH17)</f>
        <v/>
      </c>
      <c r="AI18" s="164">
        <f>SUM(AI13:AI17)</f>
        <v/>
      </c>
      <c r="AJ18" s="164">
        <f>SUM(AJ13:AJ17)</f>
        <v/>
      </c>
      <c r="AK18" s="164">
        <f>SUM(AK13:AK17)</f>
        <v/>
      </c>
      <c r="AL18" s="164">
        <f>SUM(AL13:AL17)</f>
        <v/>
      </c>
      <c r="AM18" s="164">
        <f>SUM(AM13:AM17)</f>
        <v/>
      </c>
    </row>
  </sheetData>
  <mergeCells count="1">
    <mergeCell ref="A1:C1"/>
  </mergeCells>
  <pageMargins left="0.7" right="0.7" top="0.75" bottom="0.75" header="0.3" footer="0.3"/>
</worksheet>
</file>

<file path=xl/worksheets/sheet6.xml><?xml version="1.0" encoding="utf-8"?>
<worksheet xmlns="http://schemas.openxmlformats.org/spreadsheetml/2006/main">
  <sheetPr>
    <outlinePr summaryBelow="1" summaryRight="1"/>
    <pageSetUpPr/>
  </sheetPr>
  <dimension ref="A1:AL167"/>
  <sheetViews>
    <sheetView showGridLines="0" topLeftCell="A1" workbookViewId="0">
      <pane xSplit="2" ySplit="3" topLeftCell="C4" activePane="bottomRight" state="frozen"/>
      <selection pane="topRight"/>
      <selection pane="bottomLeft"/>
      <selection pane="bottomRight" activeCell="C151" sqref="C151"/>
    </sheetView>
  </sheetViews>
  <sheetFormatPr baseColWidth="10" defaultColWidth="9.3984375" defaultRowHeight="15"/>
  <cols>
    <col collapsed="1" width="42.59765625" bestFit="1" customWidth="1" style="50" min="1" max="1"/>
    <col width="26" customWidth="1" style="50" min="2" max="2"/>
    <col collapsed="1" width="21" customWidth="1" style="50" min="3" max="5"/>
    <col width="21" customWidth="1" style="50" min="6" max="6"/>
    <col collapsed="1" width="21" customWidth="1" style="50" min="7" max="38"/>
    <col collapsed="1" width="9.3984375" customWidth="1" style="50" min="39" max="16384"/>
  </cols>
  <sheetData>
    <row r="1" ht="25" customHeight="1" s="173">
      <c r="A1" s="167" t="inlineStr">
        <is>
          <t>Laporan laba rugi dan penghasilan komprehensif lain</t>
        </is>
      </c>
      <c r="D1" s="49" t="n"/>
    </row>
    <row r="2" ht="17" customHeight="1" s="173">
      <c r="A2" s="167" t="n"/>
      <c r="B2" s="167" t="n"/>
      <c r="C2" s="167" t="n"/>
      <c r="D2" s="49" t="n"/>
    </row>
    <row r="3" ht="17" customHeight="1" s="173">
      <c r="A3" s="31" t="inlineStr">
        <is>
          <t>Period</t>
        </is>
      </c>
      <c r="B3" s="31" t="n"/>
      <c r="C3" s="51" t="inlineStr">
        <is>
          <t>2018-12-31</t>
        </is>
      </c>
      <c r="D3" s="51" t="inlineStr">
        <is>
          <t>2019-12-31</t>
        </is>
      </c>
      <c r="E3" s="51" t="inlineStr">
        <is>
          <t>2020-12-31</t>
        </is>
      </c>
      <c r="F3" s="51" t="inlineStr">
        <is>
          <t>2021-12-31</t>
        </is>
      </c>
      <c r="G3" s="51" t="inlineStr">
        <is>
          <t>2022-12-31</t>
        </is>
      </c>
      <c r="H3" s="51" t="inlineStr">
        <is>
          <t>2023-12-31</t>
        </is>
      </c>
      <c r="I3" s="51" t="inlineStr">
        <is>
          <t>2024-12-31</t>
        </is>
      </c>
      <c r="J3" s="51" t="inlineStr">
        <is>
          <t>2025-12-31</t>
        </is>
      </c>
      <c r="K3" s="51" t="n"/>
      <c r="L3" s="51" t="n"/>
      <c r="M3" s="51" t="n"/>
      <c r="N3" s="51" t="n"/>
      <c r="O3" s="51" t="n"/>
      <c r="P3" s="51" t="n"/>
      <c r="Q3" s="51" t="n"/>
      <c r="R3" s="51" t="n"/>
      <c r="S3" s="51" t="n"/>
      <c r="T3" s="51" t="n"/>
      <c r="U3" s="51" t="n"/>
      <c r="V3" s="51" t="n"/>
      <c r="W3" s="51" t="n"/>
      <c r="X3" s="51" t="n"/>
      <c r="Y3" s="51" t="n"/>
      <c r="Z3" s="51" t="n"/>
      <c r="AA3" s="51" t="n"/>
      <c r="AB3" s="51" t="n"/>
      <c r="AC3" s="51" t="n"/>
      <c r="AD3" s="51" t="n"/>
      <c r="AE3" s="51" t="n"/>
      <c r="AF3" s="51" t="n"/>
      <c r="AG3" s="51" t="n"/>
      <c r="AH3" s="51" t="n"/>
      <c r="AI3" s="51" t="n"/>
      <c r="AJ3" s="51" t="n"/>
      <c r="AK3" s="51" t="n"/>
      <c r="AL3" s="51" t="n"/>
    </row>
    <row r="4" ht="35" customHeight="1" s="173" thickBot="1">
      <c r="A4" s="52" t="inlineStr">
        <is>
          <t>Laporan laba rugi dan penghasilan komprehensif lain</t>
        </is>
      </c>
      <c r="B4" s="52" t="n"/>
      <c r="C4" s="53" t="n"/>
      <c r="D4" s="53" t="n"/>
      <c r="E4" s="53" t="n"/>
      <c r="F4" s="53" t="n"/>
      <c r="G4" s="53" t="n"/>
      <c r="H4" s="53" t="n"/>
      <c r="I4" s="53" t="n"/>
      <c r="J4" s="53" t="n"/>
      <c r="K4" s="53" t="n"/>
      <c r="L4" s="53" t="n"/>
      <c r="M4" s="53" t="n"/>
      <c r="N4" s="53" t="n"/>
      <c r="O4" s="53" t="n"/>
      <c r="P4" s="53" t="n"/>
      <c r="Q4" s="53" t="n"/>
      <c r="R4" s="53" t="n"/>
      <c r="S4" s="53" t="n"/>
      <c r="T4" s="53" t="n"/>
      <c r="U4" s="53" t="n"/>
      <c r="V4" s="53" t="n"/>
      <c r="W4" s="53" t="n"/>
      <c r="X4" s="53" t="n"/>
      <c r="Y4" s="53" t="n"/>
      <c r="Z4" s="53" t="n"/>
      <c r="AA4" s="53" t="n"/>
      <c r="AB4" s="53" t="n"/>
      <c r="AC4" s="53" t="n"/>
      <c r="AD4" s="53" t="n"/>
      <c r="AE4" s="53" t="n"/>
      <c r="AF4" s="53" t="n"/>
      <c r="AG4" s="53" t="n"/>
      <c r="AH4" s="53" t="n"/>
      <c r="AI4" s="53" t="n"/>
      <c r="AJ4" s="53" t="n"/>
      <c r="AK4" s="53" t="n"/>
      <c r="AL4" s="53" t="n"/>
    </row>
    <row r="5" ht="52" customHeight="1" s="173" thickBot="1">
      <c r="A5" s="54" t="inlineStr">
        <is>
          <t>Gross Operating Revenue (without recoveries, change in fair value, &amp; one off)</t>
        </is>
      </c>
      <c r="B5" s="62" t="n"/>
      <c r="C5" s="149">
        <f>C11+C19+C20+C28+C29+C30+C22+C25+C27+C33+C34+C38+C47+C48+C49+C50+C61+C52+C53+C54+C55+C56+C57+C60+C63+C62+C64+C69</f>
        <v/>
      </c>
      <c r="D5" s="149">
        <f>D11+D19+D20+D28+D29+D30+D22+D25+D27+D33+D34+D38+D47+D48+D49+D50+D61+D52+D53+D54+D55+D56+D57+D60+D63+D62+D64+D69</f>
        <v/>
      </c>
      <c r="E5" s="149">
        <f>E11+E19+E20+E28+E29+E30+E22+E25+E27+E33+E34+E38+E47+E48+E49+E50+E61+E52+E53+E54+E55+E56+E57+E60+E63+E62+E64+E69</f>
        <v/>
      </c>
      <c r="F5" s="149">
        <f>F11+F19+F20+F28+F29+F30+F22+F25+F27+F33+F34+F38+F47+F48+F49+F50+F61+F52+F53+F54+F55+F56+F57+F60+F63+F62+F64+F69</f>
        <v/>
      </c>
      <c r="G5" s="149">
        <f>G11+G19+G20+G28+G29+G30+G22+G25+G27+G33+G34+G38+G47+G48+G49+G50+G61+G52+G53+G54+G55+G56+G57+G60+G63+G62+G64+G69</f>
        <v/>
      </c>
      <c r="H5" s="149">
        <f>H11+H19+H20+H28+H29+H30+H22+H25+H27+H33+H34+H38+H47+H48+H49+H50+H61+H52+H53+H54+H55+H56+H57+H60+H63+H62+H64+H69</f>
        <v/>
      </c>
      <c r="I5" s="149">
        <f>I11+I19+I20+I28+I29+I30+I22+I25+I27+I33+I34+I38+I47+I48+I49+I50+I61+I52+I53+I54+I55+I56+I57+I60+I63+I62+I64+I69</f>
        <v/>
      </c>
      <c r="J5" s="149">
        <f>J11+J19+J20+J28+J29+J30+J22+J25+J27+J33+J34+J38+J47+J48+J49+J50+J61+J52+J53+J54+J55+J56+J57+J60+J63+J62+J64+J69</f>
        <v/>
      </c>
      <c r="K5" s="149">
        <f>K11+K19+K20+K28+K29+K30+K22+K25+K27+K33+K34+K38+K47+K48+K49+K50+K61+K52+K53+K54+K55+K56+K57+K60+K63+K62+K64+K69</f>
        <v/>
      </c>
      <c r="L5" s="149">
        <f>L11+L19+L20+L28+L29+L30+L22+L25+L27+L33+L34+L38+L47+L48+L49+L50+L61+L52+L53+L54+L55+L56+L57+L60+L63+L62+L64+L69</f>
        <v/>
      </c>
      <c r="M5" s="149">
        <f>M11+M19+M20+M28+M29+M30+M22+M25+M27+M33+M34+M38+M47+M48+M49+M50+M61+M52+M53+M54+M55+M56+M57+M60+M63+M62+M64+M69</f>
        <v/>
      </c>
      <c r="N5" s="149">
        <f>N11+N19+N20+N28+N29+N30+N22+N25+N27+N33+N34+N38+N47+N48+N49+N50+N61+N52+N53+N54+N55+N56+N57+N60+N63+N62+N64+N69</f>
        <v/>
      </c>
      <c r="O5" s="149">
        <f>O11+O19+O20+O28+O29+O30+O22+O25+O27+O33+O34+O38+O47+O48+O49+O50+O61+O52+O53+O54+O55+O56+O57+O60+O63+O62+O64+O69</f>
        <v/>
      </c>
      <c r="P5" s="149">
        <f>P11+P19+P20+P28+P29+P30+P22+P25+P27+P33+P34+P38+P47+P48+P49+P50+P61+P52+P53+P54+P55+P56+P57+P60+P63+P62+P64+P69</f>
        <v/>
      </c>
      <c r="Q5" s="149">
        <f>Q11+Q19+Q20+Q28+Q29+Q30+Q22+Q25+Q27+Q33+Q34+Q38+Q47+Q48+Q49+Q50+Q61+Q52+Q53+Q54+Q55+Q56+Q57+Q60+Q63+Q62+Q64+Q69</f>
        <v/>
      </c>
      <c r="R5" s="149">
        <f>R11+R19+R20+R28+R29+R30+R22+R25+R27+R33+R34+R38+R47+R48+R49+R50+R61+R52+R53+R54+R55+R56+R57+R60+R63+R62+R64+R69</f>
        <v/>
      </c>
      <c r="S5" s="149">
        <f>S11+S19+S20+S28+S29+S30+S22+S25+S27+S33+S34+S38+S47+S48+S49+S50+S61+S52+S53+S54+S55+S56+S57+S60+S63+S62+S64+S69</f>
        <v/>
      </c>
      <c r="T5" s="149">
        <f>T11+T19+T20+T28+T29+T30+T22+T25+T27+T33+T34+T38+T47+T48+T49+T50+T61+T52+T53+T54+T55+T56+T57+T60+T63+T62+T64+T69</f>
        <v/>
      </c>
      <c r="U5" s="149">
        <f>U11+U19+U20+U28+U29+U30+U22+U25+U27+U33+U34+U38+U47+U48+U49+U50+U61+U52+U53+U54+U55+U56+U57+U60+U63+U62+U64+U69</f>
        <v/>
      </c>
      <c r="V5" s="149">
        <f>V11+V19+V20+V28+V29+V30+V22+V25+V27+V33+V34+V38+V47+V48+V49+V50+V61+V52+V53+V54+V55+V56+V57+V60+V63+V62+V64+V69</f>
        <v/>
      </c>
      <c r="W5" s="149">
        <f>W11+W19+W20+W28+W29+W30+W22+W25+W27+W33+W34+W38+W47+W48+W49+W50+W61+W52+W53+W54+W55+W56+W57+W60+W63+W62+W64+W69</f>
        <v/>
      </c>
      <c r="X5" s="149">
        <f>X11+X19+X20+X28+X29+X30+X22+X25+X27+X33+X34+X38+X47+X48+X49+X50+X61+X52+X53+X54+X55+X56+X57+X60+X63+X62+X64+X69</f>
        <v/>
      </c>
      <c r="Y5" s="149">
        <f>Y11+Y19+Y20+Y28+Y29+Y30+Y22+Y25+Y27+Y33+Y34+Y38+Y47+Y48+Y49+Y50+Y61+Y52+Y53+Y54+Y55+Y56+Y57+Y60+Y63+Y62+Y64+Y69</f>
        <v/>
      </c>
      <c r="Z5" s="149">
        <f>Z11+Z19+Z20+Z28+Z29+Z30+Z22+Z25+Z27+Z33+Z34+Z38+Z47+Z48+Z49+Z50+Z61+Z52+Z53+Z54+Z55+Z56+Z57+Z60+Z63+Z62+Z64+Z69</f>
        <v/>
      </c>
      <c r="AA5" s="149">
        <f>AA11+AA19+AA20+AA28+AA29+AA30+AA22+AA25+AA27+AA33+AA34+AA38+AA47+AA48+AA49+AA50+AA61+AA52+AA53+AA54+AA55+AA56+AA57+AA60+AA63+AA62+AA64+AA69</f>
        <v/>
      </c>
      <c r="AB5" s="149">
        <f>AB11+AB19+AB20+AB28+AB29+AB30+AB22+AB25+AB27+AB33+AB34+AB38+AB47+AB48+AB49+AB50+AB61+AB52+AB53+AB54+AB55+AB56+AB57+AB60+AB63+AB62+AB64+AB69</f>
        <v/>
      </c>
      <c r="AC5" s="149">
        <f>AC11+AC19+AC20+AC28+AC29+AC30+AC22+AC25+AC27+AC33+AC34+AC38+AC47+AC48+AC49+AC50+AC61+AC52+AC53+AC54+AC55+AC56+AC57+AC60+AC63+AC62+AC64+AC69</f>
        <v/>
      </c>
      <c r="AD5" s="149">
        <f>AD11+AD19+AD20+AD28+AD29+AD30+AD22+AD25+AD27+AD33+AD34+AD38+AD47+AD48+AD49+AD50+AD61+AD52+AD53+AD54+AD55+AD56+AD57+AD60+AD63+AD62+AD64+AD69</f>
        <v/>
      </c>
      <c r="AE5" s="149">
        <f>AE11+AE19+AE20+AE28+AE29+AE30+AE22+AE25+AE27+AE33+AE34+AE38+AE47+AE48+AE49+AE50+AE61+AE52+AE53+AE54+AE55+AE56+AE57+AE60+AE63+AE62+AE64+AE69</f>
        <v/>
      </c>
      <c r="AF5" s="149">
        <f>AF11+AF19+AF20+AF28+AF29+AF30+AF22+AF25+AF27+AF33+AF34+AF38+AF47+AF48+AF49+AF50+AF61+AF52+AF53+AF54+AF55+AF56+AF57+AF60+AF63+AF62+AF64+AF69</f>
        <v/>
      </c>
      <c r="AG5" s="149">
        <f>AG11+AG19+AG20+AG28+AG29+AG30+AG22+AG25+AG27+AG33+AG34+AG38+AG47+AG48+AG49+AG50+AG61+AG52+AG53+AG54+AG55+AG56+AG57+AG60+AG63+AG62+AG64+AG69</f>
        <v/>
      </c>
      <c r="AH5" s="149">
        <f>AH11+AH19+AH20+AH28+AH29+AH30+AH22+AH25+AH27+AH33+AH34+AH38+AH47+AH48+AH49+AH50+AH61+AH52+AH53+AH54+AH55+AH56+AH57+AH60+AH63+AH62+AH64+AH69</f>
        <v/>
      </c>
      <c r="AI5" s="149">
        <f>AI11+AI19+AI20+AI28+AI29+AI30+AI22+AI25+AI27+AI33+AI34+AI38+AI47+AI48+AI49+AI50+AI61+AI52+AI53+AI54+AI55+AI56+AI57+AI60+AI63+AI62+AI64+AI69</f>
        <v/>
      </c>
      <c r="AJ5" s="149">
        <f>AJ11+AJ19+AJ20+AJ28+AJ29+AJ30+AJ22+AJ25+AJ27+AJ33+AJ34+AJ38+AJ47+AJ48+AJ49+AJ50+AJ61+AJ52+AJ53+AJ54+AJ55+AJ56+AJ57+AJ60+AJ63+AJ62+AJ64+AJ69</f>
        <v/>
      </c>
      <c r="AK5" s="149">
        <f>AK11+AK19+AK20+AK28+AK29+AK30+AK22+AK25+AK27+AK33+AK34+AK38+AK47+AK48+AK49+AK50+AK61+AK52+AK53+AK54+AK55+AK56+AK57+AK60+AK63+AK62+AK64+AK69</f>
        <v/>
      </c>
      <c r="AL5" s="149">
        <f>AL11+AL19+AL20+AL28+AL29+AL30+AL22+AL25+AL27+AL33+AL34+AL38+AL47+AL48+AL49+AL50+AL61+AL52+AL53+AL54+AL55+AL56+AL57+AL60+AL63+AL62+AL64+AL69</f>
        <v/>
      </c>
    </row>
    <row r="6" ht="35" customHeight="1" s="173" thickBot="1">
      <c r="A6" s="151" t="inlineStr">
        <is>
          <t>Gross Operating Revenue Growth (%)</t>
        </is>
      </c>
      <c r="B6" s="62" t="n"/>
      <c r="C6" s="152">
        <f>IFERROR(IF(((C5-B5)/B5)=-1, "", (C5-B5)/B5), "")</f>
        <v/>
      </c>
      <c r="D6" s="152">
        <f>IFERROR(IF(((D5-C5)/C5)=-1, "", (D5-C5)/C5), "")</f>
        <v/>
      </c>
      <c r="E6" s="152">
        <f>IFERROR(IF(((E5-D5)/D5)=-1, "", (E5-D5)/D5), "")</f>
        <v/>
      </c>
      <c r="F6" s="152">
        <f>IFERROR(IF(((F5-E5)/E5)=-1, "", (F5-E5)/E5), "")</f>
        <v/>
      </c>
      <c r="G6" s="152">
        <f>IFERROR(IF(((G5-F5)/F5)=-1, "", (G5-F5)/F5), "")</f>
        <v/>
      </c>
      <c r="H6" s="152">
        <f>IFERROR(IF(((H5-G5)/G5)=-1, "", (H5-G5)/G5), "")</f>
        <v/>
      </c>
      <c r="I6" s="152">
        <f>IFERROR(IF(((I5-H5)/H5)=-1, "", (I5-H5)/H5), "")</f>
        <v/>
      </c>
      <c r="J6" s="152">
        <f>IFERROR(IF(((J5-I5)/I5)=-1, "", (J5-I5)/I5), "")</f>
        <v/>
      </c>
      <c r="K6" s="152">
        <f>IFERROR(IF(((K5-J5)/J5)=-1, "", (K5-J5)/J5), "")</f>
        <v/>
      </c>
      <c r="L6" s="152">
        <f>IFERROR(IF(((L5-K5)/K5)=-1, "", (L5-K5)/K5), "")</f>
        <v/>
      </c>
      <c r="M6" s="152">
        <f>IFERROR(IF(((M5-L5)/L5)=-1, "", (M5-L5)/L5), "")</f>
        <v/>
      </c>
      <c r="N6" s="152">
        <f>IFERROR(IF(((N5-M5)/M5)=-1, "", (N5-M5)/M5), "")</f>
        <v/>
      </c>
      <c r="O6" s="152">
        <f>IFERROR(IF(((O5-N5)/N5)=-1, "", (O5-N5)/N5), "")</f>
        <v/>
      </c>
      <c r="P6" s="152">
        <f>IFERROR(IF(((P5-O5)/O5)=-1, "", (P5-O5)/O5), "")</f>
        <v/>
      </c>
      <c r="Q6" s="152">
        <f>IFERROR(IF(((Q5-P5)/P5)=-1, "", (Q5-P5)/P5), "")</f>
        <v/>
      </c>
      <c r="R6" s="152">
        <f>IFERROR(IF(((R5-Q5)/Q5)=-1, "", (R5-Q5)/Q5), "")</f>
        <v/>
      </c>
      <c r="S6" s="152">
        <f>IFERROR(IF(((S5-R5)/R5)=-1, "", (S5-R5)/R5), "")</f>
        <v/>
      </c>
      <c r="T6" s="152">
        <f>IFERROR(IF(((T5-S5)/S5)=-1, "", (T5-S5)/S5), "")</f>
        <v/>
      </c>
      <c r="U6" s="152">
        <f>IFERROR(IF(((U5-T5)/T5)=-1, "", (U5-T5)/T5), "")</f>
        <v/>
      </c>
      <c r="V6" s="152">
        <f>IFERROR(IF(((V5-U5)/U5)=-1, "", (V5-U5)/U5), "")</f>
        <v/>
      </c>
      <c r="W6" s="152">
        <f>IFERROR(IF(((W5-V5)/V5)=-1, "", (W5-V5)/V5), "")</f>
        <v/>
      </c>
      <c r="X6" s="152">
        <f>IFERROR(IF(((X5-W5)/W5)=-1, "", (X5-W5)/W5), "")</f>
        <v/>
      </c>
      <c r="Y6" s="152">
        <f>IFERROR(IF(((Y5-X5)/X5)=-1, "", (Y5-X5)/X5), "")</f>
        <v/>
      </c>
      <c r="Z6" s="152">
        <f>IFERROR(IF(((Z5-Y5)/Y5)=-1, "", (Z5-Y5)/Y5), "")</f>
        <v/>
      </c>
      <c r="AA6" s="152">
        <f>IFERROR(IF(((AA5-Z5)/Z5)=-1, "", (AA5-Z5)/Z5), "")</f>
        <v/>
      </c>
      <c r="AB6" s="152">
        <f>IFERROR(IF(((AB5-AA5)/AA5)=-1, "", (AB5-AA5)/AA5), "")</f>
        <v/>
      </c>
      <c r="AC6" s="152">
        <f>IFERROR(IF(((AC5-AB5)/AB5)=-1, "", (AC5-AB5)/AB5), "")</f>
        <v/>
      </c>
      <c r="AD6" s="152">
        <f>IFERROR(IF(((AD5-AC5)/AC5)=-1, "", (AD5-AC5)/AC5), "")</f>
        <v/>
      </c>
      <c r="AE6" s="152">
        <f>IFERROR(IF(((AE5-AD5)/AD5)=-1, "", (AE5-AD5)/AD5), "")</f>
        <v/>
      </c>
      <c r="AF6" s="152">
        <f>IFERROR(IF(((AF5-AE5)/AE5)=-1, "", (AF5-AE5)/AE5), "")</f>
        <v/>
      </c>
      <c r="AG6" s="152">
        <f>IFERROR(IF(((AG5-AF5)/AF5)=-1, "", (AG5-AF5)/AF5), "")</f>
        <v/>
      </c>
      <c r="AH6" s="152">
        <f>IFERROR(IF(((AH5-AG5)/AG5)=-1, "", (AH5-AG5)/AG5), "")</f>
        <v/>
      </c>
      <c r="AI6" s="152">
        <f>IFERROR(IF(((AI5-AH5)/AH5)=-1, "", (AI5-AH5)/AH5), "")</f>
        <v/>
      </c>
      <c r="AJ6" s="152">
        <f>IFERROR(IF(((AJ5-AI5)/AI5)=-1, "", (AJ5-AI5)/AI5), "")</f>
        <v/>
      </c>
      <c r="AK6" s="152">
        <f>IFERROR(IF(((AK5-AJ5)/AJ5)=-1, "", (AK5-AJ5)/AJ5), "")</f>
        <v/>
      </c>
      <c r="AL6" s="152">
        <f>IFERROR(IF(((AL5-AK5)/AK5)=-1, "", (AL5-AK5)/AK5), "")</f>
        <v/>
      </c>
    </row>
    <row r="7" ht="52" customHeight="1" s="173" thickBot="1">
      <c r="A7" s="54" t="inlineStr">
        <is>
          <t>Net Operating Revenue (without recoveries, change in fair value, &amp; one off)</t>
        </is>
      </c>
      <c r="B7" s="62" t="n"/>
      <c r="C7" s="149">
        <f>C5 - (C14+C23+C24+C26+C32+C35+C36+C37+C39+C40+C41+C42+C43+C77)</f>
        <v/>
      </c>
      <c r="D7" s="149">
        <f>D5 - (D14+D23+D24+D26+D32+D35+D36+D37+D39+D40+D41+D42+D43+D77)</f>
        <v/>
      </c>
      <c r="E7" s="149">
        <f>E5 - (E14+E23+E24+E26+E32+E35+E36+E37+E39+E40+E41+E42+E43+E77)</f>
        <v/>
      </c>
      <c r="F7" s="149">
        <f>F5 - (F14+F23+F24+F26+F32+F35+F36+F37+F39+F40+F41+F42+F43+F77)</f>
        <v/>
      </c>
      <c r="G7" s="149">
        <f>G5 - (G14+G23+G24+G26+G32+G35+G36+G37+G39+G40+G41+G42+G43+G77)</f>
        <v/>
      </c>
      <c r="H7" s="149">
        <f>H5 - (H14+H23+H24+H26+H32+H35+H36+H37+H39+H40+H41+H42+H43+H77)</f>
        <v/>
      </c>
      <c r="I7" s="149">
        <f>I5 - (I14+I23+I24+I26+I32+I35+I36+I37+I39+I40+I41+I42+I43+I77)</f>
        <v/>
      </c>
      <c r="J7" s="149">
        <f>J5 - (J14+J23+J24+J26+J32+J35+J36+J37+J39+J40+J41+J42+J43+J77)</f>
        <v/>
      </c>
      <c r="K7" s="149">
        <f>K5 - (K14+K23+K24+K26+K32+K35+K36+K37+K39+K40+K41+K42+K43+K77)</f>
        <v/>
      </c>
      <c r="L7" s="149">
        <f>L5 - (L14+L23+L24+L26+L32+L35+L36+L37+L39+L40+L41+L42+L43+L77)</f>
        <v/>
      </c>
      <c r="M7" s="149">
        <f>M5 - (M14+M23+M24+M26+M32+M35+M36+M37+M39+M40+M41+M42+M43+M77)</f>
        <v/>
      </c>
      <c r="N7" s="149">
        <f>N5 - (N14+N23+N24+N26+N32+N35+N36+N37+N39+N40+N41+N42+N43+N77)</f>
        <v/>
      </c>
      <c r="O7" s="149">
        <f>O5 - (O14+O23+O24+O26+O32+O35+O36+O37+O39+O40+O41+O42+O43+O77)</f>
        <v/>
      </c>
      <c r="P7" s="149">
        <f>P5 - (P14+P23+P24+P26+P32+P35+P36+P37+P39+P40+P41+P42+P43+P77)</f>
        <v/>
      </c>
      <c r="Q7" s="149">
        <f>Q5 - (Q14+Q23+Q24+Q26+Q32+Q35+Q36+Q37+Q39+Q40+Q41+Q42+Q43+Q77)</f>
        <v/>
      </c>
      <c r="R7" s="149">
        <f>R5 - (R14+R23+R24+R26+R32+R35+R36+R37+R39+R40+R41+R42+R43+R77)</f>
        <v/>
      </c>
      <c r="S7" s="149">
        <f>S5 - (S14+S23+S24+S26+S32+S35+S36+S37+S39+S40+S41+S42+S43+S77)</f>
        <v/>
      </c>
      <c r="T7" s="149">
        <f>T5 - (T14+T23+T24+T26+T32+T35+T36+T37+T39+T40+T41+T42+T43+T77)</f>
        <v/>
      </c>
      <c r="U7" s="149">
        <f>U5 - (U14+U23+U24+U26+U32+U35+U36+U37+U39+U40+U41+U42+U43+U77)</f>
        <v/>
      </c>
      <c r="V7" s="149">
        <f>V5 - (V14+V23+V24+V26+V32+V35+V36+V37+V39+V40+V41+V42+V43+V77)</f>
        <v/>
      </c>
      <c r="W7" s="149">
        <f>W5 - (W14+W23+W24+W26+W32+W35+W36+W37+W39+W40+W41+W42+W43+W77)</f>
        <v/>
      </c>
      <c r="X7" s="149">
        <f>X5 - (X14+X23+X24+X26+X32+X35+X36+X37+X39+X40+X41+X42+X43+X77)</f>
        <v/>
      </c>
      <c r="Y7" s="149">
        <f>Y5 - (Y14+Y23+Y24+Y26+Y32+Y35+Y36+Y37+Y39+Y40+Y41+Y42+Y43+Y77)</f>
        <v/>
      </c>
      <c r="Z7" s="149">
        <f>Z5 - (Z14+Z23+Z24+Z26+Z32+Z35+Z36+Z37+Z39+Z40+Z41+Z42+Z43+Z77)</f>
        <v/>
      </c>
      <c r="AA7" s="149">
        <f>AA5 - (AA14+AA23+AA24+AA26+AA32+AA35+AA36+AA37+AA39+AA40+AA41+AA42+AA43+AA77)</f>
        <v/>
      </c>
      <c r="AB7" s="149">
        <f>AB5 - (AB14+AB23+AB24+AB26+AB32+AB35+AB36+AB37+AB39+AB40+AB41+AB42+AB43+AB77)</f>
        <v/>
      </c>
      <c r="AC7" s="149">
        <f>AC5 - (AC14+AC23+AC24+AC26+AC32+AC35+AC36+AC37+AC39+AC40+AC41+AC42+AC43+AC77)</f>
        <v/>
      </c>
      <c r="AD7" s="149">
        <f>AD5 - (AD14+AD23+AD24+AD26+AD32+AD35+AD36+AD37+AD39+AD40+AD41+AD42+AD43+AD77)</f>
        <v/>
      </c>
      <c r="AE7" s="149">
        <f>AE5 - (AE14+AE23+AE24+AE26+AE32+AE35+AE36+AE37+AE39+AE40+AE41+AE42+AE43+AE77)</f>
        <v/>
      </c>
      <c r="AF7" s="149">
        <f>AF5 - (AF14+AF23+AF24+AF26+AF32+AF35+AF36+AF37+AF39+AF40+AF41+AF42+AF43+AF77)</f>
        <v/>
      </c>
      <c r="AG7" s="149">
        <f>AG5 - (AG14+AG23+AG24+AG26+AG32+AG35+AG36+AG37+AG39+AG40+AG41+AG42+AG43+AG77)</f>
        <v/>
      </c>
      <c r="AH7" s="149">
        <f>AH5 - (AH14+AH23+AH24+AH26+AH32+AH35+AH36+AH37+AH39+AH40+AH41+AH42+AH43+AH77)</f>
        <v/>
      </c>
      <c r="AI7" s="149">
        <f>AI5 - (AI14+AI23+AI24+AI26+AI32+AI35+AI36+AI37+AI39+AI40+AI41+AI42+AI43+AI77)</f>
        <v/>
      </c>
      <c r="AJ7" s="149">
        <f>AJ5 - (AJ14+AJ23+AJ24+AJ26+AJ32+AJ35+AJ36+AJ37+AJ39+AJ40+AJ41+AJ42+AJ43+AJ77)</f>
        <v/>
      </c>
      <c r="AK7" s="149">
        <f>AK5 - (AK14+AK23+AK24+AK26+AK32+AK35+AK36+AK37+AK39+AK40+AK41+AK42+AK43+AK77)</f>
        <v/>
      </c>
      <c r="AL7" s="149">
        <f>AL5 - (AL14+AL23+AL24+AL26+AL32+AL35+AL36+AL37+AL39+AL40+AL41+AL42+AL43+AL77)</f>
        <v/>
      </c>
    </row>
    <row r="8" ht="35" customHeight="1" s="173" thickBot="1">
      <c r="A8" s="151" t="inlineStr">
        <is>
          <t>Net Operating Revenue Growth (%)</t>
        </is>
      </c>
      <c r="B8" s="62" t="n"/>
      <c r="C8" s="152">
        <f>IFERROR(IF(((C7-B7)/B7)=-1, "", (C7-B7)/B7), "")</f>
        <v/>
      </c>
      <c r="D8" s="152">
        <f>IFERROR(IF(((D7-C7)/C7)=-1, "", (D7-C7)/C7), "")</f>
        <v/>
      </c>
      <c r="E8" s="152">
        <f>IFERROR(IF(((E7-D7)/D7)=-1, "", (E7-D7)/D7), "")</f>
        <v/>
      </c>
      <c r="F8" s="152">
        <f>IFERROR(IF(((F7-E7)/E7)=-1, "", (F7-E7)/E7), "")</f>
        <v/>
      </c>
      <c r="G8" s="152">
        <f>IFERROR(IF(((G7-F7)/F7)=-1, "", (G7-F7)/F7), "")</f>
        <v/>
      </c>
      <c r="H8" s="152">
        <f>IFERROR(IF(((H7-G7)/G7)=-1, "", (H7-G7)/G7), "")</f>
        <v/>
      </c>
      <c r="I8" s="152">
        <f>IFERROR(IF(((I7-H7)/H7)=-1, "", (I7-H7)/H7), "")</f>
        <v/>
      </c>
      <c r="J8" s="152">
        <f>IFERROR(IF(((J7-I7)/I7)=-1, "", (J7-I7)/I7), "")</f>
        <v/>
      </c>
      <c r="K8" s="152">
        <f>IFERROR(IF(((K7-J7)/J7)=-1, "", (K7-J7)/J7), "")</f>
        <v/>
      </c>
      <c r="L8" s="152">
        <f>IFERROR(IF(((L7-K7)/K7)=-1, "", (L7-K7)/K7), "")</f>
        <v/>
      </c>
      <c r="M8" s="152">
        <f>IFERROR(IF(((M7-L7)/L7)=-1, "", (M7-L7)/L7), "")</f>
        <v/>
      </c>
      <c r="N8" s="152">
        <f>IFERROR(IF(((N7-M7)/M7)=-1, "", (N7-M7)/M7), "")</f>
        <v/>
      </c>
      <c r="O8" s="152">
        <f>IFERROR(IF(((O7-N7)/N7)=-1, "", (O7-N7)/N7), "")</f>
        <v/>
      </c>
      <c r="P8" s="152">
        <f>IFERROR(IF(((P7-O7)/O7)=-1, "", (P7-O7)/O7), "")</f>
        <v/>
      </c>
      <c r="Q8" s="152">
        <f>IFERROR(IF(((Q7-P7)/P7)=-1, "", (Q7-P7)/P7), "")</f>
        <v/>
      </c>
      <c r="R8" s="152">
        <f>IFERROR(IF(((R7-Q7)/Q7)=-1, "", (R7-Q7)/Q7), "")</f>
        <v/>
      </c>
      <c r="S8" s="152">
        <f>IFERROR(IF(((S7-R7)/R7)=-1, "", (S7-R7)/R7), "")</f>
        <v/>
      </c>
      <c r="T8" s="152">
        <f>IFERROR(IF(((T7-S7)/S7)=-1, "", (T7-S7)/S7), "")</f>
        <v/>
      </c>
      <c r="U8" s="152">
        <f>IFERROR(IF(((U7-T7)/T7)=-1, "", (U7-T7)/T7), "")</f>
        <v/>
      </c>
      <c r="V8" s="152">
        <f>IFERROR(IF(((V7-U7)/U7)=-1, "", (V7-U7)/U7), "")</f>
        <v/>
      </c>
      <c r="W8" s="152">
        <f>IFERROR(IF(((W7-V7)/V7)=-1, "", (W7-V7)/V7), "")</f>
        <v/>
      </c>
      <c r="X8" s="152">
        <f>IFERROR(IF(((X7-W7)/W7)=-1, "", (X7-W7)/W7), "")</f>
        <v/>
      </c>
      <c r="Y8" s="152">
        <f>IFERROR(IF(((Y7-X7)/X7)=-1, "", (Y7-X7)/X7), "")</f>
        <v/>
      </c>
      <c r="Z8" s="152">
        <f>IFERROR(IF(((Z7-Y7)/Y7)=-1, "", (Z7-Y7)/Y7), "")</f>
        <v/>
      </c>
      <c r="AA8" s="152">
        <f>IFERROR(IF(((AA7-Z7)/Z7)=-1, "", (AA7-Z7)/Z7), "")</f>
        <v/>
      </c>
      <c r="AB8" s="152">
        <f>IFERROR(IF(((AB7-AA7)/AA7)=-1, "", (AB7-AA7)/AA7), "")</f>
        <v/>
      </c>
      <c r="AC8" s="152">
        <f>IFERROR(IF(((AC7-AB7)/AB7)=-1, "", (AC7-AB7)/AB7), "")</f>
        <v/>
      </c>
      <c r="AD8" s="152">
        <f>IFERROR(IF(((AD7-AC7)/AC7)=-1, "", (AD7-AC7)/AC7), "")</f>
        <v/>
      </c>
      <c r="AE8" s="152">
        <f>IFERROR(IF(((AE7-AD7)/AD7)=-1, "", (AE7-AD7)/AD7), "")</f>
        <v/>
      </c>
      <c r="AF8" s="152">
        <f>IFERROR(IF(((AF7-AE7)/AE7)=-1, "", (AF7-AE7)/AE7), "")</f>
        <v/>
      </c>
      <c r="AG8" s="152">
        <f>IFERROR(IF(((AG7-AF7)/AF7)=-1, "", (AG7-AF7)/AF7), "")</f>
        <v/>
      </c>
      <c r="AH8" s="152">
        <f>IFERROR(IF(((AH7-AG7)/AG7)=-1, "", (AH7-AG7)/AG7), "")</f>
        <v/>
      </c>
      <c r="AI8" s="152">
        <f>IFERROR(IF(((AI7-AH7)/AH7)=-1, "", (AI7-AH7)/AH7), "")</f>
        <v/>
      </c>
      <c r="AJ8" s="152">
        <f>IFERROR(IF(((AJ7-AI7)/AI7)=-1, "", (AJ7-AI7)/AI7), "")</f>
        <v/>
      </c>
      <c r="AK8" s="152">
        <f>IFERROR(IF(((AK7-AJ7)/AJ7)=-1, "", (AK7-AJ7)/AJ7), "")</f>
        <v/>
      </c>
      <c r="AL8" s="152">
        <f>IFERROR(IF(((AL7-AK7)/AK7)=-1, "", (AL7-AK7)/AK7), "")</f>
        <v/>
      </c>
    </row>
    <row r="9" ht="35" customHeight="1" s="173" thickBot="1">
      <c r="A9" s="146" t="inlineStr">
        <is>
          <t>Total Asset Turnover Ratio (TATO) (%)</t>
        </is>
      </c>
      <c r="B9" s="62" t="n"/>
      <c r="C9" s="95">
        <f>IFERROR(C7/HLOOKUP(C3,'BALANCE SHEET'!$C$3:$AH$258, 123, FALSE), "")</f>
        <v/>
      </c>
      <c r="D9" s="95">
        <f>IFERROR(D7/HLOOKUP(D3,'BALANCE SHEET'!$C$3:$AH$258, 123, FALSE), "")</f>
        <v/>
      </c>
      <c r="E9" s="95">
        <f>IFERROR(E7/HLOOKUP(E3,'BALANCE SHEET'!$C$3:$AH$258, 123, FALSE), "")</f>
        <v/>
      </c>
      <c r="F9" s="95">
        <f>IFERROR(F7/HLOOKUP(F3,'BALANCE SHEET'!$C$3:$AH$258, 123, FALSE), "")</f>
        <v/>
      </c>
      <c r="G9" s="95">
        <f>IFERROR(G7/HLOOKUP(G3,'BALANCE SHEET'!$C$3:$AH$258, 123, FALSE), "")</f>
        <v/>
      </c>
      <c r="H9" s="95">
        <f>IFERROR(H7/HLOOKUP(H3,'BALANCE SHEET'!$C$3:$AH$258, 123, FALSE), "")</f>
        <v/>
      </c>
      <c r="I9" s="95">
        <f>IFERROR(I7/HLOOKUP(I3,'BALANCE SHEET'!$C$3:$AH$258, 123, FALSE), "")</f>
        <v/>
      </c>
      <c r="J9" s="95">
        <f>IFERROR(J7/HLOOKUP(J3,'BALANCE SHEET'!$C$3:$AH$258, 123, FALSE), "")</f>
        <v/>
      </c>
      <c r="K9" s="95">
        <f>IFERROR(K7/HLOOKUP(K3,'BALANCE SHEET'!$C$3:$AH$258, 123, FALSE), "")</f>
        <v/>
      </c>
      <c r="L9" s="95">
        <f>IFERROR(L7/HLOOKUP(L3,'BALANCE SHEET'!$C$3:$AH$258, 123, FALSE), "")</f>
        <v/>
      </c>
      <c r="M9" s="95">
        <f>IFERROR(M7/HLOOKUP(M3,'BALANCE SHEET'!$C$3:$AH$258, 123, FALSE), "")</f>
        <v/>
      </c>
      <c r="N9" s="95">
        <f>IFERROR(N7/HLOOKUP(N3,'BALANCE SHEET'!$C$3:$AH$258, 123, FALSE), "")</f>
        <v/>
      </c>
      <c r="O9" s="95">
        <f>IFERROR(O7/HLOOKUP(O3,'BALANCE SHEET'!$C$3:$AH$258, 123, FALSE), "")</f>
        <v/>
      </c>
      <c r="P9" s="95">
        <f>IFERROR(P7/HLOOKUP(P3,'BALANCE SHEET'!$C$3:$AH$258, 123, FALSE), "")</f>
        <v/>
      </c>
      <c r="Q9" s="95">
        <f>IFERROR(Q7/HLOOKUP(Q3,'BALANCE SHEET'!$C$3:$AH$258, 123, FALSE), "")</f>
        <v/>
      </c>
      <c r="R9" s="95">
        <f>IFERROR(R7/HLOOKUP(R3,'BALANCE SHEET'!$C$3:$AH$258, 123, FALSE), "")</f>
        <v/>
      </c>
      <c r="S9" s="95">
        <f>IFERROR(S7/HLOOKUP(S3,'BALANCE SHEET'!$C$3:$AH$258, 123, FALSE), "")</f>
        <v/>
      </c>
      <c r="T9" s="95">
        <f>IFERROR(T7/HLOOKUP(T3,'BALANCE SHEET'!$C$3:$AH$258, 123, FALSE), "")</f>
        <v/>
      </c>
      <c r="U9" s="95">
        <f>IFERROR(U7/HLOOKUP(U3,'BALANCE SHEET'!$C$3:$AH$258, 123, FALSE), "")</f>
        <v/>
      </c>
      <c r="V9" s="95">
        <f>IFERROR(V7/HLOOKUP(V3,'BALANCE SHEET'!$C$3:$AH$258, 123, FALSE), "")</f>
        <v/>
      </c>
      <c r="W9" s="95">
        <f>IFERROR(W7/HLOOKUP(W3,'BALANCE SHEET'!$C$3:$AH$258, 123, FALSE), "")</f>
        <v/>
      </c>
      <c r="X9" s="95">
        <f>IFERROR(X7/HLOOKUP(X3,'BALANCE SHEET'!$C$3:$AH$258, 123, FALSE), "")</f>
        <v/>
      </c>
      <c r="Y9" s="95">
        <f>IFERROR(Y7/HLOOKUP(Y3,'BALANCE SHEET'!$C$3:$AH$258, 123, FALSE), "")</f>
        <v/>
      </c>
      <c r="Z9" s="95">
        <f>IFERROR(Z7/HLOOKUP(Z3,'BALANCE SHEET'!$C$3:$AH$258, 123, FALSE), "")</f>
        <v/>
      </c>
      <c r="AA9" s="95">
        <f>IFERROR(AA7/HLOOKUP(AA3,'BALANCE SHEET'!$C$3:$AH$258, 123, FALSE), "")</f>
        <v/>
      </c>
      <c r="AB9" s="95">
        <f>IFERROR(AB7/HLOOKUP(AB3,'BALANCE SHEET'!$C$3:$AH$258, 123, FALSE), "")</f>
        <v/>
      </c>
      <c r="AC9" s="95">
        <f>IFERROR(AC7/HLOOKUP(AC3,'BALANCE SHEET'!$C$3:$AH$258, 123, FALSE), "")</f>
        <v/>
      </c>
      <c r="AD9" s="95">
        <f>IFERROR(AD7/HLOOKUP(AD3,'BALANCE SHEET'!$C$3:$AH$258, 123, FALSE), "")</f>
        <v/>
      </c>
      <c r="AE9" s="95">
        <f>IFERROR(AE7/HLOOKUP(AE3,'BALANCE SHEET'!$C$3:$AH$258, 123, FALSE), "")</f>
        <v/>
      </c>
      <c r="AF9" s="95">
        <f>IFERROR(AF7/HLOOKUP(AF3,'BALANCE SHEET'!$C$3:$AH$258, 123, FALSE), "")</f>
        <v/>
      </c>
      <c r="AG9" s="95">
        <f>IFERROR(AG7/HLOOKUP(AG3,'BALANCE SHEET'!$C$3:$AH$258, 123, FALSE), "")</f>
        <v/>
      </c>
      <c r="AH9" s="95">
        <f>IFERROR(AH7/HLOOKUP(AH3,'BALANCE SHEET'!$C$3:$AH$258, 123, FALSE), "")</f>
        <v/>
      </c>
      <c r="AI9" s="95">
        <f>IFERROR(AI7/HLOOKUP(AI3,'BALANCE SHEET'!$C$3:$AH$258, 123, FALSE), "")</f>
        <v/>
      </c>
      <c r="AJ9" s="95">
        <f>IFERROR(AJ7/HLOOKUP(AJ3,'BALANCE SHEET'!$C$3:$AH$258, 123, FALSE), "")</f>
        <v/>
      </c>
      <c r="AK9" s="95">
        <f>IFERROR(AK7/HLOOKUP(AK3,'BALANCE SHEET'!$C$3:$AH$258, 123, FALSE), "")</f>
        <v/>
      </c>
      <c r="AL9" s="95">
        <f>IFERROR(AL7/HLOOKUP(AL3,'BALANCE SHEET'!$C$3:$AH$258, 123, FALSE), "")</f>
        <v/>
      </c>
    </row>
    <row r="10" ht="35" customHeight="1" s="173" thickBot="1">
      <c r="A10" s="54" t="inlineStr">
        <is>
          <t>Pendapatan dan beban operasional</t>
        </is>
      </c>
      <c r="B10" s="54" t="n"/>
      <c r="C10" s="53" t="n"/>
      <c r="D10" s="53" t="n"/>
      <c r="E10" s="53" t="n"/>
      <c r="F10" s="53" t="n"/>
      <c r="G10" s="53" t="n"/>
      <c r="H10" s="53" t="n"/>
      <c r="I10" s="53" t="n"/>
      <c r="J10" s="53" t="n"/>
      <c r="K10" s="53" t="n"/>
      <c r="L10" s="53" t="n"/>
      <c r="M10" s="53" t="n"/>
      <c r="N10" s="53" t="n"/>
      <c r="O10" s="53" t="n"/>
      <c r="P10" s="53" t="n"/>
      <c r="Q10" s="53" t="n"/>
      <c r="R10" s="53" t="n"/>
      <c r="S10" s="53" t="n"/>
      <c r="T10" s="53" t="n"/>
      <c r="U10" s="53" t="n"/>
      <c r="V10" s="53" t="n"/>
      <c r="W10" s="53" t="n"/>
      <c r="X10" s="53" t="n"/>
      <c r="Y10" s="53" t="n"/>
      <c r="Z10" s="53" t="n"/>
      <c r="AA10" s="53" t="n"/>
      <c r="AB10" s="53" t="n"/>
      <c r="AC10" s="53" t="n"/>
      <c r="AD10" s="53" t="n"/>
      <c r="AE10" s="53" t="n"/>
      <c r="AF10" s="53" t="n"/>
      <c r="AG10" s="53" t="n"/>
      <c r="AH10" s="53" t="n"/>
      <c r="AI10" s="53" t="n"/>
      <c r="AJ10" s="53" t="n"/>
      <c r="AK10" s="53" t="n"/>
      <c r="AL10" s="53" t="n"/>
    </row>
    <row r="11" ht="18" customHeight="1" s="173" thickBot="1">
      <c r="A11" s="55" t="inlineStr">
        <is>
          <t>Pendapatan bunga</t>
        </is>
      </c>
      <c r="B11" s="55" t="n"/>
      <c r="C11" s="56" t="n">
        <v>20293.247</v>
      </c>
      <c r="D11" s="56" t="n">
        <v>21689.486</v>
      </c>
      <c r="E11" s="56" t="n">
        <v>20703.099</v>
      </c>
      <c r="F11" s="56" t="n">
        <v>18862.951</v>
      </c>
      <c r="G11" s="56" t="n">
        <v>19114.194</v>
      </c>
      <c r="H11" s="56" t="n">
        <v>22306</v>
      </c>
      <c r="I11" s="56" t="n">
        <v>24227.316</v>
      </c>
      <c r="J11" s="56" t="n">
        <v>24671.96</v>
      </c>
      <c r="K11" s="56" t="n"/>
      <c r="L11" s="56" t="n"/>
      <c r="M11" s="56" t="n"/>
      <c r="N11" s="56" t="n"/>
      <c r="O11" s="56" t="n"/>
      <c r="P11" s="56" t="n"/>
      <c r="Q11" s="56" t="n"/>
      <c r="R11" s="56" t="n"/>
      <c r="S11" s="56" t="n"/>
      <c r="T11" s="56" t="n"/>
      <c r="U11" s="56" t="n"/>
      <c r="V11" s="56" t="n"/>
      <c r="W11" s="56" t="n"/>
      <c r="X11" s="56" t="n"/>
      <c r="Y11" s="56" t="n"/>
      <c r="Z11" s="56" t="n"/>
      <c r="AA11" s="56" t="n"/>
      <c r="AB11" s="56" t="n"/>
      <c r="AC11" s="56" t="n"/>
      <c r="AD11" s="56" t="n"/>
      <c r="AE11" s="56" t="n"/>
      <c r="AF11" s="56" t="n"/>
      <c r="AG11" s="56" t="n"/>
      <c r="AH11" s="56" t="n"/>
      <c r="AI11" s="56" t="n"/>
      <c r="AJ11" s="56" t="n"/>
      <c r="AK11" s="56" t="n"/>
      <c r="AL11" s="56" t="n"/>
    </row>
    <row r="12" ht="35" customHeight="1" s="173" thickBot="1">
      <c r="A12" s="151" t="inlineStr">
        <is>
          <t>Gross Interest Income Growth (%)</t>
        </is>
      </c>
      <c r="B12" s="62" t="n"/>
      <c r="C12" s="152">
        <f>IFERROR(IF(((C11-B11)/B11)=-1, "", (C11-B11)/B11), "")</f>
        <v/>
      </c>
      <c r="D12" s="152">
        <f>IFERROR(IF(((D11-C11)/C11)=-1, "", (D11-C11)/C11), "")</f>
        <v/>
      </c>
      <c r="E12" s="152">
        <f>IFERROR(IF(((E11-D11)/D11)=-1, "", (E11-D11)/D11), "")</f>
        <v/>
      </c>
      <c r="F12" s="152">
        <f>IFERROR(IF(((F11-E11)/E11)=-1, "", (F11-E11)/E11), "")</f>
        <v/>
      </c>
      <c r="G12" s="152">
        <f>IFERROR(IF(((G11-F11)/F11)=-1, "", (G11-F11)/F11), "")</f>
        <v/>
      </c>
      <c r="H12" s="152">
        <f>IFERROR(IF(((H11-G11)/G11)=-1, "", (H11-G11)/G11), "")</f>
        <v/>
      </c>
      <c r="I12" s="152">
        <f>IFERROR(IF(((I11-H11)/H11)=-1, "", (I11-H11)/H11), "")</f>
        <v/>
      </c>
      <c r="J12" s="152">
        <f>IFERROR(IF(((J11-I11)/I11)=-1, "", (J11-I11)/I11), "")</f>
        <v/>
      </c>
      <c r="K12" s="152">
        <f>IFERROR(IF(((K11-J11)/J11)=-1, "", (K11-J11)/J11), "")</f>
        <v/>
      </c>
      <c r="L12" s="152">
        <f>IFERROR(IF(((L11-K11)/K11)=-1, "", (L11-K11)/K11), "")</f>
        <v/>
      </c>
      <c r="M12" s="152">
        <f>IFERROR(IF(((M11-L11)/L11)=-1, "", (M11-L11)/L11), "")</f>
        <v/>
      </c>
      <c r="N12" s="152">
        <f>IFERROR(IF(((N11-M11)/M11)=-1, "", (N11-M11)/M11), "")</f>
        <v/>
      </c>
      <c r="O12" s="152">
        <f>IFERROR(IF(((O11-N11)/N11)=-1, "", (O11-N11)/N11), "")</f>
        <v/>
      </c>
      <c r="P12" s="152">
        <f>IFERROR(IF(((P11-O11)/O11)=-1, "", (P11-O11)/O11), "")</f>
        <v/>
      </c>
      <c r="Q12" s="152">
        <f>IFERROR(IF(((Q11-P11)/P11)=-1, "", (Q11-P11)/P11), "")</f>
        <v/>
      </c>
      <c r="R12" s="152">
        <f>IFERROR(IF(((R11-Q11)/Q11)=-1, "", (R11-Q11)/Q11), "")</f>
        <v/>
      </c>
      <c r="S12" s="152">
        <f>IFERROR(IF(((S11-R11)/R11)=-1, "", (S11-R11)/R11), "")</f>
        <v/>
      </c>
      <c r="T12" s="152">
        <f>IFERROR(IF(((T11-S11)/S11)=-1, "", (T11-S11)/S11), "")</f>
        <v/>
      </c>
      <c r="U12" s="152">
        <f>IFERROR(IF(((U11-T11)/T11)=-1, "", (U11-T11)/T11), "")</f>
        <v/>
      </c>
      <c r="V12" s="152">
        <f>IFERROR(IF(((V11-U11)/U11)=-1, "", (V11-U11)/U11), "")</f>
        <v/>
      </c>
      <c r="W12" s="152">
        <f>IFERROR(IF(((W11-V11)/V11)=-1, "", (W11-V11)/V11), "")</f>
        <v/>
      </c>
      <c r="X12" s="152">
        <f>IFERROR(IF(((X11-W11)/W11)=-1, "", (X11-W11)/W11), "")</f>
        <v/>
      </c>
      <c r="Y12" s="152">
        <f>IFERROR(IF(((Y11-X11)/X11)=-1, "", (Y11-X11)/X11), "")</f>
        <v/>
      </c>
      <c r="Z12" s="152">
        <f>IFERROR(IF(((Z11-Y11)/Y11)=-1, "", (Z11-Y11)/Y11), "")</f>
        <v/>
      </c>
      <c r="AA12" s="152">
        <f>IFERROR(IF(((AA11-Z11)/Z11)=-1, "", (AA11-Z11)/Z11), "")</f>
        <v/>
      </c>
      <c r="AB12" s="152">
        <f>IFERROR(IF(((AB11-AA11)/AA11)=-1, "", (AB11-AA11)/AA11), "")</f>
        <v/>
      </c>
      <c r="AC12" s="152">
        <f>IFERROR(IF(((AC11-AB11)/AB11)=-1, "", (AC11-AB11)/AB11), "")</f>
        <v/>
      </c>
      <c r="AD12" s="152">
        <f>IFERROR(IF(((AD11-AC11)/AC11)=-1, "", (AD11-AC11)/AC11), "")</f>
        <v/>
      </c>
      <c r="AE12" s="152">
        <f>IFERROR(IF(((AE11-AD11)/AD11)=-1, "", (AE11-AD11)/AD11), "")</f>
        <v/>
      </c>
      <c r="AF12" s="152">
        <f>IFERROR(IF(((AF11-AE11)/AE11)=-1, "", (AF11-AE11)/AE11), "")</f>
        <v/>
      </c>
      <c r="AG12" s="152">
        <f>IFERROR(IF(((AG11-AF11)/AF11)=-1, "", (AG11-AF11)/AF11), "")</f>
        <v/>
      </c>
      <c r="AH12" s="152">
        <f>IFERROR(IF(((AH11-AG11)/AG11)=-1, "", (AH11-AG11)/AG11), "")</f>
        <v/>
      </c>
      <c r="AI12" s="152">
        <f>IFERROR(IF(((AI11-AH11)/AH11)=-1, "", (AI11-AH11)/AH11), "")</f>
        <v/>
      </c>
      <c r="AJ12" s="152">
        <f>IFERROR(IF(((AJ11-AI11)/AI11)=-1, "", (AJ11-AI11)/AI11), "")</f>
        <v/>
      </c>
      <c r="AK12" s="152">
        <f>IFERROR(IF(((AK11-AJ11)/AJ11)=-1, "", (AK11-AJ11)/AJ11), "")</f>
        <v/>
      </c>
      <c r="AL12" s="152">
        <f>IFERROR(IF(((AL11-AK11)/AK11)=-1, "", (AL11-AK11)/AK11), "")</f>
        <v/>
      </c>
    </row>
    <row r="13" ht="35" customHeight="1" s="173" thickBot="1">
      <c r="A13" s="143" t="inlineStr">
        <is>
          <t>Gross Interest Margin (GIM) (%)</t>
        </is>
      </c>
      <c r="B13" s="62" t="n"/>
      <c r="C13" s="95">
        <f>IFERROR(C11/HLOOKUP(C3,'BALANCE SHEET'!$C$3:$AH$258, 125, FALSE), "")</f>
        <v/>
      </c>
      <c r="D13" s="95">
        <f>IFERROR(D11/HLOOKUP(D3,'BALANCE SHEET'!$C$3:$AH$258, 125, FALSE), "")</f>
        <v/>
      </c>
      <c r="E13" s="95">
        <f>IFERROR(E11/HLOOKUP(E3,'BALANCE SHEET'!$C$3:$AH$258, 125, FALSE), "")</f>
        <v/>
      </c>
      <c r="F13" s="95">
        <f>IFERROR(F11/HLOOKUP(F3,'BALANCE SHEET'!$C$3:$AH$258, 125, FALSE), "")</f>
        <v/>
      </c>
      <c r="G13" s="95">
        <f>IFERROR(G11/HLOOKUP(G3,'BALANCE SHEET'!$C$3:$AH$258, 125, FALSE), "")</f>
        <v/>
      </c>
      <c r="H13" s="95">
        <f>IFERROR(H11/HLOOKUP(H3,'BALANCE SHEET'!$C$3:$AH$258, 125, FALSE), "")</f>
        <v/>
      </c>
      <c r="I13" s="95">
        <f>IFERROR(I11/HLOOKUP(I3,'BALANCE SHEET'!$C$3:$AH$258, 125, FALSE), "")</f>
        <v/>
      </c>
      <c r="J13" s="95">
        <f>IFERROR(J11/HLOOKUP(J3,'BALANCE SHEET'!$C$3:$AH$258, 125, FALSE), "")</f>
        <v/>
      </c>
      <c r="K13" s="95">
        <f>IFERROR(K11/HLOOKUP(K3,'BALANCE SHEET'!$C$3:$AH$258, 125, FALSE), "")</f>
        <v/>
      </c>
      <c r="L13" s="95">
        <f>IFERROR(L11/HLOOKUP(L3,'BALANCE SHEET'!$C$3:$AH$258, 125, FALSE), "")</f>
        <v/>
      </c>
      <c r="M13" s="95">
        <f>IFERROR(M11/HLOOKUP(M3,'BALANCE SHEET'!$C$3:$AH$258, 125, FALSE), "")</f>
        <v/>
      </c>
      <c r="N13" s="95">
        <f>IFERROR(N11/HLOOKUP(N3,'BALANCE SHEET'!$C$3:$AH$258, 125, FALSE), "")</f>
        <v/>
      </c>
      <c r="O13" s="95">
        <f>IFERROR(O11/HLOOKUP(O3,'BALANCE SHEET'!$C$3:$AH$258, 125, FALSE), "")</f>
        <v/>
      </c>
      <c r="P13" s="95">
        <f>IFERROR(P11/HLOOKUP(P3,'BALANCE SHEET'!$C$3:$AH$258, 125, FALSE), "")</f>
        <v/>
      </c>
      <c r="Q13" s="95">
        <f>IFERROR(Q11/HLOOKUP(Q3,'BALANCE SHEET'!$C$3:$AH$258, 125, FALSE), "")</f>
        <v/>
      </c>
      <c r="R13" s="95">
        <f>IFERROR(R11/HLOOKUP(R3,'BALANCE SHEET'!$C$3:$AH$258, 125, FALSE), "")</f>
        <v/>
      </c>
      <c r="S13" s="95">
        <f>IFERROR(S11/HLOOKUP(S3,'BALANCE SHEET'!$C$3:$AH$258, 125, FALSE), "")</f>
        <v/>
      </c>
      <c r="T13" s="95">
        <f>IFERROR(T11/HLOOKUP(T3,'BALANCE SHEET'!$C$3:$AH$258, 125, FALSE), "")</f>
        <v/>
      </c>
      <c r="U13" s="95">
        <f>IFERROR(U11/HLOOKUP(U3,'BALANCE SHEET'!$C$3:$AH$258, 125, FALSE), "")</f>
        <v/>
      </c>
      <c r="V13" s="95">
        <f>IFERROR(V11/HLOOKUP(V3,'BALANCE SHEET'!$C$3:$AH$258, 125, FALSE), "")</f>
        <v/>
      </c>
      <c r="W13" s="95">
        <f>IFERROR(W11/HLOOKUP(W3,'BALANCE SHEET'!$C$3:$AH$258, 125, FALSE), "")</f>
        <v/>
      </c>
      <c r="X13" s="95">
        <f>IFERROR(X11/HLOOKUP(X3,'BALANCE SHEET'!$C$3:$AH$258, 125, FALSE), "")</f>
        <v/>
      </c>
      <c r="Y13" s="95">
        <f>IFERROR(Y11/HLOOKUP(Y3,'BALANCE SHEET'!$C$3:$AH$258, 125, FALSE), "")</f>
        <v/>
      </c>
      <c r="Z13" s="95">
        <f>IFERROR(Z11/HLOOKUP(Z3,'BALANCE SHEET'!$C$3:$AH$258, 125, FALSE), "")</f>
        <v/>
      </c>
      <c r="AA13" s="95">
        <f>IFERROR(AA11/HLOOKUP(AA3,'BALANCE SHEET'!$C$3:$AH$258, 125, FALSE), "")</f>
        <v/>
      </c>
      <c r="AB13" s="95">
        <f>IFERROR(AB11/HLOOKUP(AB3,'BALANCE SHEET'!$C$3:$AH$258, 125, FALSE), "")</f>
        <v/>
      </c>
      <c r="AC13" s="95">
        <f>IFERROR(AC11/HLOOKUP(AC3,'BALANCE SHEET'!$C$3:$AH$258, 125, FALSE), "")</f>
        <v/>
      </c>
      <c r="AD13" s="95">
        <f>IFERROR(AD11/HLOOKUP(AD3,'BALANCE SHEET'!$C$3:$AH$258, 125, FALSE), "")</f>
        <v/>
      </c>
      <c r="AE13" s="95">
        <f>IFERROR(AE11/HLOOKUP(AE3,'BALANCE SHEET'!$C$3:$AH$258, 125, FALSE), "")</f>
        <v/>
      </c>
      <c r="AF13" s="95">
        <f>IFERROR(AF11/HLOOKUP(AF3,'BALANCE SHEET'!$C$3:$AH$258, 125, FALSE), "")</f>
        <v/>
      </c>
      <c r="AG13" s="95">
        <f>IFERROR(AG11/HLOOKUP(AG3,'BALANCE SHEET'!$C$3:$AH$258, 125, FALSE), "")</f>
        <v/>
      </c>
      <c r="AH13" s="95">
        <f>IFERROR(AH11/HLOOKUP(AH3,'BALANCE SHEET'!$C$3:$AH$258, 125, FALSE), "")</f>
        <v/>
      </c>
      <c r="AI13" s="95">
        <f>IFERROR(AI11/HLOOKUP(AI3,'BALANCE SHEET'!$C$3:$AH$258, 125, FALSE), "")</f>
        <v/>
      </c>
      <c r="AJ13" s="95">
        <f>IFERROR(AJ11/HLOOKUP(AJ3,'BALANCE SHEET'!$C$3:$AH$258, 125, FALSE), "")</f>
        <v/>
      </c>
      <c r="AK13" s="95">
        <f>IFERROR(AK11/HLOOKUP(AK3,'BALANCE SHEET'!$C$3:$AH$258, 125, FALSE), "")</f>
        <v/>
      </c>
      <c r="AL13" s="95">
        <f>IFERROR(AL11/HLOOKUP(AL3,'BALANCE SHEET'!$C$3:$AH$258, 125, FALSE), "")</f>
        <v/>
      </c>
    </row>
    <row r="14" ht="18" customHeight="1" s="173" thickBot="1">
      <c r="A14" s="55" t="inlineStr">
        <is>
          <t>Beban bunga</t>
        </is>
      </c>
      <c r="B14" s="55" t="n"/>
      <c r="C14" s="57" t="n">
        <v>8281.516</v>
      </c>
      <c r="D14" s="57" t="n">
        <v>9121.468000000001</v>
      </c>
      <c r="E14" s="57" t="n">
        <v>8232.581</v>
      </c>
      <c r="F14" s="57" t="n">
        <v>5774.091</v>
      </c>
      <c r="G14" s="57" t="n">
        <v>5638.056</v>
      </c>
      <c r="H14" s="57" t="n">
        <v>8953.617</v>
      </c>
      <c r="I14" s="57" t="n">
        <v>10960.776</v>
      </c>
      <c r="J14" s="57" t="n">
        <v>11195.671</v>
      </c>
      <c r="K14" s="57" t="n"/>
      <c r="L14" s="57" t="n"/>
      <c r="M14" s="57" t="n"/>
      <c r="N14" s="57" t="n"/>
      <c r="O14" s="57" t="n"/>
      <c r="P14" s="57" t="n"/>
      <c r="Q14" s="57" t="n"/>
      <c r="R14" s="57" t="n"/>
      <c r="S14" s="57" t="n"/>
      <c r="T14" s="57" t="n"/>
      <c r="U14" s="57" t="n"/>
      <c r="V14" s="57" t="n"/>
      <c r="W14" s="57" t="n"/>
      <c r="X14" s="57" t="n"/>
      <c r="Y14" s="57" t="n"/>
      <c r="Z14" s="57" t="n"/>
      <c r="AA14" s="57" t="n"/>
      <c r="AB14" s="57" t="n"/>
      <c r="AC14" s="57" t="n"/>
      <c r="AD14" s="57" t="n"/>
      <c r="AE14" s="57" t="n"/>
      <c r="AF14" s="57" t="n"/>
      <c r="AG14" s="57" t="n"/>
      <c r="AH14" s="57" t="n"/>
      <c r="AI14" s="57" t="n"/>
      <c r="AJ14" s="57" t="n"/>
      <c r="AK14" s="57" t="n"/>
      <c r="AL14" s="57" t="n"/>
    </row>
    <row r="15" ht="18" customHeight="1" s="173" thickBot="1">
      <c r="A15" s="143" t="inlineStr">
        <is>
          <t>Cost of Fund (COF) (%)</t>
        </is>
      </c>
      <c r="B15" s="62" t="n"/>
      <c r="C15" s="62">
        <f>IFERROR(C$14/HLOOKUP(C$3,'BALANCE SHEET'!$C$3:$AH$258, 203, FALSE), "")</f>
        <v/>
      </c>
      <c r="D15" s="62">
        <f>IFERROR(D$14/HLOOKUP(D$3,'BALANCE SHEET'!$C$3:$AH$258, 203, FALSE), "")</f>
        <v/>
      </c>
      <c r="E15" s="62">
        <f>IFERROR(E$14/HLOOKUP(E$3,'BALANCE SHEET'!$C$3:$AH$258, 203, FALSE), "")</f>
        <v/>
      </c>
      <c r="F15" s="62">
        <f>IFERROR(F$14/HLOOKUP(F$3,'BALANCE SHEET'!$C$3:$AH$258, 203, FALSE), "")</f>
        <v/>
      </c>
      <c r="G15" s="62">
        <f>IFERROR(G$14/HLOOKUP(G$3,'BALANCE SHEET'!$C$3:$AH$258, 203, FALSE), "")</f>
        <v/>
      </c>
      <c r="H15" s="62">
        <f>IFERROR(H$14/HLOOKUP(H$3,'BALANCE SHEET'!$C$3:$AH$258, 203, FALSE), "")</f>
        <v/>
      </c>
      <c r="I15" s="62">
        <f>IFERROR(I$14/HLOOKUP(I$3,'BALANCE SHEET'!$C$3:$AH$258, 203, FALSE), "")</f>
        <v/>
      </c>
      <c r="J15" s="62">
        <f>IFERROR(J$14/HLOOKUP(J$3,'BALANCE SHEET'!$C$3:$AH$258, 203, FALSE), "")</f>
        <v/>
      </c>
      <c r="K15" s="62">
        <f>IFERROR(K$14/HLOOKUP(K$3,'BALANCE SHEET'!$C$3:$AH$258, 203, FALSE), "")</f>
        <v/>
      </c>
      <c r="L15" s="62">
        <f>IFERROR(L$14/HLOOKUP(L$3,'BALANCE SHEET'!$C$3:$AH$258, 203, FALSE), "")</f>
        <v/>
      </c>
      <c r="M15" s="62">
        <f>IFERROR(M$14/HLOOKUP(M$3,'BALANCE SHEET'!$C$3:$AH$258, 203, FALSE), "")</f>
        <v/>
      </c>
      <c r="N15" s="62">
        <f>IFERROR(N$14/HLOOKUP(N$3,'BALANCE SHEET'!$C$3:$AH$258, 203, FALSE), "")</f>
        <v/>
      </c>
      <c r="O15" s="62">
        <f>IFERROR(O$14/HLOOKUP(O$3,'BALANCE SHEET'!$C$3:$AH$258, 203, FALSE), "")</f>
        <v/>
      </c>
      <c r="P15" s="62">
        <f>IFERROR(P$14/HLOOKUP(P$3,'BALANCE SHEET'!$C$3:$AH$258, 203, FALSE), "")</f>
        <v/>
      </c>
      <c r="Q15" s="62">
        <f>IFERROR(Q$14/HLOOKUP(Q$3,'BALANCE SHEET'!$C$3:$AH$258, 203, FALSE), "")</f>
        <v/>
      </c>
      <c r="R15" s="62">
        <f>IFERROR(R$14/HLOOKUP(R$3,'BALANCE SHEET'!$C$3:$AH$258, 203, FALSE), "")</f>
        <v/>
      </c>
      <c r="S15" s="62">
        <f>IFERROR(S$14/HLOOKUP(S$3,'BALANCE SHEET'!$C$3:$AH$258, 203, FALSE), "")</f>
        <v/>
      </c>
      <c r="T15" s="62">
        <f>IFERROR(T$14/HLOOKUP(T$3,'BALANCE SHEET'!$C$3:$AH$258, 203, FALSE), "")</f>
        <v/>
      </c>
      <c r="U15" s="62">
        <f>IFERROR(U$14/HLOOKUP(U$3,'BALANCE SHEET'!$C$3:$AH$258, 203, FALSE), "")</f>
        <v/>
      </c>
      <c r="V15" s="62">
        <f>IFERROR(V$14/HLOOKUP(V$3,'BALANCE SHEET'!$C$3:$AH$258, 203, FALSE), "")</f>
        <v/>
      </c>
      <c r="W15" s="62">
        <f>IFERROR(W$14/HLOOKUP(W$3,'BALANCE SHEET'!$C$3:$AH$258, 203, FALSE), "")</f>
        <v/>
      </c>
      <c r="X15" s="62">
        <f>IFERROR(X$14/HLOOKUP(X$3,'BALANCE SHEET'!$C$3:$AH$258, 203, FALSE), "")</f>
        <v/>
      </c>
      <c r="Y15" s="62">
        <f>IFERROR(Y$14/HLOOKUP(Y$3,'BALANCE SHEET'!$C$3:$AH$258, 203, FALSE), "")</f>
        <v/>
      </c>
      <c r="Z15" s="62">
        <f>IFERROR(Z$14/HLOOKUP(Z$3,'BALANCE SHEET'!$C$3:$AH$258, 203, FALSE), "")</f>
        <v/>
      </c>
      <c r="AA15" s="62">
        <f>IFERROR(AA$14/HLOOKUP(AA$3,'BALANCE SHEET'!$C$3:$AH$258, 203, FALSE), "")</f>
        <v/>
      </c>
      <c r="AB15" s="62">
        <f>IFERROR(AB$14/HLOOKUP(AB$3,'BALANCE SHEET'!$C$3:$AH$258, 203, FALSE), "")</f>
        <v/>
      </c>
      <c r="AC15" s="62">
        <f>IFERROR(AC$14/HLOOKUP(AC$3,'BALANCE SHEET'!$C$3:$AH$258, 203, FALSE), "")</f>
        <v/>
      </c>
      <c r="AD15" s="62">
        <f>IFERROR(AD$14/HLOOKUP(AD$3,'BALANCE SHEET'!$C$3:$AH$258, 203, FALSE), "")</f>
        <v/>
      </c>
      <c r="AE15" s="62">
        <f>IFERROR(AE$14/HLOOKUP(AE$3,'BALANCE SHEET'!$C$3:$AH$258, 203, FALSE), "")</f>
        <v/>
      </c>
      <c r="AF15" s="62">
        <f>IFERROR(AF$14/HLOOKUP(AF$3,'BALANCE SHEET'!$C$3:$AH$258, 203, FALSE), "")</f>
        <v/>
      </c>
      <c r="AG15" s="62">
        <f>IFERROR(AG$14/HLOOKUP(AG$3,'BALANCE SHEET'!$C$3:$AH$258, 203, FALSE), "")</f>
        <v/>
      </c>
      <c r="AH15" s="62">
        <f>IFERROR(AH$14/HLOOKUP(AH$3,'BALANCE SHEET'!$C$3:$AH$258, 203, FALSE), "")</f>
        <v/>
      </c>
      <c r="AI15" s="62">
        <f>IFERROR(AI$14/HLOOKUP(AI$3,'BALANCE SHEET'!$C$3:$AH$258, 203, FALSE), "")</f>
        <v/>
      </c>
      <c r="AJ15" s="62">
        <f>IFERROR(AJ$14/HLOOKUP(AJ$3,'BALANCE SHEET'!$C$3:$AH$258, 203, FALSE), "")</f>
        <v/>
      </c>
      <c r="AK15" s="62">
        <f>IFERROR(AK$14/HLOOKUP(AK$3,'BALANCE SHEET'!$C$3:$AH$258, 203, FALSE), "")</f>
        <v/>
      </c>
      <c r="AL15" s="62">
        <f>IFERROR(AL$14/HLOOKUP(AL$3,'BALANCE SHEET'!$C$3:$AH$258, 203, FALSE), "")</f>
        <v/>
      </c>
    </row>
    <row r="16" ht="18" customHeight="1" s="173" thickBot="1">
      <c r="A16" s="58" t="inlineStr">
        <is>
          <t>Pendapatan bunga bersih</t>
        </is>
      </c>
      <c r="B16" s="62" t="n"/>
      <c r="C16" s="149">
        <f>C11-C14</f>
        <v/>
      </c>
      <c r="D16" s="149">
        <f>D11-D14</f>
        <v/>
      </c>
      <c r="E16" s="149">
        <f>E11-E14</f>
        <v/>
      </c>
      <c r="F16" s="149">
        <f>F11-F14</f>
        <v/>
      </c>
      <c r="G16" s="149">
        <f>G11-G14</f>
        <v/>
      </c>
      <c r="H16" s="149">
        <f>H11-H14</f>
        <v/>
      </c>
      <c r="I16" s="149">
        <f>I11-I14</f>
        <v/>
      </c>
      <c r="J16" s="149">
        <f>J11-J14</f>
        <v/>
      </c>
      <c r="K16" s="149">
        <f>K11-K14</f>
        <v/>
      </c>
      <c r="L16" s="149">
        <f>L11-L14</f>
        <v/>
      </c>
      <c r="M16" s="149">
        <f>M11-M14</f>
        <v/>
      </c>
      <c r="N16" s="149">
        <f>N11-N14</f>
        <v/>
      </c>
      <c r="O16" s="149">
        <f>O11-O14</f>
        <v/>
      </c>
      <c r="P16" s="149">
        <f>P11-P14</f>
        <v/>
      </c>
      <c r="Q16" s="149">
        <f>Q11-Q14</f>
        <v/>
      </c>
      <c r="R16" s="149">
        <f>R11-R14</f>
        <v/>
      </c>
      <c r="S16" s="149">
        <f>S11-S14</f>
        <v/>
      </c>
      <c r="T16" s="149">
        <f>T11-T14</f>
        <v/>
      </c>
      <c r="U16" s="149">
        <f>U11-U14</f>
        <v/>
      </c>
      <c r="V16" s="149">
        <f>V11-V14</f>
        <v/>
      </c>
      <c r="W16" s="149">
        <f>W11-W14</f>
        <v/>
      </c>
      <c r="X16" s="149">
        <f>X11-X14</f>
        <v/>
      </c>
      <c r="Y16" s="149">
        <f>Y11-Y14</f>
        <v/>
      </c>
      <c r="Z16" s="149">
        <f>Z11-Z14</f>
        <v/>
      </c>
      <c r="AA16" s="149">
        <f>AA11-AA14</f>
        <v/>
      </c>
      <c r="AB16" s="149">
        <f>AB11-AB14</f>
        <v/>
      </c>
      <c r="AC16" s="149">
        <f>AC11-AC14</f>
        <v/>
      </c>
      <c r="AD16" s="149">
        <f>AD11-AD14</f>
        <v/>
      </c>
      <c r="AE16" s="149">
        <f>AE11-AE14</f>
        <v/>
      </c>
      <c r="AF16" s="149">
        <f>AF11-AF14</f>
        <v/>
      </c>
      <c r="AG16" s="149">
        <f>AG11-AG14</f>
        <v/>
      </c>
      <c r="AH16" s="149">
        <f>AH11-AH14</f>
        <v/>
      </c>
      <c r="AI16" s="149">
        <f>AI11-AI14</f>
        <v/>
      </c>
      <c r="AJ16" s="149">
        <f>AJ11-AJ14</f>
        <v/>
      </c>
      <c r="AK16" s="149">
        <f>AK11-AK14</f>
        <v/>
      </c>
      <c r="AL16" s="149">
        <f>AL11-AL14</f>
        <v/>
      </c>
    </row>
    <row r="17" ht="35" customHeight="1" s="173" thickBot="1">
      <c r="A17" s="151" t="inlineStr">
        <is>
          <t>Net Interest Income Growth (%)</t>
        </is>
      </c>
      <c r="B17" s="62" t="n"/>
      <c r="C17" s="152">
        <f>IFERROR(IF(((C16-B16)/B16)=-1, "", (C16-B16)/B16), "")</f>
        <v/>
      </c>
      <c r="D17" s="152">
        <f>IFERROR(IF(((D16-C16)/C16)=-1, "", (D16-C16)/C16), "")</f>
        <v/>
      </c>
      <c r="E17" s="152">
        <f>IFERROR(IF(((E16-D16)/D16)=-1, "", (E16-D16)/D16), "")</f>
        <v/>
      </c>
      <c r="F17" s="152">
        <f>IFERROR(IF(((F16-E16)/E16)=-1, "", (F16-E16)/E16), "")</f>
        <v/>
      </c>
      <c r="G17" s="152">
        <f>IFERROR(IF(((G16-F16)/F16)=-1, "", (G16-F16)/F16), "")</f>
        <v/>
      </c>
      <c r="H17" s="152">
        <f>IFERROR(IF(((H16-G16)/G16)=-1, "", (H16-G16)/G16), "")</f>
        <v/>
      </c>
      <c r="I17" s="152">
        <f>IFERROR(IF(((I16-H16)/H16)=-1, "", (I16-H16)/H16), "")</f>
        <v/>
      </c>
      <c r="J17" s="152">
        <f>IFERROR(IF(((J16-I16)/I16)=-1, "", (J16-I16)/I16), "")</f>
        <v/>
      </c>
      <c r="K17" s="152">
        <f>IFERROR(IF(((K16-J16)/J16)=-1, "", (K16-J16)/J16), "")</f>
        <v/>
      </c>
      <c r="L17" s="152">
        <f>IFERROR(IF(((L16-K16)/K16)=-1, "", (L16-K16)/K16), "")</f>
        <v/>
      </c>
      <c r="M17" s="152">
        <f>IFERROR(IF(((M16-L16)/L16)=-1, "", (M16-L16)/L16), "")</f>
        <v/>
      </c>
      <c r="N17" s="152">
        <f>IFERROR(IF(((N16-M16)/M16)=-1, "", (N16-M16)/M16), "")</f>
        <v/>
      </c>
      <c r="O17" s="152">
        <f>IFERROR(IF(((O16-N16)/N16)=-1, "", (O16-N16)/N16), "")</f>
        <v/>
      </c>
      <c r="P17" s="152">
        <f>IFERROR(IF(((P16-O16)/O16)=-1, "", (P16-O16)/O16), "")</f>
        <v/>
      </c>
      <c r="Q17" s="152">
        <f>IFERROR(IF(((Q16-P16)/P16)=-1, "", (Q16-P16)/P16), "")</f>
        <v/>
      </c>
      <c r="R17" s="152">
        <f>IFERROR(IF(((R16-Q16)/Q16)=-1, "", (R16-Q16)/Q16), "")</f>
        <v/>
      </c>
      <c r="S17" s="152">
        <f>IFERROR(IF(((S16-R16)/R16)=-1, "", (S16-R16)/R16), "")</f>
        <v/>
      </c>
      <c r="T17" s="152">
        <f>IFERROR(IF(((T16-S16)/S16)=-1, "", (T16-S16)/S16), "")</f>
        <v/>
      </c>
      <c r="U17" s="152">
        <f>IFERROR(IF(((U16-T16)/T16)=-1, "", (U16-T16)/T16), "")</f>
        <v/>
      </c>
      <c r="V17" s="152">
        <f>IFERROR(IF(((V16-U16)/U16)=-1, "", (V16-U16)/U16), "")</f>
        <v/>
      </c>
      <c r="W17" s="152">
        <f>IFERROR(IF(((W16-V16)/V16)=-1, "", (W16-V16)/V16), "")</f>
        <v/>
      </c>
      <c r="X17" s="152">
        <f>IFERROR(IF(((X16-W16)/W16)=-1, "", (X16-W16)/W16), "")</f>
        <v/>
      </c>
      <c r="Y17" s="152">
        <f>IFERROR(IF(((Y16-X16)/X16)=-1, "", (Y16-X16)/X16), "")</f>
        <v/>
      </c>
      <c r="Z17" s="152">
        <f>IFERROR(IF(((Z16-Y16)/Y16)=-1, "", (Z16-Y16)/Y16), "")</f>
        <v/>
      </c>
      <c r="AA17" s="152">
        <f>IFERROR(IF(((AA16-Z16)/Z16)=-1, "", (AA16-Z16)/Z16), "")</f>
        <v/>
      </c>
      <c r="AB17" s="152">
        <f>IFERROR(IF(((AB16-AA16)/AA16)=-1, "", (AB16-AA16)/AA16), "")</f>
        <v/>
      </c>
      <c r="AC17" s="152">
        <f>IFERROR(IF(((AC16-AB16)/AB16)=-1, "", (AC16-AB16)/AB16), "")</f>
        <v/>
      </c>
      <c r="AD17" s="152">
        <f>IFERROR(IF(((AD16-AC16)/AC16)=-1, "", (AD16-AC16)/AC16), "")</f>
        <v/>
      </c>
      <c r="AE17" s="152">
        <f>IFERROR(IF(((AE16-AD16)/AD16)=-1, "", (AE16-AD16)/AD16), "")</f>
        <v/>
      </c>
      <c r="AF17" s="152">
        <f>IFERROR(IF(((AF16-AE16)/AE16)=-1, "", (AF16-AE16)/AE16), "")</f>
        <v/>
      </c>
      <c r="AG17" s="152">
        <f>IFERROR(IF(((AG16-AF16)/AF16)=-1, "", (AG16-AF16)/AF16), "")</f>
        <v/>
      </c>
      <c r="AH17" s="152">
        <f>IFERROR(IF(((AH16-AG16)/AG16)=-1, "", (AH16-AG16)/AG16), "")</f>
        <v/>
      </c>
      <c r="AI17" s="152">
        <f>IFERROR(IF(((AI16-AH16)/AH16)=-1, "", (AI16-AH16)/AH16), "")</f>
        <v/>
      </c>
      <c r="AJ17" s="152">
        <f>IFERROR(IF(((AJ16-AI16)/AI16)=-1, "", (AJ16-AI16)/AI16), "")</f>
        <v/>
      </c>
      <c r="AK17" s="152">
        <f>IFERROR(IF(((AK16-AJ16)/AJ16)=-1, "", (AK16-AJ16)/AJ16), "")</f>
        <v/>
      </c>
      <c r="AL17" s="152">
        <f>IFERROR(IF(((AL16-AK16)/AK16)=-1, "", (AL16-AK16)/AK16), "")</f>
        <v/>
      </c>
    </row>
    <row r="18" ht="18" customHeight="1" s="173" thickBot="1">
      <c r="A18" s="143" t="inlineStr">
        <is>
          <t>Net Interest Margin (NIM) (%)</t>
        </is>
      </c>
      <c r="B18" s="62" t="n"/>
      <c r="C18" s="95">
        <f>IFERROR(C16/HLOOKUP(C3,'BALANCE SHEET'!$C$3:$AH$258, 125, FALSE), "")</f>
        <v/>
      </c>
      <c r="D18" s="95">
        <f>IFERROR(D16/HLOOKUP(D3,'BALANCE SHEET'!$C$3:$AH$258, 125, FALSE), "")</f>
        <v/>
      </c>
      <c r="E18" s="95">
        <f>IFERROR(E16/HLOOKUP(E3,'BALANCE SHEET'!$C$3:$AH$258, 125, FALSE), "")</f>
        <v/>
      </c>
      <c r="F18" s="95">
        <f>IFERROR(F16/HLOOKUP(F3,'BALANCE SHEET'!$C$3:$AH$258, 125, FALSE), "")</f>
        <v/>
      </c>
      <c r="G18" s="95">
        <f>IFERROR(G16/HLOOKUP(G3,'BALANCE SHEET'!$C$3:$AH$258, 125, FALSE), "")</f>
        <v/>
      </c>
      <c r="H18" s="95">
        <f>IFERROR(H16/HLOOKUP(H3,'BALANCE SHEET'!$C$3:$AH$258, 125, FALSE), "")</f>
        <v/>
      </c>
      <c r="I18" s="95">
        <f>IFERROR(I16/HLOOKUP(I3,'BALANCE SHEET'!$C$3:$AH$258, 125, FALSE), "")</f>
        <v/>
      </c>
      <c r="J18" s="95">
        <f>IFERROR(J16/HLOOKUP(J3,'BALANCE SHEET'!$C$3:$AH$258, 125, FALSE), "")</f>
        <v/>
      </c>
      <c r="K18" s="95">
        <f>IFERROR(K16/HLOOKUP(K3,'BALANCE SHEET'!$C$3:$AH$258, 125, FALSE), "")</f>
        <v/>
      </c>
      <c r="L18" s="95">
        <f>IFERROR(L16/HLOOKUP(L3,'BALANCE SHEET'!$C$3:$AH$258, 125, FALSE), "")</f>
        <v/>
      </c>
      <c r="M18" s="95">
        <f>IFERROR(M16/HLOOKUP(M3,'BALANCE SHEET'!$C$3:$AH$258, 125, FALSE), "")</f>
        <v/>
      </c>
      <c r="N18" s="95">
        <f>IFERROR(N16/HLOOKUP(N3,'BALANCE SHEET'!$C$3:$AH$258, 125, FALSE), "")</f>
        <v/>
      </c>
      <c r="O18" s="95">
        <f>IFERROR(O16/HLOOKUP(O3,'BALANCE SHEET'!$C$3:$AH$258, 125, FALSE), "")</f>
        <v/>
      </c>
      <c r="P18" s="95">
        <f>IFERROR(P16/HLOOKUP(P3,'BALANCE SHEET'!$C$3:$AH$258, 125, FALSE), "")</f>
        <v/>
      </c>
      <c r="Q18" s="95">
        <f>IFERROR(Q16/HLOOKUP(Q3,'BALANCE SHEET'!$C$3:$AH$258, 125, FALSE), "")</f>
        <v/>
      </c>
      <c r="R18" s="95">
        <f>IFERROR(R16/HLOOKUP(R3,'BALANCE SHEET'!$C$3:$AH$258, 125, FALSE), "")</f>
        <v/>
      </c>
      <c r="S18" s="95">
        <f>IFERROR(S16/HLOOKUP(S3,'BALANCE SHEET'!$C$3:$AH$258, 125, FALSE), "")</f>
        <v/>
      </c>
      <c r="T18" s="95">
        <f>IFERROR(T16/HLOOKUP(T3,'BALANCE SHEET'!$C$3:$AH$258, 125, FALSE), "")</f>
        <v/>
      </c>
      <c r="U18" s="95">
        <f>IFERROR(U16/HLOOKUP(U3,'BALANCE SHEET'!$C$3:$AH$258, 125, FALSE), "")</f>
        <v/>
      </c>
      <c r="V18" s="95">
        <f>IFERROR(V16/HLOOKUP(V3,'BALANCE SHEET'!$C$3:$AH$258, 125, FALSE), "")</f>
        <v/>
      </c>
      <c r="W18" s="95">
        <f>IFERROR(W16/HLOOKUP(W3,'BALANCE SHEET'!$C$3:$AH$258, 125, FALSE), "")</f>
        <v/>
      </c>
      <c r="X18" s="95">
        <f>IFERROR(X16/HLOOKUP(X3,'BALANCE SHEET'!$C$3:$AH$258, 125, FALSE), "")</f>
        <v/>
      </c>
      <c r="Y18" s="95">
        <f>IFERROR(Y16/HLOOKUP(Y3,'BALANCE SHEET'!$C$3:$AH$258, 125, FALSE), "")</f>
        <v/>
      </c>
      <c r="Z18" s="95">
        <f>IFERROR(Z16/HLOOKUP(Z3,'BALANCE SHEET'!$C$3:$AH$258, 125, FALSE), "")</f>
        <v/>
      </c>
      <c r="AA18" s="95">
        <f>IFERROR(AA16/HLOOKUP(AA3,'BALANCE SHEET'!$C$3:$AH$258, 125, FALSE), "")</f>
        <v/>
      </c>
      <c r="AB18" s="95">
        <f>IFERROR(AB16/HLOOKUP(AB3,'BALANCE SHEET'!$C$3:$AH$258, 125, FALSE), "")</f>
        <v/>
      </c>
      <c r="AC18" s="95">
        <f>IFERROR(AC16/HLOOKUP(AC3,'BALANCE SHEET'!$C$3:$AH$258, 125, FALSE), "")</f>
        <v/>
      </c>
      <c r="AD18" s="95">
        <f>IFERROR(AD16/HLOOKUP(AD3,'BALANCE SHEET'!$C$3:$AH$258, 125, FALSE), "")</f>
        <v/>
      </c>
      <c r="AE18" s="95">
        <f>IFERROR(AE16/HLOOKUP(AE3,'BALANCE SHEET'!$C$3:$AH$258, 125, FALSE), "")</f>
        <v/>
      </c>
      <c r="AF18" s="95">
        <f>IFERROR(AF16/HLOOKUP(AF3,'BALANCE SHEET'!$C$3:$AH$258, 125, FALSE), "")</f>
        <v/>
      </c>
      <c r="AG18" s="95">
        <f>IFERROR(AG16/HLOOKUP(AG3,'BALANCE SHEET'!$C$3:$AH$258, 125, FALSE), "")</f>
        <v/>
      </c>
      <c r="AH18" s="95">
        <f>IFERROR(AH16/HLOOKUP(AH3,'BALANCE SHEET'!$C$3:$AH$258, 125, FALSE), "")</f>
        <v/>
      </c>
      <c r="AI18" s="95">
        <f>IFERROR(AI16/HLOOKUP(AI3,'BALANCE SHEET'!$C$3:$AH$258, 125, FALSE), "")</f>
        <v/>
      </c>
      <c r="AJ18" s="95">
        <f>IFERROR(AJ16/HLOOKUP(AJ3,'BALANCE SHEET'!$C$3:$AH$258, 125, FALSE), "")</f>
        <v/>
      </c>
      <c r="AK18" s="95">
        <f>IFERROR(AK16/HLOOKUP(AK3,'BALANCE SHEET'!$C$3:$AH$258, 125, FALSE), "")</f>
        <v/>
      </c>
      <c r="AL18" s="95">
        <f>IFERROR(AL16/HLOOKUP(AL3,'BALANCE SHEET'!$C$3:$AH$258, 125, FALSE), "")</f>
        <v/>
      </c>
    </row>
    <row r="19" hidden="1" ht="35" customHeight="1" s="173" thickBot="1">
      <c r="A19" s="55" t="inlineStr">
        <is>
          <t>Pendapatan pengelolaan dana oleh bank sebagai mudharib</t>
        </is>
      </c>
      <c r="B19" s="55" t="n"/>
      <c r="C19" s="56" t="inlineStr"/>
      <c r="D19" s="56" t="inlineStr"/>
      <c r="E19" s="56" t="inlineStr"/>
      <c r="F19" s="56" t="inlineStr"/>
      <c r="G19" s="56" t="inlineStr"/>
      <c r="H19" s="56" t="inlineStr"/>
      <c r="I19" s="56" t="inlineStr"/>
      <c r="J19" s="56" t="inlineStr"/>
      <c r="K19" s="56" t="n"/>
      <c r="L19" s="56" t="n"/>
      <c r="M19" s="56" t="n"/>
      <c r="N19" s="56" t="n"/>
      <c r="O19" s="56" t="n"/>
      <c r="P19" s="56" t="n"/>
      <c r="Q19" s="56" t="n"/>
      <c r="R19" s="56" t="n"/>
      <c r="S19" s="56" t="n"/>
      <c r="T19" s="56" t="n"/>
      <c r="U19" s="56" t="n"/>
      <c r="V19" s="56" t="n"/>
      <c r="W19" s="56" t="n"/>
      <c r="X19" s="56" t="n"/>
      <c r="Y19" s="56" t="n"/>
      <c r="Z19" s="56" t="n"/>
      <c r="AA19" s="56" t="n"/>
      <c r="AB19" s="56" t="n"/>
      <c r="AC19" s="56" t="n"/>
      <c r="AD19" s="56" t="n"/>
      <c r="AE19" s="56" t="n"/>
      <c r="AF19" s="56" t="n"/>
      <c r="AG19" s="56" t="n"/>
      <c r="AH19" s="56" t="n"/>
      <c r="AI19" s="56" t="n"/>
      <c r="AJ19" s="56" t="n"/>
      <c r="AK19" s="56" t="n"/>
      <c r="AL19" s="56" t="n"/>
    </row>
    <row r="20" hidden="1" ht="35" customHeight="1" s="173" thickBot="1">
      <c r="A20" s="55" t="inlineStr">
        <is>
          <t>Hak pihak ketiga atas bagi hasil dana syirkah temporer</t>
        </is>
      </c>
      <c r="B20" s="55" t="n"/>
      <c r="C20" s="56" t="inlineStr"/>
      <c r="D20" s="56" t="inlineStr"/>
      <c r="E20" s="56" t="inlineStr"/>
      <c r="F20" s="56" t="inlineStr"/>
      <c r="G20" s="56" t="inlineStr"/>
      <c r="H20" s="56" t="inlineStr"/>
      <c r="I20" s="56" t="inlineStr"/>
      <c r="J20" s="56" t="inlineStr"/>
      <c r="K20" s="56" t="n"/>
      <c r="L20" s="56" t="n"/>
      <c r="M20" s="56" t="n"/>
      <c r="N20" s="56" t="n"/>
      <c r="O20" s="56" t="n"/>
      <c r="P20" s="56" t="n"/>
      <c r="Q20" s="56" t="n"/>
      <c r="R20" s="56" t="n"/>
      <c r="S20" s="56" t="n"/>
      <c r="T20" s="56" t="n"/>
      <c r="U20" s="56" t="n"/>
      <c r="V20" s="56" t="n"/>
      <c r="W20" s="56" t="n"/>
      <c r="X20" s="56" t="n"/>
      <c r="Y20" s="56" t="n"/>
      <c r="Z20" s="56" t="n"/>
      <c r="AA20" s="56" t="n"/>
      <c r="AB20" s="56" t="n"/>
      <c r="AC20" s="56" t="n"/>
      <c r="AD20" s="56" t="n"/>
      <c r="AE20" s="56" t="n"/>
      <c r="AF20" s="56" t="n"/>
      <c r="AG20" s="56" t="n"/>
      <c r="AH20" s="56" t="n"/>
      <c r="AI20" s="56" t="n"/>
      <c r="AJ20" s="56" t="n"/>
      <c r="AK20" s="56" t="n"/>
      <c r="AL20" s="56" t="n"/>
    </row>
    <row r="21" ht="18" customHeight="1" s="173" thickBot="1">
      <c r="A21" s="58" t="inlineStr">
        <is>
          <t>Pendapatan asuransi</t>
        </is>
      </c>
      <c r="B21" s="58" t="n"/>
      <c r="C21" s="53" t="n"/>
      <c r="D21" s="53" t="n"/>
      <c r="E21" s="53" t="n"/>
      <c r="F21" s="53" t="n"/>
      <c r="G21" s="53" t="n"/>
      <c r="H21" s="53" t="n"/>
      <c r="I21" s="53" t="n"/>
      <c r="J21" s="53" t="n"/>
      <c r="K21" s="53" t="n"/>
      <c r="L21" s="53" t="n"/>
      <c r="M21" s="53" t="n"/>
      <c r="N21" s="53" t="n"/>
      <c r="O21" s="53" t="n"/>
      <c r="P21" s="53" t="n"/>
      <c r="Q21" s="53" t="n"/>
      <c r="R21" s="53" t="n"/>
      <c r="S21" s="53" t="n"/>
      <c r="T21" s="53" t="n"/>
      <c r="U21" s="53" t="n"/>
      <c r="V21" s="53" t="n"/>
      <c r="W21" s="53" t="n"/>
      <c r="X21" s="53" t="n"/>
      <c r="Y21" s="53" t="n"/>
      <c r="Z21" s="53" t="n"/>
      <c r="AA21" s="53" t="n"/>
      <c r="AB21" s="53" t="n"/>
      <c r="AC21" s="53" t="n"/>
      <c r="AD21" s="53" t="n"/>
      <c r="AE21" s="53" t="n"/>
      <c r="AF21" s="53" t="n"/>
      <c r="AG21" s="53" t="n"/>
      <c r="AH21" s="53" t="n"/>
      <c r="AI21" s="53" t="n"/>
      <c r="AJ21" s="53" t="n"/>
      <c r="AK21" s="53" t="n"/>
      <c r="AL21" s="53" t="n"/>
    </row>
    <row r="22" hidden="1" ht="18" customHeight="1" s="173" thickBot="1">
      <c r="A22" s="59" t="inlineStr">
        <is>
          <t>Pendapatan dari premi asuransi</t>
        </is>
      </c>
      <c r="B22" s="59" t="n"/>
      <c r="C22" s="56" t="inlineStr"/>
      <c r="D22" s="56" t="inlineStr"/>
      <c r="E22" s="56" t="inlineStr"/>
      <c r="F22" s="56" t="inlineStr"/>
      <c r="G22" s="56" t="inlineStr"/>
      <c r="H22" s="56" t="inlineStr"/>
      <c r="I22" s="56" t="inlineStr"/>
      <c r="J22" s="56" t="inlineStr"/>
      <c r="K22" s="56" t="n"/>
      <c r="L22" s="56" t="n"/>
      <c r="M22" s="56" t="n"/>
      <c r="N22" s="56" t="n"/>
      <c r="O22" s="56" t="n"/>
      <c r="P22" s="56" t="n"/>
      <c r="Q22" s="56" t="n"/>
      <c r="R22" s="56" t="n"/>
      <c r="S22" s="56" t="n"/>
      <c r="T22" s="56" t="n"/>
      <c r="U22" s="56" t="n"/>
      <c r="V22" s="56" t="n"/>
      <c r="W22" s="56" t="n"/>
      <c r="X22" s="56" t="n"/>
      <c r="Y22" s="56" t="n"/>
      <c r="Z22" s="56" t="n"/>
      <c r="AA22" s="56" t="n"/>
      <c r="AB22" s="56" t="n"/>
      <c r="AC22" s="56" t="n"/>
      <c r="AD22" s="56" t="n"/>
      <c r="AE22" s="56" t="n"/>
      <c r="AF22" s="56" t="n"/>
      <c r="AG22" s="56" t="n"/>
      <c r="AH22" s="56" t="n"/>
      <c r="AI22" s="56" t="n"/>
      <c r="AJ22" s="56" t="n"/>
      <c r="AK22" s="56" t="n"/>
      <c r="AL22" s="56" t="n"/>
    </row>
    <row r="23" hidden="1" ht="18" customHeight="1" s="173" thickBot="1">
      <c r="A23" s="59" t="inlineStr">
        <is>
          <t>Premi reasuransi</t>
        </is>
      </c>
      <c r="B23" s="59" t="n"/>
      <c r="C23" s="57" t="inlineStr"/>
      <c r="D23" s="57" t="inlineStr"/>
      <c r="E23" s="57" t="inlineStr"/>
      <c r="F23" s="57" t="inlineStr"/>
      <c r="G23" s="57" t="inlineStr"/>
      <c r="H23" s="57" t="inlineStr"/>
      <c r="I23" s="57" t="inlineStr"/>
      <c r="J23" s="57" t="inlineStr"/>
      <c r="K23" s="57" t="n"/>
      <c r="L23" s="57" t="n"/>
      <c r="M23" s="57" t="n"/>
      <c r="N23" s="57" t="n"/>
      <c r="O23" s="57" t="n"/>
      <c r="P23" s="57" t="n"/>
      <c r="Q23" s="57" t="n"/>
      <c r="R23" s="57" t="n"/>
      <c r="S23" s="57" t="n"/>
      <c r="T23" s="57" t="n"/>
      <c r="U23" s="57" t="n"/>
      <c r="V23" s="57" t="n"/>
      <c r="W23" s="57" t="n"/>
      <c r="X23" s="57" t="n"/>
      <c r="Y23" s="57" t="n"/>
      <c r="Z23" s="57" t="n"/>
      <c r="AA23" s="57" t="n"/>
      <c r="AB23" s="57" t="n"/>
      <c r="AC23" s="57" t="n"/>
      <c r="AD23" s="57" t="n"/>
      <c r="AE23" s="57" t="n"/>
      <c r="AF23" s="57" t="n"/>
      <c r="AG23" s="57" t="n"/>
      <c r="AH23" s="57" t="n"/>
      <c r="AI23" s="57" t="n"/>
      <c r="AJ23" s="57" t="n"/>
      <c r="AK23" s="57" t="n"/>
      <c r="AL23" s="57" t="n"/>
    </row>
    <row r="24" hidden="1" ht="18" customHeight="1" s="173" thickBot="1">
      <c r="A24" s="59" t="inlineStr">
        <is>
          <t>Premi retrosesi</t>
        </is>
      </c>
      <c r="B24" s="59" t="n"/>
      <c r="C24" s="57" t="inlineStr"/>
      <c r="D24" s="57" t="inlineStr"/>
      <c r="E24" s="57" t="inlineStr"/>
      <c r="F24" s="57" t="inlineStr"/>
      <c r="G24" s="57" t="inlineStr"/>
      <c r="H24" s="57" t="inlineStr"/>
      <c r="I24" s="57" t="inlineStr"/>
      <c r="J24" s="57" t="inlineStr"/>
      <c r="K24" s="57" t="n"/>
      <c r="L24" s="57" t="n"/>
      <c r="M24" s="57" t="n"/>
      <c r="N24" s="57" t="n"/>
      <c r="O24" s="57" t="n"/>
      <c r="P24" s="57" t="n"/>
      <c r="Q24" s="57" t="n"/>
      <c r="R24" s="57" t="n"/>
      <c r="S24" s="57" t="n"/>
      <c r="T24" s="57" t="n"/>
      <c r="U24" s="57" t="n"/>
      <c r="V24" s="57" t="n"/>
      <c r="W24" s="57" t="n"/>
      <c r="X24" s="57" t="n"/>
      <c r="Y24" s="57" t="n"/>
      <c r="Z24" s="57" t="n"/>
      <c r="AA24" s="57" t="n"/>
      <c r="AB24" s="57" t="n"/>
      <c r="AC24" s="57" t="n"/>
      <c r="AD24" s="57" t="n"/>
      <c r="AE24" s="57" t="n"/>
      <c r="AF24" s="57" t="n"/>
      <c r="AG24" s="57" t="n"/>
      <c r="AH24" s="57" t="n"/>
      <c r="AI24" s="57" t="n"/>
      <c r="AJ24" s="57" t="n"/>
      <c r="AK24" s="57" t="n"/>
      <c r="AL24" s="57" t="n"/>
    </row>
    <row r="25" hidden="1" ht="52" customHeight="1" s="173" thickBot="1">
      <c r="A25" s="59" t="inlineStr">
        <is>
          <t>Penurunan (kenaikan) premi yang belum merupakan pendapatan</t>
        </is>
      </c>
      <c r="B25" s="59" t="n"/>
      <c r="C25" s="56" t="inlineStr"/>
      <c r="D25" s="56" t="inlineStr"/>
      <c r="E25" s="56" t="inlineStr"/>
      <c r="F25" s="56" t="inlineStr"/>
      <c r="G25" s="56" t="inlineStr"/>
      <c r="H25" s="56" t="inlineStr"/>
      <c r="I25" s="56" t="inlineStr"/>
      <c r="J25" s="56" t="inlineStr"/>
      <c r="K25" s="56" t="n"/>
      <c r="L25" s="56" t="n"/>
      <c r="M25" s="56" t="n"/>
      <c r="N25" s="56" t="n"/>
      <c r="O25" s="56" t="n"/>
      <c r="P25" s="56" t="n"/>
      <c r="Q25" s="56" t="n"/>
      <c r="R25" s="56" t="n"/>
      <c r="S25" s="56" t="n"/>
      <c r="T25" s="56" t="n"/>
      <c r="U25" s="56" t="n"/>
      <c r="V25" s="56" t="n"/>
      <c r="W25" s="56" t="n"/>
      <c r="X25" s="56" t="n"/>
      <c r="Y25" s="56" t="n"/>
      <c r="Z25" s="56" t="n"/>
      <c r="AA25" s="56" t="n"/>
      <c r="AB25" s="56" t="n"/>
      <c r="AC25" s="56" t="n"/>
      <c r="AD25" s="56" t="n"/>
      <c r="AE25" s="56" t="n"/>
      <c r="AF25" s="56" t="n"/>
      <c r="AG25" s="56" t="n"/>
      <c r="AH25" s="56" t="n"/>
      <c r="AI25" s="56" t="n"/>
      <c r="AJ25" s="56" t="n"/>
      <c r="AK25" s="56" t="n"/>
      <c r="AL25" s="56" t="n"/>
    </row>
    <row r="26" hidden="1" ht="52" customHeight="1" s="173" thickBot="1">
      <c r="A26" s="59" t="inlineStr">
        <is>
          <t>Penurunan (kenaikan) pendapatan premi disesikan kepada reasuradur</t>
        </is>
      </c>
      <c r="B26" s="59" t="n"/>
      <c r="C26" s="57" t="inlineStr"/>
      <c r="D26" s="57" t="inlineStr"/>
      <c r="E26" s="57" t="inlineStr"/>
      <c r="F26" s="57" t="inlineStr"/>
      <c r="G26" s="57" t="inlineStr"/>
      <c r="H26" s="57" t="inlineStr"/>
      <c r="I26" s="57" t="inlineStr"/>
      <c r="J26" s="57" t="inlineStr"/>
      <c r="K26" s="57" t="n"/>
      <c r="L26" s="57" t="n"/>
      <c r="M26" s="57" t="n"/>
      <c r="N26" s="57" t="n"/>
      <c r="O26" s="57" t="n"/>
      <c r="P26" s="57" t="n"/>
      <c r="Q26" s="57" t="n"/>
      <c r="R26" s="57" t="n"/>
      <c r="S26" s="57" t="n"/>
      <c r="T26" s="57" t="n"/>
      <c r="U26" s="57" t="n"/>
      <c r="V26" s="57" t="n"/>
      <c r="W26" s="57" t="n"/>
      <c r="X26" s="57" t="n"/>
      <c r="Y26" s="57" t="n"/>
      <c r="Z26" s="57" t="n"/>
      <c r="AA26" s="57" t="n"/>
      <c r="AB26" s="57" t="n"/>
      <c r="AC26" s="57" t="n"/>
      <c r="AD26" s="57" t="n"/>
      <c r="AE26" s="57" t="n"/>
      <c r="AF26" s="57" t="n"/>
      <c r="AG26" s="57" t="n"/>
      <c r="AH26" s="57" t="n"/>
      <c r="AI26" s="57" t="n"/>
      <c r="AJ26" s="57" t="n"/>
      <c r="AK26" s="57" t="n"/>
      <c r="AL26" s="57" t="n"/>
    </row>
    <row r="27" hidden="1" ht="18" customHeight="1" s="173" thickBot="1">
      <c r="A27" s="59" t="inlineStr">
        <is>
          <t>Pendapatan komisi asuransi</t>
        </is>
      </c>
      <c r="B27" s="59" t="n"/>
      <c r="C27" s="56" t="inlineStr"/>
      <c r="D27" s="56" t="inlineStr"/>
      <c r="E27" s="56" t="inlineStr"/>
      <c r="F27" s="56" t="inlineStr"/>
      <c r="G27" s="56" t="inlineStr"/>
      <c r="H27" s="56" t="inlineStr"/>
      <c r="I27" s="56" t="inlineStr"/>
      <c r="J27" s="56" t="inlineStr"/>
      <c r="K27" s="56" t="n"/>
      <c r="L27" s="56" t="n"/>
      <c r="M27" s="56" t="n"/>
      <c r="N27" s="56" t="n"/>
      <c r="O27" s="56" t="n"/>
      <c r="P27" s="56" t="n"/>
      <c r="Q27" s="56" t="n"/>
      <c r="R27" s="56" t="n"/>
      <c r="S27" s="56" t="n"/>
      <c r="T27" s="56" t="n"/>
      <c r="U27" s="56" t="n"/>
      <c r="V27" s="56" t="n"/>
      <c r="W27" s="56" t="n"/>
      <c r="X27" s="56" t="n"/>
      <c r="Y27" s="56" t="n"/>
      <c r="Z27" s="56" t="n"/>
      <c r="AA27" s="56" t="n"/>
      <c r="AB27" s="56" t="n"/>
      <c r="AC27" s="56" t="n"/>
      <c r="AD27" s="56" t="n"/>
      <c r="AE27" s="56" t="n"/>
      <c r="AF27" s="56" t="n"/>
      <c r="AG27" s="56" t="n"/>
      <c r="AH27" s="56" t="n"/>
      <c r="AI27" s="56" t="n"/>
      <c r="AJ27" s="56" t="n"/>
      <c r="AK27" s="56" t="n"/>
      <c r="AL27" s="56" t="n"/>
    </row>
    <row r="28" hidden="1" ht="18" customHeight="1" s="173" thickBot="1">
      <c r="A28" s="59" t="inlineStr">
        <is>
          <t>Pendapatan bersih investasi</t>
        </is>
      </c>
      <c r="B28" s="59" t="n"/>
      <c r="C28" s="56" t="inlineStr"/>
      <c r="D28" s="56" t="inlineStr"/>
      <c r="E28" s="56" t="inlineStr"/>
      <c r="F28" s="56" t="inlineStr"/>
      <c r="G28" s="56" t="inlineStr"/>
      <c r="H28" s="56" t="inlineStr"/>
      <c r="I28" s="56" t="inlineStr"/>
      <c r="J28" s="56" t="inlineStr"/>
      <c r="K28" s="56" t="n"/>
      <c r="L28" s="56" t="n"/>
      <c r="M28" s="56" t="n"/>
      <c r="N28" s="56" t="n"/>
      <c r="O28" s="56" t="n"/>
      <c r="P28" s="56" t="n"/>
      <c r="Q28" s="56" t="n"/>
      <c r="R28" s="56" t="n"/>
      <c r="S28" s="56" t="n"/>
      <c r="T28" s="56" t="n"/>
      <c r="U28" s="56" t="n"/>
      <c r="V28" s="56" t="n"/>
      <c r="W28" s="56" t="n"/>
      <c r="X28" s="56" t="n"/>
      <c r="Y28" s="56" t="n"/>
      <c r="Z28" s="56" t="n"/>
      <c r="AA28" s="56" t="n"/>
      <c r="AB28" s="56" t="n"/>
      <c r="AC28" s="56" t="n"/>
      <c r="AD28" s="56" t="n"/>
      <c r="AE28" s="56" t="n"/>
      <c r="AF28" s="56" t="n"/>
      <c r="AG28" s="56" t="n"/>
      <c r="AH28" s="56" t="n"/>
      <c r="AI28" s="56" t="n"/>
      <c r="AJ28" s="56" t="n"/>
      <c r="AK28" s="56" t="n"/>
      <c r="AL28" s="56" t="n"/>
    </row>
    <row r="29" hidden="1" ht="18" customHeight="1" s="173" thickBot="1">
      <c r="A29" s="59" t="inlineStr">
        <is>
          <t>Penerimaan ujrah</t>
        </is>
      </c>
      <c r="B29" s="59" t="n"/>
      <c r="C29" s="56" t="inlineStr"/>
      <c r="D29" s="56" t="inlineStr"/>
      <c r="E29" s="56" t="inlineStr"/>
      <c r="F29" s="56" t="inlineStr"/>
      <c r="G29" s="56" t="inlineStr"/>
      <c r="H29" s="56" t="inlineStr"/>
      <c r="I29" s="56" t="inlineStr"/>
      <c r="J29" s="56" t="inlineStr"/>
      <c r="K29" s="56" t="n"/>
      <c r="L29" s="56" t="n"/>
      <c r="M29" s="56" t="n"/>
      <c r="N29" s="56" t="n"/>
      <c r="O29" s="56" t="n"/>
      <c r="P29" s="56" t="n"/>
      <c r="Q29" s="56" t="n"/>
      <c r="R29" s="56" t="n"/>
      <c r="S29" s="56" t="n"/>
      <c r="T29" s="56" t="n"/>
      <c r="U29" s="56" t="n"/>
      <c r="V29" s="56" t="n"/>
      <c r="W29" s="56" t="n"/>
      <c r="X29" s="56" t="n"/>
      <c r="Y29" s="56" t="n"/>
      <c r="Z29" s="56" t="n"/>
      <c r="AA29" s="56" t="n"/>
      <c r="AB29" s="56" t="n"/>
      <c r="AC29" s="56" t="n"/>
      <c r="AD29" s="56" t="n"/>
      <c r="AE29" s="56" t="n"/>
      <c r="AF29" s="56" t="n"/>
      <c r="AG29" s="56" t="n"/>
      <c r="AH29" s="56" t="n"/>
      <c r="AI29" s="56" t="n"/>
      <c r="AJ29" s="56" t="n"/>
      <c r="AK29" s="56" t="n"/>
      <c r="AL29" s="56" t="n"/>
    </row>
    <row r="30" hidden="1" ht="18" customHeight="1" s="173" thickBot="1">
      <c r="A30" s="59" t="inlineStr">
        <is>
          <t>Pendapatan asuransi lainnya</t>
        </is>
      </c>
      <c r="B30" s="59" t="n"/>
      <c r="C30" s="56" t="inlineStr"/>
      <c r="D30" s="56" t="inlineStr"/>
      <c r="E30" s="56" t="inlineStr"/>
      <c r="F30" s="56" t="inlineStr"/>
      <c r="G30" s="56" t="inlineStr"/>
      <c r="H30" s="56" t="inlineStr"/>
      <c r="I30" s="56" t="inlineStr"/>
      <c r="J30" s="56" t="inlineStr"/>
      <c r="K30" s="56" t="n"/>
      <c r="L30" s="56" t="n"/>
      <c r="M30" s="56" t="n"/>
      <c r="N30" s="56" t="n"/>
      <c r="O30" s="56" t="n"/>
      <c r="P30" s="56" t="n"/>
      <c r="Q30" s="56" t="n"/>
      <c r="R30" s="56" t="n"/>
      <c r="S30" s="56" t="n"/>
      <c r="T30" s="56" t="n"/>
      <c r="U30" s="56" t="n"/>
      <c r="V30" s="56" t="n"/>
      <c r="W30" s="56" t="n"/>
      <c r="X30" s="56" t="n"/>
      <c r="Y30" s="56" t="n"/>
      <c r="Z30" s="56" t="n"/>
      <c r="AA30" s="56" t="n"/>
      <c r="AB30" s="56" t="n"/>
      <c r="AC30" s="56" t="n"/>
      <c r="AD30" s="56" t="n"/>
      <c r="AE30" s="56" t="n"/>
      <c r="AF30" s="56" t="n"/>
      <c r="AG30" s="56" t="n"/>
      <c r="AH30" s="56" t="n"/>
      <c r="AI30" s="56" t="n"/>
      <c r="AJ30" s="56" t="n"/>
      <c r="AK30" s="56" t="n"/>
      <c r="AL30" s="56" t="n"/>
    </row>
    <row r="31" ht="18" customHeight="1" s="173" thickBot="1">
      <c r="A31" s="58" t="inlineStr">
        <is>
          <t>Beban asuransi</t>
        </is>
      </c>
      <c r="B31" s="58" t="n"/>
      <c r="C31" s="53" t="n"/>
      <c r="D31" s="53" t="n"/>
      <c r="E31" s="53" t="n"/>
      <c r="F31" s="53" t="n"/>
      <c r="G31" s="53" t="n"/>
      <c r="H31" s="53" t="n"/>
      <c r="I31" s="53" t="n"/>
      <c r="J31" s="53" t="n"/>
      <c r="K31" s="53" t="n"/>
      <c r="L31" s="53" t="n"/>
      <c r="M31" s="53" t="n"/>
      <c r="N31" s="53" t="n"/>
      <c r="O31" s="53" t="n"/>
      <c r="P31" s="53" t="n"/>
      <c r="Q31" s="53" t="n"/>
      <c r="R31" s="53" t="n"/>
      <c r="S31" s="53" t="n"/>
      <c r="T31" s="53" t="n"/>
      <c r="U31" s="53" t="n"/>
      <c r="V31" s="53" t="n"/>
      <c r="W31" s="53" t="n"/>
      <c r="X31" s="53" t="n"/>
      <c r="Y31" s="53" t="n"/>
      <c r="Z31" s="53" t="n"/>
      <c r="AA31" s="53" t="n"/>
      <c r="AB31" s="53" t="n"/>
      <c r="AC31" s="53" t="n"/>
      <c r="AD31" s="53" t="n"/>
      <c r="AE31" s="53" t="n"/>
      <c r="AF31" s="53" t="n"/>
      <c r="AG31" s="53" t="n"/>
      <c r="AH31" s="53" t="n"/>
      <c r="AI31" s="53" t="n"/>
      <c r="AJ31" s="53" t="n"/>
      <c r="AK31" s="53" t="n"/>
      <c r="AL31" s="53" t="n"/>
    </row>
    <row r="32" hidden="1" ht="18" customHeight="1" s="173" thickBot="1">
      <c r="A32" s="59" t="inlineStr">
        <is>
          <t>Beban klaim</t>
        </is>
      </c>
      <c r="B32" s="59" t="n"/>
      <c r="C32" s="57" t="inlineStr"/>
      <c r="D32" s="57" t="inlineStr"/>
      <c r="E32" s="57" t="inlineStr"/>
      <c r="F32" s="57" t="inlineStr"/>
      <c r="G32" s="57" t="inlineStr"/>
      <c r="H32" s="57" t="inlineStr"/>
      <c r="I32" s="57" t="inlineStr"/>
      <c r="J32" s="57" t="inlineStr"/>
      <c r="K32" s="57" t="n"/>
      <c r="L32" s="57" t="n"/>
      <c r="M32" s="57" t="n"/>
      <c r="N32" s="57" t="n"/>
      <c r="O32" s="57" t="n"/>
      <c r="P32" s="57" t="n"/>
      <c r="Q32" s="57" t="n"/>
      <c r="R32" s="57" t="n"/>
      <c r="S32" s="57" t="n"/>
      <c r="T32" s="57" t="n"/>
      <c r="U32" s="57" t="n"/>
      <c r="V32" s="57" t="n"/>
      <c r="W32" s="57" t="n"/>
      <c r="X32" s="57" t="n"/>
      <c r="Y32" s="57" t="n"/>
      <c r="Z32" s="57" t="n"/>
      <c r="AA32" s="57" t="n"/>
      <c r="AB32" s="57" t="n"/>
      <c r="AC32" s="57" t="n"/>
      <c r="AD32" s="57" t="n"/>
      <c r="AE32" s="57" t="n"/>
      <c r="AF32" s="57" t="n"/>
      <c r="AG32" s="57" t="n"/>
      <c r="AH32" s="57" t="n"/>
      <c r="AI32" s="57" t="n"/>
      <c r="AJ32" s="57" t="n"/>
      <c r="AK32" s="57" t="n"/>
      <c r="AL32" s="57" t="n"/>
    </row>
    <row r="33" hidden="1" ht="18" customHeight="1" s="173" thickBot="1">
      <c r="A33" s="59" t="inlineStr">
        <is>
          <t>Klaim reasuransi</t>
        </is>
      </c>
      <c r="B33" s="59" t="n"/>
      <c r="C33" s="56" t="inlineStr"/>
      <c r="D33" s="56" t="inlineStr"/>
      <c r="E33" s="56" t="inlineStr"/>
      <c r="F33" s="56" t="inlineStr"/>
      <c r="G33" s="56" t="inlineStr"/>
      <c r="H33" s="56" t="inlineStr"/>
      <c r="I33" s="56" t="inlineStr"/>
      <c r="J33" s="56" t="inlineStr"/>
      <c r="K33" s="56" t="n"/>
      <c r="L33" s="56" t="n"/>
      <c r="M33" s="56" t="n"/>
      <c r="N33" s="56" t="n"/>
      <c r="O33" s="56" t="n"/>
      <c r="P33" s="56" t="n"/>
      <c r="Q33" s="56" t="n"/>
      <c r="R33" s="56" t="n"/>
      <c r="S33" s="56" t="n"/>
      <c r="T33" s="56" t="n"/>
      <c r="U33" s="56" t="n"/>
      <c r="V33" s="56" t="n"/>
      <c r="W33" s="56" t="n"/>
      <c r="X33" s="56" t="n"/>
      <c r="Y33" s="56" t="n"/>
      <c r="Z33" s="56" t="n"/>
      <c r="AA33" s="56" t="n"/>
      <c r="AB33" s="56" t="n"/>
      <c r="AC33" s="56" t="n"/>
      <c r="AD33" s="56" t="n"/>
      <c r="AE33" s="56" t="n"/>
      <c r="AF33" s="56" t="n"/>
      <c r="AG33" s="56" t="n"/>
      <c r="AH33" s="56" t="n"/>
      <c r="AI33" s="56" t="n"/>
      <c r="AJ33" s="56" t="n"/>
      <c r="AK33" s="56" t="n"/>
      <c r="AL33" s="56" t="n"/>
    </row>
    <row r="34" hidden="1" ht="18" customHeight="1" s="173" thickBot="1">
      <c r="A34" s="59" t="inlineStr">
        <is>
          <t>Klaim retrosesi</t>
        </is>
      </c>
      <c r="B34" s="59" t="n"/>
      <c r="C34" s="56" t="inlineStr"/>
      <c r="D34" s="56" t="inlineStr"/>
      <c r="E34" s="56" t="inlineStr"/>
      <c r="F34" s="56" t="inlineStr"/>
      <c r="G34" s="56" t="inlineStr"/>
      <c r="H34" s="56" t="inlineStr"/>
      <c r="I34" s="56" t="inlineStr"/>
      <c r="J34" s="56" t="inlineStr"/>
      <c r="K34" s="56" t="n"/>
      <c r="L34" s="56" t="n"/>
      <c r="M34" s="56" t="n"/>
      <c r="N34" s="56" t="n"/>
      <c r="O34" s="56" t="n"/>
      <c r="P34" s="56" t="n"/>
      <c r="Q34" s="56" t="n"/>
      <c r="R34" s="56" t="n"/>
      <c r="S34" s="56" t="n"/>
      <c r="T34" s="56" t="n"/>
      <c r="U34" s="56" t="n"/>
      <c r="V34" s="56" t="n"/>
      <c r="W34" s="56" t="n"/>
      <c r="X34" s="56" t="n"/>
      <c r="Y34" s="56" t="n"/>
      <c r="Z34" s="56" t="n"/>
      <c r="AA34" s="56" t="n"/>
      <c r="AB34" s="56" t="n"/>
      <c r="AC34" s="56" t="n"/>
      <c r="AD34" s="56" t="n"/>
      <c r="AE34" s="56" t="n"/>
      <c r="AF34" s="56" t="n"/>
      <c r="AG34" s="56" t="n"/>
      <c r="AH34" s="56" t="n"/>
      <c r="AI34" s="56" t="n"/>
      <c r="AJ34" s="56" t="n"/>
      <c r="AK34" s="56" t="n"/>
      <c r="AL34" s="56" t="n"/>
    </row>
    <row r="35" hidden="1" ht="35" customHeight="1" s="173" thickBot="1">
      <c r="A35" s="59" t="inlineStr">
        <is>
          <t>Kenaikan (penurunan) estimasi liabilitas klaim</t>
        </is>
      </c>
      <c r="B35" s="59" t="n"/>
      <c r="C35" s="57" t="inlineStr"/>
      <c r="D35" s="57" t="inlineStr"/>
      <c r="E35" s="57" t="inlineStr"/>
      <c r="F35" s="57" t="inlineStr"/>
      <c r="G35" s="57" t="inlineStr"/>
      <c r="H35" s="57" t="inlineStr"/>
      <c r="I35" s="57" t="inlineStr"/>
      <c r="J35" s="57" t="inlineStr"/>
      <c r="K35" s="57" t="n"/>
      <c r="L35" s="57" t="n"/>
      <c r="M35" s="57" t="n"/>
      <c r="N35" s="57" t="n"/>
      <c r="O35" s="57" t="n"/>
      <c r="P35" s="57" t="n"/>
      <c r="Q35" s="57" t="n"/>
      <c r="R35" s="57" t="n"/>
      <c r="S35" s="57" t="n"/>
      <c r="T35" s="57" t="n"/>
      <c r="U35" s="57" t="n"/>
      <c r="V35" s="57" t="n"/>
      <c r="W35" s="57" t="n"/>
      <c r="X35" s="57" t="n"/>
      <c r="Y35" s="57" t="n"/>
      <c r="Z35" s="57" t="n"/>
      <c r="AA35" s="57" t="n"/>
      <c r="AB35" s="57" t="n"/>
      <c r="AC35" s="57" t="n"/>
      <c r="AD35" s="57" t="n"/>
      <c r="AE35" s="57" t="n"/>
      <c r="AF35" s="57" t="n"/>
      <c r="AG35" s="57" t="n"/>
      <c r="AH35" s="57" t="n"/>
      <c r="AI35" s="57" t="n"/>
      <c r="AJ35" s="57" t="n"/>
      <c r="AK35" s="57" t="n"/>
      <c r="AL35" s="57" t="n"/>
    </row>
    <row r="36" hidden="1" ht="35" customHeight="1" s="173" thickBot="1">
      <c r="A36" s="59" t="inlineStr">
        <is>
          <t>Kenaikan (penurunan) liabilitas manfaat polis masa depan</t>
        </is>
      </c>
      <c r="B36" s="59" t="n"/>
      <c r="C36" s="57" t="inlineStr"/>
      <c r="D36" s="57" t="inlineStr"/>
      <c r="E36" s="57" t="inlineStr"/>
      <c r="F36" s="57" t="inlineStr"/>
      <c r="G36" s="57" t="inlineStr"/>
      <c r="H36" s="57" t="inlineStr"/>
      <c r="I36" s="57" t="inlineStr"/>
      <c r="J36" s="57" t="inlineStr"/>
      <c r="K36" s="57" t="n"/>
      <c r="L36" s="57" t="n"/>
      <c r="M36" s="57" t="n"/>
      <c r="N36" s="57" t="n"/>
      <c r="O36" s="57" t="n"/>
      <c r="P36" s="57" t="n"/>
      <c r="Q36" s="57" t="n"/>
      <c r="R36" s="57" t="n"/>
      <c r="S36" s="57" t="n"/>
      <c r="T36" s="57" t="n"/>
      <c r="U36" s="57" t="n"/>
      <c r="V36" s="57" t="n"/>
      <c r="W36" s="57" t="n"/>
      <c r="X36" s="57" t="n"/>
      <c r="Y36" s="57" t="n"/>
      <c r="Z36" s="57" t="n"/>
      <c r="AA36" s="57" t="n"/>
      <c r="AB36" s="57" t="n"/>
      <c r="AC36" s="57" t="n"/>
      <c r="AD36" s="57" t="n"/>
      <c r="AE36" s="57" t="n"/>
      <c r="AF36" s="57" t="n"/>
      <c r="AG36" s="57" t="n"/>
      <c r="AH36" s="57" t="n"/>
      <c r="AI36" s="57" t="n"/>
      <c r="AJ36" s="57" t="n"/>
      <c r="AK36" s="57" t="n"/>
      <c r="AL36" s="57" t="n"/>
    </row>
    <row r="37" hidden="1" ht="52" customHeight="1" s="173" thickBot="1">
      <c r="A37" s="59" t="inlineStr">
        <is>
          <t>Kenaikan (penurunan) provisi yang timbul dari tes kecukupan liabilitas</t>
        </is>
      </c>
      <c r="B37" s="59" t="n"/>
      <c r="C37" s="57" t="inlineStr"/>
      <c r="D37" s="57" t="inlineStr"/>
      <c r="E37" s="57" t="inlineStr"/>
      <c r="F37" s="57" t="inlineStr"/>
      <c r="G37" s="57" t="inlineStr"/>
      <c r="H37" s="57" t="inlineStr"/>
      <c r="I37" s="57" t="inlineStr"/>
      <c r="J37" s="57" t="inlineStr"/>
      <c r="K37" s="57" t="n"/>
      <c r="L37" s="57" t="n"/>
      <c r="M37" s="57" t="n"/>
      <c r="N37" s="57" t="n"/>
      <c r="O37" s="57" t="n"/>
      <c r="P37" s="57" t="n"/>
      <c r="Q37" s="57" t="n"/>
      <c r="R37" s="57" t="n"/>
      <c r="S37" s="57" t="n"/>
      <c r="T37" s="57" t="n"/>
      <c r="U37" s="57" t="n"/>
      <c r="V37" s="57" t="n"/>
      <c r="W37" s="57" t="n"/>
      <c r="X37" s="57" t="n"/>
      <c r="Y37" s="57" t="n"/>
      <c r="Z37" s="57" t="n"/>
      <c r="AA37" s="57" t="n"/>
      <c r="AB37" s="57" t="n"/>
      <c r="AC37" s="57" t="n"/>
      <c r="AD37" s="57" t="n"/>
      <c r="AE37" s="57" t="n"/>
      <c r="AF37" s="57" t="n"/>
      <c r="AG37" s="57" t="n"/>
      <c r="AH37" s="57" t="n"/>
      <c r="AI37" s="57" t="n"/>
      <c r="AJ37" s="57" t="n"/>
      <c r="AK37" s="57" t="n"/>
      <c r="AL37" s="57" t="n"/>
    </row>
    <row r="38" hidden="1" ht="52" customHeight="1" s="173" thickBot="1">
      <c r="A38" s="59" t="inlineStr">
        <is>
          <t>Kenaikan (penurunan) liabilitas asuransi yang disesikan kepada reasuradur</t>
        </is>
      </c>
      <c r="B38" s="59" t="n"/>
      <c r="C38" s="56" t="inlineStr"/>
      <c r="D38" s="56" t="inlineStr"/>
      <c r="E38" s="56" t="inlineStr"/>
      <c r="F38" s="56" t="inlineStr"/>
      <c r="G38" s="56" t="inlineStr"/>
      <c r="H38" s="56" t="inlineStr"/>
      <c r="I38" s="56" t="inlineStr"/>
      <c r="J38" s="56" t="inlineStr"/>
      <c r="K38" s="56" t="n"/>
      <c r="L38" s="56" t="n"/>
      <c r="M38" s="56" t="n"/>
      <c r="N38" s="56" t="n"/>
      <c r="O38" s="56" t="n"/>
      <c r="P38" s="56" t="n"/>
      <c r="Q38" s="56" t="n"/>
      <c r="R38" s="56" t="n"/>
      <c r="S38" s="56" t="n"/>
      <c r="T38" s="56" t="n"/>
      <c r="U38" s="56" t="n"/>
      <c r="V38" s="56" t="n"/>
      <c r="W38" s="56" t="n"/>
      <c r="X38" s="56" t="n"/>
      <c r="Y38" s="56" t="n"/>
      <c r="Z38" s="56" t="n"/>
      <c r="AA38" s="56" t="n"/>
      <c r="AB38" s="56" t="n"/>
      <c r="AC38" s="56" t="n"/>
      <c r="AD38" s="56" t="n"/>
      <c r="AE38" s="56" t="n"/>
      <c r="AF38" s="56" t="n"/>
      <c r="AG38" s="56" t="n"/>
      <c r="AH38" s="56" t="n"/>
      <c r="AI38" s="56" t="n"/>
      <c r="AJ38" s="56" t="n"/>
      <c r="AK38" s="56" t="n"/>
      <c r="AL38" s="56" t="n"/>
    </row>
    <row r="39" hidden="1" ht="52" customHeight="1" s="173" thickBot="1">
      <c r="A39" s="59" t="inlineStr">
        <is>
          <t>Kenaikan (penurunan) liabilitas pemegang polis pada kontrak unit-linked</t>
        </is>
      </c>
      <c r="B39" s="59" t="n"/>
      <c r="C39" s="57" t="inlineStr"/>
      <c r="D39" s="57" t="inlineStr"/>
      <c r="E39" s="57" t="inlineStr"/>
      <c r="F39" s="57" t="inlineStr"/>
      <c r="G39" s="57" t="inlineStr"/>
      <c r="H39" s="57" t="inlineStr"/>
      <c r="I39" s="57" t="inlineStr"/>
      <c r="J39" s="57" t="inlineStr"/>
      <c r="K39" s="57" t="n"/>
      <c r="L39" s="57" t="n"/>
      <c r="M39" s="57" t="n"/>
      <c r="N39" s="57" t="n"/>
      <c r="O39" s="57" t="n"/>
      <c r="P39" s="57" t="n"/>
      <c r="Q39" s="57" t="n"/>
      <c r="R39" s="57" t="n"/>
      <c r="S39" s="57" t="n"/>
      <c r="T39" s="57" t="n"/>
      <c r="U39" s="57" t="n"/>
      <c r="V39" s="57" t="n"/>
      <c r="W39" s="57" t="n"/>
      <c r="X39" s="57" t="n"/>
      <c r="Y39" s="57" t="n"/>
      <c r="Z39" s="57" t="n"/>
      <c r="AA39" s="57" t="n"/>
      <c r="AB39" s="57" t="n"/>
      <c r="AC39" s="57" t="n"/>
      <c r="AD39" s="57" t="n"/>
      <c r="AE39" s="57" t="n"/>
      <c r="AF39" s="57" t="n"/>
      <c r="AG39" s="57" t="n"/>
      <c r="AH39" s="57" t="n"/>
      <c r="AI39" s="57" t="n"/>
      <c r="AJ39" s="57" t="n"/>
      <c r="AK39" s="57" t="n"/>
      <c r="AL39" s="57" t="n"/>
    </row>
    <row r="40" hidden="1" ht="18" customHeight="1" s="173" thickBot="1">
      <c r="A40" s="59" t="inlineStr">
        <is>
          <t>Beban komisi asuransi</t>
        </is>
      </c>
      <c r="B40" s="59" t="n"/>
      <c r="C40" s="57" t="inlineStr"/>
      <c r="D40" s="57" t="inlineStr"/>
      <c r="E40" s="57" t="inlineStr"/>
      <c r="F40" s="57" t="inlineStr"/>
      <c r="G40" s="57" t="inlineStr"/>
      <c r="H40" s="57" t="inlineStr"/>
      <c r="I40" s="57" t="inlineStr"/>
      <c r="J40" s="57" t="inlineStr"/>
      <c r="K40" s="57" t="n"/>
      <c r="L40" s="57" t="n"/>
      <c r="M40" s="57" t="n"/>
      <c r="N40" s="57" t="n"/>
      <c r="O40" s="57" t="n"/>
      <c r="P40" s="57" t="n"/>
      <c r="Q40" s="57" t="n"/>
      <c r="R40" s="57" t="n"/>
      <c r="S40" s="57" t="n"/>
      <c r="T40" s="57" t="n"/>
      <c r="U40" s="57" t="n"/>
      <c r="V40" s="57" t="n"/>
      <c r="W40" s="57" t="n"/>
      <c r="X40" s="57" t="n"/>
      <c r="Y40" s="57" t="n"/>
      <c r="Z40" s="57" t="n"/>
      <c r="AA40" s="57" t="n"/>
      <c r="AB40" s="57" t="n"/>
      <c r="AC40" s="57" t="n"/>
      <c r="AD40" s="57" t="n"/>
      <c r="AE40" s="57" t="n"/>
      <c r="AF40" s="57" t="n"/>
      <c r="AG40" s="57" t="n"/>
      <c r="AH40" s="57" t="n"/>
      <c r="AI40" s="57" t="n"/>
      <c r="AJ40" s="57" t="n"/>
      <c r="AK40" s="57" t="n"/>
      <c r="AL40" s="57" t="n"/>
    </row>
    <row r="41" hidden="1" ht="18" customHeight="1" s="173" thickBot="1">
      <c r="A41" s="59" t="inlineStr">
        <is>
          <t>Ujrah dibayar</t>
        </is>
      </c>
      <c r="B41" s="59" t="n"/>
      <c r="C41" s="57" t="inlineStr"/>
      <c r="D41" s="57" t="inlineStr"/>
      <c r="E41" s="57" t="inlineStr"/>
      <c r="F41" s="57" t="inlineStr"/>
      <c r="G41" s="57" t="inlineStr"/>
      <c r="H41" s="57" t="inlineStr"/>
      <c r="I41" s="57" t="inlineStr"/>
      <c r="J41" s="57" t="inlineStr"/>
      <c r="K41" s="57" t="n"/>
      <c r="L41" s="57" t="n"/>
      <c r="M41" s="57" t="n"/>
      <c r="N41" s="57" t="n"/>
      <c r="O41" s="57" t="n"/>
      <c r="P41" s="57" t="n"/>
      <c r="Q41" s="57" t="n"/>
      <c r="R41" s="57" t="n"/>
      <c r="S41" s="57" t="n"/>
      <c r="T41" s="57" t="n"/>
      <c r="U41" s="57" t="n"/>
      <c r="V41" s="57" t="n"/>
      <c r="W41" s="57" t="n"/>
      <c r="X41" s="57" t="n"/>
      <c r="Y41" s="57" t="n"/>
      <c r="Z41" s="57" t="n"/>
      <c r="AA41" s="57" t="n"/>
      <c r="AB41" s="57" t="n"/>
      <c r="AC41" s="57" t="n"/>
      <c r="AD41" s="57" t="n"/>
      <c r="AE41" s="57" t="n"/>
      <c r="AF41" s="57" t="n"/>
      <c r="AG41" s="57" t="n"/>
      <c r="AH41" s="57" t="n"/>
      <c r="AI41" s="57" t="n"/>
      <c r="AJ41" s="57" t="n"/>
      <c r="AK41" s="57" t="n"/>
      <c r="AL41" s="57" t="n"/>
    </row>
    <row r="42" hidden="1" ht="35" customHeight="1" s="173" thickBot="1">
      <c r="A42" s="59" t="inlineStr">
        <is>
          <t>Beban akuisisi dari kontrak asuransi</t>
        </is>
      </c>
      <c r="B42" s="59" t="n"/>
      <c r="C42" s="57" t="inlineStr"/>
      <c r="D42" s="57" t="inlineStr"/>
      <c r="E42" s="57" t="inlineStr"/>
      <c r="F42" s="57" t="inlineStr"/>
      <c r="G42" s="57" t="inlineStr"/>
      <c r="H42" s="57" t="inlineStr"/>
      <c r="I42" s="57" t="inlineStr"/>
      <c r="J42" s="57" t="inlineStr"/>
      <c r="K42" s="57" t="n"/>
      <c r="L42" s="57" t="n"/>
      <c r="M42" s="57" t="n"/>
      <c r="N42" s="57" t="n"/>
      <c r="O42" s="57" t="n"/>
      <c r="P42" s="57" t="n"/>
      <c r="Q42" s="57" t="n"/>
      <c r="R42" s="57" t="n"/>
      <c r="S42" s="57" t="n"/>
      <c r="T42" s="57" t="n"/>
      <c r="U42" s="57" t="n"/>
      <c r="V42" s="57" t="n"/>
      <c r="W42" s="57" t="n"/>
      <c r="X42" s="57" t="n"/>
      <c r="Y42" s="57" t="n"/>
      <c r="Z42" s="57" t="n"/>
      <c r="AA42" s="57" t="n"/>
      <c r="AB42" s="57" t="n"/>
      <c r="AC42" s="57" t="n"/>
      <c r="AD42" s="57" t="n"/>
      <c r="AE42" s="57" t="n"/>
      <c r="AF42" s="57" t="n"/>
      <c r="AG42" s="57" t="n"/>
      <c r="AH42" s="57" t="n"/>
      <c r="AI42" s="57" t="n"/>
      <c r="AJ42" s="57" t="n"/>
      <c r="AK42" s="57" t="n"/>
      <c r="AL42" s="57" t="n"/>
    </row>
    <row r="43" hidden="1" ht="18" customHeight="1" s="173" thickBot="1">
      <c r="A43" s="59" t="inlineStr">
        <is>
          <t>Beban asuransi lainnya</t>
        </is>
      </c>
      <c r="B43" s="59" t="n"/>
      <c r="C43" s="57" t="inlineStr"/>
      <c r="D43" s="57" t="inlineStr"/>
      <c r="E43" s="57" t="inlineStr"/>
      <c r="F43" s="57" t="inlineStr"/>
      <c r="G43" s="57" t="inlineStr"/>
      <c r="H43" s="57" t="inlineStr"/>
      <c r="I43" s="57" t="inlineStr"/>
      <c r="J43" s="57" t="inlineStr"/>
      <c r="K43" s="57" t="n"/>
      <c r="L43" s="57" t="n"/>
      <c r="M43" s="57" t="n"/>
      <c r="N43" s="57" t="n"/>
      <c r="O43" s="57" t="n"/>
      <c r="P43" s="57" t="n"/>
      <c r="Q43" s="57" t="n"/>
      <c r="R43" s="57" t="n"/>
      <c r="S43" s="57" t="n"/>
      <c r="T43" s="57" t="n"/>
      <c r="U43" s="57" t="n"/>
      <c r="V43" s="57" t="n"/>
      <c r="W43" s="57" t="n"/>
      <c r="X43" s="57" t="n"/>
      <c r="Y43" s="57" t="n"/>
      <c r="Z43" s="57" t="n"/>
      <c r="AA43" s="57" t="n"/>
      <c r="AB43" s="57" t="n"/>
      <c r="AC43" s="57" t="n"/>
      <c r="AD43" s="57" t="n"/>
      <c r="AE43" s="57" t="n"/>
      <c r="AF43" s="57" t="n"/>
      <c r="AG43" s="57" t="n"/>
      <c r="AH43" s="57" t="n"/>
      <c r="AI43" s="57" t="n"/>
      <c r="AJ43" s="57" t="n"/>
      <c r="AK43" s="57" t="n"/>
      <c r="AL43" s="57" t="n"/>
    </row>
    <row r="44" ht="35" customHeight="1" s="173" thickBot="1">
      <c r="A44" s="54" t="inlineStr">
        <is>
          <t>Net Operating Revenue before Provisions</t>
        </is>
      </c>
      <c r="B44" s="62" t="n"/>
      <c r="C44" s="149">
        <f>C5 - (C14+C23+C24+C26+C32+C35+C36+C37+C39+C40+C41+C42+C43)</f>
        <v/>
      </c>
      <c r="D44" s="149">
        <f>D5-D14-D32</f>
        <v/>
      </c>
      <c r="E44" s="149">
        <f>E5-E14-E32</f>
        <v/>
      </c>
      <c r="F44" s="149">
        <f>F5-F14-F32</f>
        <v/>
      </c>
      <c r="G44" s="149">
        <f>G5-G14-G32</f>
        <v/>
      </c>
      <c r="H44" s="149">
        <f>H5-H14-H32</f>
        <v/>
      </c>
      <c r="I44" s="149">
        <f>I5-I14-I32</f>
        <v/>
      </c>
      <c r="J44" s="149">
        <f>J5-J14-J32</f>
        <v/>
      </c>
      <c r="K44" s="149">
        <f>K5-K14-K32</f>
        <v/>
      </c>
      <c r="L44" s="149">
        <f>L5-L14-L32</f>
        <v/>
      </c>
      <c r="M44" s="149">
        <f>M5-M14-M32</f>
        <v/>
      </c>
      <c r="N44" s="149">
        <f>N5-N14-N32</f>
        <v/>
      </c>
      <c r="O44" s="149">
        <f>O5-O14-O32</f>
        <v/>
      </c>
      <c r="P44" s="149">
        <f>P5-P14-P32</f>
        <v/>
      </c>
      <c r="Q44" s="149">
        <f>Q5-Q14-Q32</f>
        <v/>
      </c>
      <c r="R44" s="149">
        <f>R5-R14-R32</f>
        <v/>
      </c>
      <c r="S44" s="149">
        <f>S5-S14-S32</f>
        <v/>
      </c>
      <c r="T44" s="149">
        <f>T5-T14-T32</f>
        <v/>
      </c>
      <c r="U44" s="149">
        <f>U5-U14-U32</f>
        <v/>
      </c>
      <c r="V44" s="149">
        <f>V5-V14-V32</f>
        <v/>
      </c>
      <c r="W44" s="149">
        <f>W5-W14-W32</f>
        <v/>
      </c>
      <c r="X44" s="149">
        <f>X5-X14-X32</f>
        <v/>
      </c>
      <c r="Y44" s="149">
        <f>Y5-Y14-Y32</f>
        <v/>
      </c>
      <c r="Z44" s="149">
        <f>Z5-Z14-Z32</f>
        <v/>
      </c>
      <c r="AA44" s="149">
        <f>AA5-AA14-AA32</f>
        <v/>
      </c>
      <c r="AB44" s="149">
        <f>AB5-AB14-AB32</f>
        <v/>
      </c>
      <c r="AC44" s="149">
        <f>AC5-AC14-AC32</f>
        <v/>
      </c>
      <c r="AD44" s="149">
        <f>AD5-AD14-AD32</f>
        <v/>
      </c>
      <c r="AE44" s="149">
        <f>AE5-AE14-AE32</f>
        <v/>
      </c>
      <c r="AF44" s="149">
        <f>AF5-AF14-AF32</f>
        <v/>
      </c>
      <c r="AG44" s="149">
        <f>AG5-AG14-AG32</f>
        <v/>
      </c>
      <c r="AH44" s="149">
        <f>AH5-AH14-AH32</f>
        <v/>
      </c>
      <c r="AI44" s="149">
        <f>AI5-AI14-AI32</f>
        <v/>
      </c>
      <c r="AJ44" s="149">
        <f>AJ5-AJ14-AJ32</f>
        <v/>
      </c>
      <c r="AK44" s="149">
        <f>AK5-AK14-AK32</f>
        <v/>
      </c>
      <c r="AL44" s="149">
        <f>AL5-AL14-AL32</f>
        <v/>
      </c>
    </row>
    <row r="45" ht="18" customHeight="1" s="173" thickBot="1">
      <c r="A45" s="145" t="inlineStr">
        <is>
          <t>GPM (%)</t>
        </is>
      </c>
      <c r="B45" s="54" t="n"/>
      <c r="C45" s="95">
        <f>IFERROR(C44/C5, "")</f>
        <v/>
      </c>
      <c r="D45" s="95">
        <f>IFERROR(D44/D5, "")</f>
        <v/>
      </c>
      <c r="E45" s="95">
        <f>IFERROR(E44/E5, "")</f>
        <v/>
      </c>
      <c r="F45" s="95">
        <f>IFERROR(F44/F5, "")</f>
        <v/>
      </c>
      <c r="G45" s="95">
        <f>IFERROR(G44/G5, "")</f>
        <v/>
      </c>
      <c r="H45" s="95">
        <f>IFERROR(H44/H5, "")</f>
        <v/>
      </c>
      <c r="I45" s="95">
        <f>IFERROR(I44/I5, "")</f>
        <v/>
      </c>
      <c r="J45" s="95">
        <f>IFERROR(J44/J5, "")</f>
        <v/>
      </c>
      <c r="K45" s="95">
        <f>IFERROR(K44/K5, "")</f>
        <v/>
      </c>
      <c r="L45" s="95">
        <f>IFERROR(L44/L5, "")</f>
        <v/>
      </c>
      <c r="M45" s="95">
        <f>IFERROR(M44/M5, "")</f>
        <v/>
      </c>
      <c r="N45" s="95">
        <f>IFERROR(N44/N5, "")</f>
        <v/>
      </c>
      <c r="O45" s="95">
        <f>IFERROR(O44/O5, "")</f>
        <v/>
      </c>
      <c r="P45" s="95">
        <f>IFERROR(P44/P5, "")</f>
        <v/>
      </c>
      <c r="Q45" s="95">
        <f>IFERROR(Q44/Q5, "")</f>
        <v/>
      </c>
      <c r="R45" s="95">
        <f>IFERROR(R44/R5, "")</f>
        <v/>
      </c>
      <c r="S45" s="95">
        <f>IFERROR(S44/S5, "")</f>
        <v/>
      </c>
      <c r="T45" s="95">
        <f>IFERROR(T44/T5, "")</f>
        <v/>
      </c>
      <c r="U45" s="95">
        <f>IFERROR(U44/U5, "")</f>
        <v/>
      </c>
      <c r="V45" s="95">
        <f>IFERROR(V44/V5, "")</f>
        <v/>
      </c>
      <c r="W45" s="95">
        <f>IFERROR(W44/W5, "")</f>
        <v/>
      </c>
      <c r="X45" s="95">
        <f>IFERROR(X44/X5, "")</f>
        <v/>
      </c>
      <c r="Y45" s="95">
        <f>IFERROR(Y44/Y5, "")</f>
        <v/>
      </c>
      <c r="Z45" s="95">
        <f>IFERROR(Z44/Z5, "")</f>
        <v/>
      </c>
      <c r="AA45" s="95">
        <f>IFERROR(AA44/AA5, "")</f>
        <v/>
      </c>
      <c r="AB45" s="95">
        <f>IFERROR(AB44/AB5, "")</f>
        <v/>
      </c>
      <c r="AC45" s="95">
        <f>IFERROR(AC44/AC5, "")</f>
        <v/>
      </c>
      <c r="AD45" s="95">
        <f>IFERROR(AD44/AD5, "")</f>
        <v/>
      </c>
      <c r="AE45" s="95">
        <f>IFERROR(AE44/AE5, "")</f>
        <v/>
      </c>
      <c r="AF45" s="95">
        <f>IFERROR(AF44/AF5, "")</f>
        <v/>
      </c>
      <c r="AG45" s="95">
        <f>IFERROR(AG44/AG5, "")</f>
        <v/>
      </c>
      <c r="AH45" s="95">
        <f>IFERROR(AH44/AH5, "")</f>
        <v/>
      </c>
      <c r="AI45" s="95">
        <f>IFERROR(AI44/AI5, "")</f>
        <v/>
      </c>
      <c r="AJ45" s="95">
        <f>IFERROR(AJ44/AJ5, "")</f>
        <v/>
      </c>
      <c r="AK45" s="95">
        <f>IFERROR(AK44/AK5, "")</f>
        <v/>
      </c>
      <c r="AL45" s="95">
        <f>IFERROR(AL44/AL5, "")</f>
        <v/>
      </c>
    </row>
    <row r="46" ht="18" customHeight="1" s="173" thickBot="1">
      <c r="A46" s="58" t="inlineStr">
        <is>
          <t>Pendapatan dari pembiayaan</t>
        </is>
      </c>
      <c r="B46" s="58" t="n"/>
      <c r="C46" s="53" t="n"/>
      <c r="D46" s="53" t="n"/>
      <c r="E46" s="53" t="n"/>
      <c r="F46" s="53" t="n"/>
      <c r="G46" s="53" t="n"/>
      <c r="H46" s="53" t="n"/>
      <c r="I46" s="53" t="n"/>
      <c r="J46" s="53" t="n"/>
      <c r="K46" s="53" t="n"/>
      <c r="L46" s="53" t="n"/>
      <c r="M46" s="53" t="n"/>
      <c r="N46" s="53" t="n"/>
      <c r="O46" s="53" t="n"/>
      <c r="P46" s="53" t="n"/>
      <c r="Q46" s="53" t="n"/>
      <c r="R46" s="53" t="n"/>
      <c r="S46" s="53" t="n"/>
      <c r="T46" s="53" t="n"/>
      <c r="U46" s="53" t="n"/>
      <c r="V46" s="53" t="n"/>
      <c r="W46" s="53" t="n"/>
      <c r="X46" s="53" t="n"/>
      <c r="Y46" s="53" t="n"/>
      <c r="Z46" s="53" t="n"/>
      <c r="AA46" s="53" t="n"/>
      <c r="AB46" s="53" t="n"/>
      <c r="AC46" s="53" t="n"/>
      <c r="AD46" s="53" t="n"/>
      <c r="AE46" s="53" t="n"/>
      <c r="AF46" s="53" t="n"/>
      <c r="AG46" s="53" t="n"/>
      <c r="AH46" s="53" t="n"/>
      <c r="AI46" s="53" t="n"/>
      <c r="AJ46" s="53" t="n"/>
      <c r="AK46" s="53" t="n"/>
      <c r="AL46" s="53" t="n"/>
    </row>
    <row r="47" hidden="1" ht="35" customHeight="1" s="173" thickBot="1">
      <c r="A47" s="59" t="inlineStr">
        <is>
          <t>Pendapatan dari pembiayaan konsumen</t>
        </is>
      </c>
      <c r="B47" s="59" t="n"/>
      <c r="C47" s="56" t="inlineStr"/>
      <c r="D47" s="56" t="inlineStr"/>
      <c r="E47" s="56" t="inlineStr"/>
      <c r="F47" s="56" t="inlineStr"/>
      <c r="G47" s="56" t="inlineStr"/>
      <c r="H47" s="56" t="inlineStr"/>
      <c r="I47" s="56" t="inlineStr"/>
      <c r="J47" s="56" t="inlineStr"/>
      <c r="K47" s="56" t="n"/>
      <c r="L47" s="56" t="n"/>
      <c r="M47" s="56" t="n"/>
      <c r="N47" s="56" t="n"/>
      <c r="O47" s="56" t="n"/>
      <c r="P47" s="56" t="n"/>
      <c r="Q47" s="56" t="n"/>
      <c r="R47" s="56" t="n"/>
      <c r="S47" s="56" t="n"/>
      <c r="T47" s="56" t="n"/>
      <c r="U47" s="56" t="n"/>
      <c r="V47" s="56" t="n"/>
      <c r="W47" s="56" t="n"/>
      <c r="X47" s="56" t="n"/>
      <c r="Y47" s="56" t="n"/>
      <c r="Z47" s="56" t="n"/>
      <c r="AA47" s="56" t="n"/>
      <c r="AB47" s="56" t="n"/>
      <c r="AC47" s="56" t="n"/>
      <c r="AD47" s="56" t="n"/>
      <c r="AE47" s="56" t="n"/>
      <c r="AF47" s="56" t="n"/>
      <c r="AG47" s="56" t="n"/>
      <c r="AH47" s="56" t="n"/>
      <c r="AI47" s="56" t="n"/>
      <c r="AJ47" s="56" t="n"/>
      <c r="AK47" s="56" t="n"/>
      <c r="AL47" s="56" t="n"/>
    </row>
    <row r="48" hidden="1" ht="35" customHeight="1" s="173" thickBot="1">
      <c r="A48" s="59" t="inlineStr">
        <is>
          <t>Pendapatan dari sewa pembiayaan</t>
        </is>
      </c>
      <c r="B48" s="59" t="n"/>
      <c r="C48" s="56" t="inlineStr"/>
      <c r="D48" s="56" t="inlineStr"/>
      <c r="E48" s="56" t="inlineStr"/>
      <c r="F48" s="56" t="inlineStr"/>
      <c r="G48" s="56" t="inlineStr"/>
      <c r="H48" s="56" t="inlineStr"/>
      <c r="I48" s="56" t="inlineStr"/>
      <c r="J48" s="56" t="inlineStr"/>
      <c r="K48" s="56" t="n"/>
      <c r="L48" s="56" t="n"/>
      <c r="M48" s="56" t="n"/>
      <c r="N48" s="56" t="n"/>
      <c r="O48" s="56" t="n"/>
      <c r="P48" s="56" t="n"/>
      <c r="Q48" s="56" t="n"/>
      <c r="R48" s="56" t="n"/>
      <c r="S48" s="56" t="n"/>
      <c r="T48" s="56" t="n"/>
      <c r="U48" s="56" t="n"/>
      <c r="V48" s="56" t="n"/>
      <c r="W48" s="56" t="n"/>
      <c r="X48" s="56" t="n"/>
      <c r="Y48" s="56" t="n"/>
      <c r="Z48" s="56" t="n"/>
      <c r="AA48" s="56" t="n"/>
      <c r="AB48" s="56" t="n"/>
      <c r="AC48" s="56" t="n"/>
      <c r="AD48" s="56" t="n"/>
      <c r="AE48" s="56" t="n"/>
      <c r="AF48" s="56" t="n"/>
      <c r="AG48" s="56" t="n"/>
      <c r="AH48" s="56" t="n"/>
      <c r="AI48" s="56" t="n"/>
      <c r="AJ48" s="56" t="n"/>
      <c r="AK48" s="56" t="n"/>
      <c r="AL48" s="56" t="n"/>
    </row>
    <row r="49" hidden="1" ht="18" customHeight="1" s="173" thickBot="1">
      <c r="A49" s="59" t="inlineStr">
        <is>
          <t>Pendapatan dari sewa operasi</t>
        </is>
      </c>
      <c r="B49" s="59" t="n"/>
      <c r="C49" s="56" t="inlineStr"/>
      <c r="D49" s="56" t="inlineStr"/>
      <c r="E49" s="56" t="inlineStr"/>
      <c r="F49" s="56" t="inlineStr"/>
      <c r="G49" s="56" t="inlineStr"/>
      <c r="H49" s="56" t="inlineStr"/>
      <c r="I49" s="56" t="inlineStr"/>
      <c r="J49" s="56" t="inlineStr"/>
      <c r="K49" s="56" t="n"/>
      <c r="L49" s="56" t="n"/>
      <c r="M49" s="56" t="n"/>
      <c r="N49" s="56" t="n"/>
      <c r="O49" s="56" t="n"/>
      <c r="P49" s="56" t="n"/>
      <c r="Q49" s="56" t="n"/>
      <c r="R49" s="56" t="n"/>
      <c r="S49" s="56" t="n"/>
      <c r="T49" s="56" t="n"/>
      <c r="U49" s="56" t="n"/>
      <c r="V49" s="56" t="n"/>
      <c r="W49" s="56" t="n"/>
      <c r="X49" s="56" t="n"/>
      <c r="Y49" s="56" t="n"/>
      <c r="Z49" s="56" t="n"/>
      <c r="AA49" s="56" t="n"/>
      <c r="AB49" s="56" t="n"/>
      <c r="AC49" s="56" t="n"/>
      <c r="AD49" s="56" t="n"/>
      <c r="AE49" s="56" t="n"/>
      <c r="AF49" s="56" t="n"/>
      <c r="AG49" s="56" t="n"/>
      <c r="AH49" s="56" t="n"/>
      <c r="AI49" s="56" t="n"/>
      <c r="AJ49" s="56" t="n"/>
      <c r="AK49" s="56" t="n"/>
      <c r="AL49" s="56" t="n"/>
    </row>
    <row r="50" hidden="1" ht="18" customHeight="1" s="173" thickBot="1">
      <c r="A50" s="59" t="inlineStr">
        <is>
          <t>Pendapatan dari anjak piutang</t>
        </is>
      </c>
      <c r="B50" s="59" t="n"/>
      <c r="C50" s="56" t="inlineStr"/>
      <c r="D50" s="56" t="inlineStr"/>
      <c r="E50" s="56" t="inlineStr"/>
      <c r="F50" s="56" t="inlineStr"/>
      <c r="G50" s="56" t="inlineStr"/>
      <c r="H50" s="56" t="inlineStr"/>
      <c r="I50" s="56" t="inlineStr"/>
      <c r="J50" s="56" t="inlineStr"/>
      <c r="K50" s="56" t="n"/>
      <c r="L50" s="56" t="n"/>
      <c r="M50" s="56" t="n"/>
      <c r="N50" s="56" t="n"/>
      <c r="O50" s="56" t="n"/>
      <c r="P50" s="56" t="n"/>
      <c r="Q50" s="56" t="n"/>
      <c r="R50" s="56" t="n"/>
      <c r="S50" s="56" t="n"/>
      <c r="T50" s="56" t="n"/>
      <c r="U50" s="56" t="n"/>
      <c r="V50" s="56" t="n"/>
      <c r="W50" s="56" t="n"/>
      <c r="X50" s="56" t="n"/>
      <c r="Y50" s="56" t="n"/>
      <c r="Z50" s="56" t="n"/>
      <c r="AA50" s="56" t="n"/>
      <c r="AB50" s="56" t="n"/>
      <c r="AC50" s="56" t="n"/>
      <c r="AD50" s="56" t="n"/>
      <c r="AE50" s="56" t="n"/>
      <c r="AF50" s="56" t="n"/>
      <c r="AG50" s="56" t="n"/>
      <c r="AH50" s="56" t="n"/>
      <c r="AI50" s="56" t="n"/>
      <c r="AJ50" s="56" t="n"/>
      <c r="AK50" s="56" t="n"/>
      <c r="AL50" s="56" t="n"/>
    </row>
    <row r="51" ht="18" customHeight="1" s="173" thickBot="1">
      <c r="A51" s="58" t="inlineStr">
        <is>
          <t>Pendapatan sekuritas</t>
        </is>
      </c>
      <c r="B51" s="58" t="n"/>
      <c r="C51" s="53" t="n"/>
      <c r="D51" s="53" t="n"/>
      <c r="E51" s="53" t="n"/>
      <c r="F51" s="53" t="n"/>
      <c r="G51" s="53" t="n"/>
      <c r="H51" s="53" t="n"/>
      <c r="I51" s="53" t="n"/>
      <c r="J51" s="53" t="n"/>
      <c r="K51" s="53" t="n"/>
      <c r="L51" s="53" t="n"/>
      <c r="M51" s="53" t="n"/>
      <c r="N51" s="53" t="n"/>
      <c r="O51" s="53" t="n"/>
      <c r="P51" s="53" t="n"/>
      <c r="Q51" s="53" t="n"/>
      <c r="R51" s="53" t="n"/>
      <c r="S51" s="53" t="n"/>
      <c r="T51" s="53" t="n"/>
      <c r="U51" s="53" t="n"/>
      <c r="V51" s="53" t="n"/>
      <c r="W51" s="53" t="n"/>
      <c r="X51" s="53" t="n"/>
      <c r="Y51" s="53" t="n"/>
      <c r="Z51" s="53" t="n"/>
      <c r="AA51" s="53" t="n"/>
      <c r="AB51" s="53" t="n"/>
      <c r="AC51" s="53" t="n"/>
      <c r="AD51" s="53" t="n"/>
      <c r="AE51" s="53" t="n"/>
      <c r="AF51" s="53" t="n"/>
      <c r="AG51" s="53" t="n"/>
      <c r="AH51" s="53" t="n"/>
      <c r="AI51" s="53" t="n"/>
      <c r="AJ51" s="53" t="n"/>
      <c r="AK51" s="53" t="n"/>
      <c r="AL51" s="53" t="n"/>
    </row>
    <row r="52" hidden="1" ht="35" customHeight="1" s="173" thickBot="1">
      <c r="A52" s="59" t="inlineStr">
        <is>
          <t>Pendapatan kegiatan penjamin emisi dan penjualan efek</t>
        </is>
      </c>
      <c r="B52" s="59" t="n"/>
      <c r="C52" s="56" t="inlineStr"/>
      <c r="D52" s="56" t="inlineStr"/>
      <c r="E52" s="56" t="inlineStr"/>
      <c r="F52" s="56" t="inlineStr"/>
      <c r="G52" s="56" t="inlineStr"/>
      <c r="H52" s="56" t="inlineStr"/>
      <c r="I52" s="56" t="inlineStr"/>
      <c r="J52" s="56" t="inlineStr"/>
      <c r="K52" s="56" t="n"/>
      <c r="L52" s="56" t="n"/>
      <c r="M52" s="56" t="n"/>
      <c r="N52" s="56" t="n"/>
      <c r="O52" s="56" t="n"/>
      <c r="P52" s="56" t="n"/>
      <c r="Q52" s="56" t="n"/>
      <c r="R52" s="56" t="n"/>
      <c r="S52" s="56" t="n"/>
      <c r="T52" s="56" t="n"/>
      <c r="U52" s="56" t="n"/>
      <c r="V52" s="56" t="n"/>
      <c r="W52" s="56" t="n"/>
      <c r="X52" s="56" t="n"/>
      <c r="Y52" s="56" t="n"/>
      <c r="Z52" s="56" t="n"/>
      <c r="AA52" s="56" t="n"/>
      <c r="AB52" s="56" t="n"/>
      <c r="AC52" s="56" t="n"/>
      <c r="AD52" s="56" t="n"/>
      <c r="AE52" s="56" t="n"/>
      <c r="AF52" s="56" t="n"/>
      <c r="AG52" s="56" t="n"/>
      <c r="AH52" s="56" t="n"/>
      <c r="AI52" s="56" t="n"/>
      <c r="AJ52" s="56" t="n"/>
      <c r="AK52" s="56" t="n"/>
      <c r="AL52" s="56" t="n"/>
    </row>
    <row r="53" hidden="1" ht="35" customHeight="1" s="173" thickBot="1">
      <c r="A53" s="59" t="inlineStr">
        <is>
          <t>Pendapatan pembiayaan transaksi nasabah</t>
        </is>
      </c>
      <c r="B53" s="59" t="n"/>
      <c r="C53" s="56" t="inlineStr"/>
      <c r="D53" s="56" t="inlineStr"/>
      <c r="E53" s="56" t="inlineStr"/>
      <c r="F53" s="56" t="inlineStr"/>
      <c r="G53" s="56" t="inlineStr"/>
      <c r="H53" s="56" t="inlineStr"/>
      <c r="I53" s="56" t="inlineStr"/>
      <c r="J53" s="56" t="inlineStr"/>
      <c r="K53" s="56" t="n"/>
      <c r="L53" s="56" t="n"/>
      <c r="M53" s="56" t="n"/>
      <c r="N53" s="56" t="n"/>
      <c r="O53" s="56" t="n"/>
      <c r="P53" s="56" t="n"/>
      <c r="Q53" s="56" t="n"/>
      <c r="R53" s="56" t="n"/>
      <c r="S53" s="56" t="n"/>
      <c r="T53" s="56" t="n"/>
      <c r="U53" s="56" t="n"/>
      <c r="V53" s="56" t="n"/>
      <c r="W53" s="56" t="n"/>
      <c r="X53" s="56" t="n"/>
      <c r="Y53" s="56" t="n"/>
      <c r="Z53" s="56" t="n"/>
      <c r="AA53" s="56" t="n"/>
      <c r="AB53" s="56" t="n"/>
      <c r="AC53" s="56" t="n"/>
      <c r="AD53" s="56" t="n"/>
      <c r="AE53" s="56" t="n"/>
      <c r="AF53" s="56" t="n"/>
      <c r="AG53" s="56" t="n"/>
      <c r="AH53" s="56" t="n"/>
      <c r="AI53" s="56" t="n"/>
      <c r="AJ53" s="56" t="n"/>
      <c r="AK53" s="56" t="n"/>
      <c r="AL53" s="56" t="n"/>
    </row>
    <row r="54" hidden="1" ht="35" customHeight="1" s="173" thickBot="1">
      <c r="A54" s="59" t="inlineStr">
        <is>
          <t>Pendapatan jasa biro administrasi efek</t>
        </is>
      </c>
      <c r="B54" s="59" t="n"/>
      <c r="C54" s="56" t="inlineStr"/>
      <c r="D54" s="56" t="inlineStr"/>
      <c r="E54" s="56" t="inlineStr"/>
      <c r="F54" s="56" t="inlineStr"/>
      <c r="G54" s="56" t="inlineStr"/>
      <c r="H54" s="56" t="inlineStr"/>
      <c r="I54" s="56" t="inlineStr"/>
      <c r="J54" s="56" t="inlineStr"/>
      <c r="K54" s="56" t="n"/>
      <c r="L54" s="56" t="n"/>
      <c r="M54" s="56" t="n"/>
      <c r="N54" s="56" t="n"/>
      <c r="O54" s="56" t="n"/>
      <c r="P54" s="56" t="n"/>
      <c r="Q54" s="56" t="n"/>
      <c r="R54" s="56" t="n"/>
      <c r="S54" s="56" t="n"/>
      <c r="T54" s="56" t="n"/>
      <c r="U54" s="56" t="n"/>
      <c r="V54" s="56" t="n"/>
      <c r="W54" s="56" t="n"/>
      <c r="X54" s="56" t="n"/>
      <c r="Y54" s="56" t="n"/>
      <c r="Z54" s="56" t="n"/>
      <c r="AA54" s="56" t="n"/>
      <c r="AB54" s="56" t="n"/>
      <c r="AC54" s="56" t="n"/>
      <c r="AD54" s="56" t="n"/>
      <c r="AE54" s="56" t="n"/>
      <c r="AF54" s="56" t="n"/>
      <c r="AG54" s="56" t="n"/>
      <c r="AH54" s="56" t="n"/>
      <c r="AI54" s="56" t="n"/>
      <c r="AJ54" s="56" t="n"/>
      <c r="AK54" s="56" t="n"/>
      <c r="AL54" s="56" t="n"/>
    </row>
    <row r="55" hidden="1" ht="35" customHeight="1" s="173" thickBot="1">
      <c r="A55" s="59" t="inlineStr">
        <is>
          <t>Pendapatan kegiatan jasa manajer investasi</t>
        </is>
      </c>
      <c r="B55" s="59" t="n"/>
      <c r="C55" s="56" t="inlineStr"/>
      <c r="D55" s="56" t="inlineStr"/>
      <c r="E55" s="56" t="inlineStr"/>
      <c r="F55" s="56" t="inlineStr"/>
      <c r="G55" s="56" t="inlineStr"/>
      <c r="H55" s="56" t="inlineStr"/>
      <c r="I55" s="56" t="inlineStr"/>
      <c r="J55" s="56" t="inlineStr"/>
      <c r="K55" s="56" t="n"/>
      <c r="L55" s="56" t="n"/>
      <c r="M55" s="56" t="n"/>
      <c r="N55" s="56" t="n"/>
      <c r="O55" s="56" t="n"/>
      <c r="P55" s="56" t="n"/>
      <c r="Q55" s="56" t="n"/>
      <c r="R55" s="56" t="n"/>
      <c r="S55" s="56" t="n"/>
      <c r="T55" s="56" t="n"/>
      <c r="U55" s="56" t="n"/>
      <c r="V55" s="56" t="n"/>
      <c r="W55" s="56" t="n"/>
      <c r="X55" s="56" t="n"/>
      <c r="Y55" s="56" t="n"/>
      <c r="Z55" s="56" t="n"/>
      <c r="AA55" s="56" t="n"/>
      <c r="AB55" s="56" t="n"/>
      <c r="AC55" s="56" t="n"/>
      <c r="AD55" s="56" t="n"/>
      <c r="AE55" s="56" t="n"/>
      <c r="AF55" s="56" t="n"/>
      <c r="AG55" s="56" t="n"/>
      <c r="AH55" s="56" t="n"/>
      <c r="AI55" s="56" t="n"/>
      <c r="AJ55" s="56" t="n"/>
      <c r="AK55" s="56" t="n"/>
      <c r="AL55" s="56" t="n"/>
    </row>
    <row r="56" hidden="1" ht="35" customHeight="1" s="173" thickBot="1">
      <c r="A56" s="59" t="inlineStr">
        <is>
          <t>Pendapatan kegiatan jasa penasehat keuangan</t>
        </is>
      </c>
      <c r="B56" s="59" t="n"/>
      <c r="C56" s="56" t="inlineStr"/>
      <c r="D56" s="56" t="inlineStr"/>
      <c r="E56" s="56" t="inlineStr"/>
      <c r="F56" s="56" t="inlineStr"/>
      <c r="G56" s="56" t="inlineStr"/>
      <c r="H56" s="56" t="inlineStr"/>
      <c r="I56" s="56" t="inlineStr"/>
      <c r="J56" s="56" t="inlineStr"/>
      <c r="K56" s="56" t="n"/>
      <c r="L56" s="56" t="n"/>
      <c r="M56" s="56" t="n"/>
      <c r="N56" s="56" t="n"/>
      <c r="O56" s="56" t="n"/>
      <c r="P56" s="56" t="n"/>
      <c r="Q56" s="56" t="n"/>
      <c r="R56" s="56" t="n"/>
      <c r="S56" s="56" t="n"/>
      <c r="T56" s="56" t="n"/>
      <c r="U56" s="56" t="n"/>
      <c r="V56" s="56" t="n"/>
      <c r="W56" s="56" t="n"/>
      <c r="X56" s="56" t="n"/>
      <c r="Y56" s="56" t="n"/>
      <c r="Z56" s="56" t="n"/>
      <c r="AA56" s="56" t="n"/>
      <c r="AB56" s="56" t="n"/>
      <c r="AC56" s="56" t="n"/>
      <c r="AD56" s="56" t="n"/>
      <c r="AE56" s="56" t="n"/>
      <c r="AF56" s="56" t="n"/>
      <c r="AG56" s="56" t="n"/>
      <c r="AH56" s="56" t="n"/>
      <c r="AI56" s="56" t="n"/>
      <c r="AJ56" s="56" t="n"/>
      <c r="AK56" s="56" t="n"/>
      <c r="AL56" s="56" t="n"/>
    </row>
    <row r="57" ht="52" customHeight="1" s="173" thickBot="1">
      <c r="A57" s="59" t="inlineStr">
        <is>
          <t>Keuntungan (kerugian) dari transaksi perdagangan efek yang telah direalisasi</t>
        </is>
      </c>
      <c r="B57" s="59" t="n"/>
      <c r="C57" s="56" t="n">
        <v>99.015</v>
      </c>
      <c r="D57" s="56" t="n">
        <v>377.557</v>
      </c>
      <c r="E57" s="56" t="n">
        <v>805.86</v>
      </c>
      <c r="F57" s="56" t="n">
        <v>1122.101</v>
      </c>
      <c r="G57" s="56" t="n">
        <v>740.443</v>
      </c>
      <c r="H57" s="56" t="n">
        <v>525.5069999999999</v>
      </c>
      <c r="I57" s="56" t="n">
        <v>486.538</v>
      </c>
      <c r="J57" s="56" t="n">
        <v>2168.955</v>
      </c>
      <c r="K57" s="56" t="n"/>
      <c r="L57" s="56" t="n"/>
      <c r="M57" s="56" t="n"/>
      <c r="N57" s="56" t="n"/>
      <c r="O57" s="56" t="n"/>
      <c r="P57" s="56" t="n"/>
      <c r="Q57" s="56" t="n"/>
      <c r="R57" s="56" t="n"/>
      <c r="S57" s="56" t="n"/>
      <c r="T57" s="56" t="n"/>
      <c r="U57" s="56" t="n"/>
      <c r="V57" s="56" t="n"/>
      <c r="W57" s="56" t="n"/>
      <c r="X57" s="56" t="n"/>
      <c r="Y57" s="56" t="n"/>
      <c r="Z57" s="56" t="n"/>
      <c r="AA57" s="56" t="n"/>
      <c r="AB57" s="56" t="n"/>
      <c r="AC57" s="56" t="n"/>
      <c r="AD57" s="56" t="n"/>
      <c r="AE57" s="56" t="n"/>
      <c r="AF57" s="56" t="n"/>
      <c r="AG57" s="56" t="n"/>
      <c r="AH57" s="56" t="n"/>
      <c r="AI57" s="56" t="n"/>
      <c r="AJ57" s="56" t="n"/>
      <c r="AK57" s="56" t="n"/>
      <c r="AL57" s="56" t="n"/>
    </row>
    <row r="58" ht="35" customHeight="1" s="173" thickBot="1">
      <c r="A58" s="59" t="inlineStr">
        <is>
          <t>Keuntungan (kerugian) perubahan nilai wajar efek</t>
        </is>
      </c>
      <c r="B58" s="59" t="n"/>
      <c r="C58" s="56" t="n">
        <v>802.607</v>
      </c>
      <c r="D58" s="56" t="n">
        <v>586.5359999999999</v>
      </c>
      <c r="E58" s="56" t="n">
        <v>1140.561</v>
      </c>
      <c r="F58" s="56" t="n">
        <v>806.522</v>
      </c>
      <c r="G58" s="56" t="n">
        <v>1953.932</v>
      </c>
      <c r="H58" s="56" t="n">
        <v>1097.419</v>
      </c>
      <c r="I58" s="56" t="n">
        <v>465.526</v>
      </c>
      <c r="J58" s="56" t="n">
        <v>127.445</v>
      </c>
      <c r="K58" s="56" t="n"/>
      <c r="L58" s="56" t="n"/>
      <c r="M58" s="56" t="n"/>
      <c r="N58" s="56" t="n"/>
      <c r="O58" s="56" t="n"/>
      <c r="P58" s="56" t="n"/>
      <c r="Q58" s="56" t="n"/>
      <c r="R58" s="56" t="n"/>
      <c r="S58" s="56" t="n"/>
      <c r="T58" s="56" t="n"/>
      <c r="U58" s="56" t="n"/>
      <c r="V58" s="56" t="n"/>
      <c r="W58" s="56" t="n"/>
      <c r="X58" s="56" t="n"/>
      <c r="Y58" s="56" t="n"/>
      <c r="Z58" s="56" t="n"/>
      <c r="AA58" s="56" t="n"/>
      <c r="AB58" s="56" t="n"/>
      <c r="AC58" s="56" t="n"/>
      <c r="AD58" s="56" t="n"/>
      <c r="AE58" s="56" t="n"/>
      <c r="AF58" s="56" t="n"/>
      <c r="AG58" s="56" t="n"/>
      <c r="AH58" s="56" t="n"/>
      <c r="AI58" s="56" t="n"/>
      <c r="AJ58" s="56" t="n"/>
      <c r="AK58" s="56" t="n"/>
      <c r="AL58" s="56" t="n"/>
    </row>
    <row r="59" ht="18" customHeight="1" s="173" thickBot="1">
      <c r="A59" s="58" t="inlineStr">
        <is>
          <t>Pendapatan operasional lainnya</t>
        </is>
      </c>
      <c r="B59" s="58" t="n"/>
      <c r="C59" s="53" t="n"/>
      <c r="D59" s="53" t="n"/>
      <c r="E59" s="53" t="n"/>
      <c r="F59" s="53" t="n"/>
      <c r="G59" s="53" t="n"/>
      <c r="H59" s="53" t="n"/>
      <c r="I59" s="53" t="n"/>
      <c r="J59" s="53" t="n"/>
      <c r="K59" s="53" t="n"/>
      <c r="L59" s="53" t="n"/>
      <c r="M59" s="53" t="n"/>
      <c r="N59" s="53" t="n"/>
      <c r="O59" s="53" t="n"/>
      <c r="P59" s="53" t="n"/>
      <c r="Q59" s="53" t="n"/>
      <c r="R59" s="53" t="n"/>
      <c r="S59" s="53" t="n"/>
      <c r="T59" s="53" t="n"/>
      <c r="U59" s="53" t="n"/>
      <c r="V59" s="53" t="n"/>
      <c r="W59" s="53" t="n"/>
      <c r="X59" s="53" t="n"/>
      <c r="Y59" s="53" t="n"/>
      <c r="Z59" s="53" t="n"/>
      <c r="AA59" s="53" t="n"/>
      <c r="AB59" s="53" t="n"/>
      <c r="AC59" s="53" t="n"/>
      <c r="AD59" s="53" t="n"/>
      <c r="AE59" s="53" t="n"/>
      <c r="AF59" s="53" t="n"/>
      <c r="AG59" s="53" t="n"/>
      <c r="AH59" s="53" t="n"/>
      <c r="AI59" s="53" t="n"/>
      <c r="AJ59" s="53" t="n"/>
      <c r="AK59" s="53" t="n"/>
      <c r="AL59" s="53" t="n"/>
    </row>
    <row r="60" hidden="1" ht="18" customHeight="1" s="173" thickBot="1">
      <c r="A60" s="59" t="inlineStr">
        <is>
          <t>Pendapatan investasi</t>
        </is>
      </c>
      <c r="B60" s="59" t="n"/>
      <c r="C60" s="56" t="inlineStr"/>
      <c r="D60" s="56" t="inlineStr"/>
      <c r="E60" s="56" t="inlineStr"/>
      <c r="F60" s="56" t="inlineStr"/>
      <c r="G60" s="56" t="inlineStr"/>
      <c r="H60" s="56" t="inlineStr"/>
      <c r="I60" s="56" t="inlineStr"/>
      <c r="J60" s="56" t="inlineStr"/>
      <c r="K60" s="56" t="n"/>
      <c r="L60" s="56" t="n"/>
      <c r="M60" s="56" t="n"/>
      <c r="N60" s="56" t="n"/>
      <c r="O60" s="56" t="n"/>
      <c r="P60" s="56" t="n"/>
      <c r="Q60" s="56" t="n"/>
      <c r="R60" s="56" t="n"/>
      <c r="S60" s="56" t="n"/>
      <c r="T60" s="56" t="n"/>
      <c r="U60" s="56" t="n"/>
      <c r="V60" s="56" t="n"/>
      <c r="W60" s="56" t="n"/>
      <c r="X60" s="56" t="n"/>
      <c r="Y60" s="56" t="n"/>
      <c r="Z60" s="56" t="n"/>
      <c r="AA60" s="56" t="n"/>
      <c r="AB60" s="56" t="n"/>
      <c r="AC60" s="56" t="n"/>
      <c r="AD60" s="56" t="n"/>
      <c r="AE60" s="56" t="n"/>
      <c r="AF60" s="56" t="n"/>
      <c r="AG60" s="56" t="n"/>
      <c r="AH60" s="56" t="n"/>
      <c r="AI60" s="56" t="n"/>
      <c r="AJ60" s="56" t="n"/>
      <c r="AK60" s="56" t="n"/>
      <c r="AL60" s="56" t="n"/>
    </row>
    <row r="61" ht="52" customHeight="1" s="173" thickBot="1">
      <c r="A61" s="59" t="inlineStr">
        <is>
          <t>Pendapatan provisi dan komisi dari transaksi lainnya selain kredit</t>
        </is>
      </c>
      <c r="B61" s="59" t="n"/>
      <c r="C61" s="56" t="n">
        <v>2151.855</v>
      </c>
      <c r="D61" s="56" t="n">
        <v>2206.68</v>
      </c>
      <c r="E61" s="56" t="n">
        <v>1738.053</v>
      </c>
      <c r="F61" s="56" t="n">
        <v>2266.284</v>
      </c>
      <c r="G61" s="56" t="n">
        <v>2413.405</v>
      </c>
      <c r="H61" s="56" t="n">
        <v>3154.83</v>
      </c>
      <c r="I61" s="56" t="n">
        <v>3002.087</v>
      </c>
      <c r="J61" s="56" t="n">
        <v>2958.926</v>
      </c>
      <c r="K61" s="56" t="n"/>
      <c r="L61" s="56" t="n"/>
      <c r="M61" s="56" t="n"/>
      <c r="N61" s="56" t="n"/>
      <c r="O61" s="56" t="n"/>
      <c r="P61" s="56" t="n"/>
      <c r="Q61" s="56" t="n"/>
      <c r="R61" s="56" t="n"/>
      <c r="S61" s="56" t="n"/>
      <c r="T61" s="56" t="n"/>
      <c r="U61" s="56" t="n"/>
      <c r="V61" s="56" t="n"/>
      <c r="W61" s="56" t="n"/>
      <c r="X61" s="56" t="n"/>
      <c r="Y61" s="56" t="n"/>
      <c r="Z61" s="56" t="n"/>
      <c r="AA61" s="56" t="n"/>
      <c r="AB61" s="56" t="n"/>
      <c r="AC61" s="56" t="n"/>
      <c r="AD61" s="56" t="n"/>
      <c r="AE61" s="56" t="n"/>
      <c r="AF61" s="56" t="n"/>
      <c r="AG61" s="56" t="n"/>
      <c r="AH61" s="56" t="n"/>
      <c r="AI61" s="56" t="n"/>
      <c r="AJ61" s="56" t="n"/>
      <c r="AK61" s="56" t="n"/>
      <c r="AL61" s="56" t="n"/>
    </row>
    <row r="62" hidden="1" ht="35" customHeight="1" s="173" thickBot="1">
      <c r="A62" s="59" t="inlineStr">
        <is>
          <t>Pendapatan transaksi perdagangan</t>
        </is>
      </c>
      <c r="B62" s="59" t="n"/>
      <c r="C62" s="56" t="inlineStr"/>
      <c r="D62" s="56" t="inlineStr"/>
      <c r="E62" s="56" t="inlineStr"/>
      <c r="F62" s="56" t="inlineStr"/>
      <c r="G62" s="56" t="inlineStr"/>
      <c r="H62" s="56" t="inlineStr"/>
      <c r="I62" s="56" t="inlineStr"/>
      <c r="J62" s="56" t="inlineStr"/>
      <c r="K62" s="56" t="n"/>
      <c r="L62" s="56" t="n"/>
      <c r="M62" s="56" t="n"/>
      <c r="N62" s="56" t="n"/>
      <c r="O62" s="56" t="n"/>
      <c r="P62" s="56" t="n"/>
      <c r="Q62" s="56" t="n"/>
      <c r="R62" s="56" t="n"/>
      <c r="S62" s="56" t="n"/>
      <c r="T62" s="56" t="n"/>
      <c r="U62" s="56" t="n"/>
      <c r="V62" s="56" t="n"/>
      <c r="W62" s="56" t="n"/>
      <c r="X62" s="56" t="n"/>
      <c r="Y62" s="56" t="n"/>
      <c r="Z62" s="56" t="n"/>
      <c r="AA62" s="56" t="n"/>
      <c r="AB62" s="56" t="n"/>
      <c r="AC62" s="56" t="n"/>
      <c r="AD62" s="56" t="n"/>
      <c r="AE62" s="56" t="n"/>
      <c r="AF62" s="56" t="n"/>
      <c r="AG62" s="56" t="n"/>
      <c r="AH62" s="56" t="n"/>
      <c r="AI62" s="56" t="n"/>
      <c r="AJ62" s="56" t="n"/>
      <c r="AK62" s="56" t="n"/>
      <c r="AL62" s="56" t="n"/>
    </row>
    <row r="63" hidden="1" ht="18" customHeight="1" s="173" thickBot="1">
      <c r="A63" s="59" t="inlineStr">
        <is>
          <t>Pendapatan dividen</t>
        </is>
      </c>
      <c r="B63" s="59" t="n"/>
      <c r="C63" s="56" t="inlineStr"/>
      <c r="D63" s="56" t="inlineStr"/>
      <c r="E63" s="56" t="inlineStr"/>
      <c r="F63" s="56" t="inlineStr"/>
      <c r="G63" s="56" t="inlineStr"/>
      <c r="H63" s="56" t="inlineStr"/>
      <c r="I63" s="56" t="inlineStr"/>
      <c r="J63" s="56" t="inlineStr"/>
      <c r="K63" s="56" t="n"/>
      <c r="L63" s="56" t="n"/>
      <c r="M63" s="56" t="n"/>
      <c r="N63" s="56" t="n"/>
      <c r="O63" s="56" t="n"/>
      <c r="P63" s="56" t="n"/>
      <c r="Q63" s="56" t="n"/>
      <c r="R63" s="56" t="n"/>
      <c r="S63" s="56" t="n"/>
      <c r="T63" s="56" t="n"/>
      <c r="U63" s="56" t="n"/>
      <c r="V63" s="56" t="n"/>
      <c r="W63" s="56" t="n"/>
      <c r="X63" s="56" t="n"/>
      <c r="Y63" s="56" t="n"/>
      <c r="Z63" s="56" t="n"/>
      <c r="AA63" s="56" t="n"/>
      <c r="AB63" s="56" t="n"/>
      <c r="AC63" s="56" t="n"/>
      <c r="AD63" s="56" t="n"/>
      <c r="AE63" s="56" t="n"/>
      <c r="AF63" s="56" t="n"/>
      <c r="AG63" s="56" t="n"/>
      <c r="AH63" s="56" t="n"/>
      <c r="AI63" s="56" t="n"/>
      <c r="AJ63" s="56" t="n"/>
      <c r="AK63" s="56" t="n"/>
      <c r="AL63" s="56" t="n"/>
    </row>
    <row r="64" hidden="1" ht="52" customHeight="1" s="173" thickBot="1">
      <c r="A64" s="59" t="inlineStr">
        <is>
          <t>Keuntungan (kerugian) yang telah direalisasi atas instrumen derivatif</t>
        </is>
      </c>
      <c r="B64" s="59" t="n"/>
      <c r="C64" s="56" t="inlineStr"/>
      <c r="D64" s="56" t="inlineStr"/>
      <c r="E64" s="56" t="inlineStr"/>
      <c r="F64" s="56" t="inlineStr"/>
      <c r="G64" s="56" t="inlineStr"/>
      <c r="H64" s="56" t="inlineStr"/>
      <c r="I64" s="56" t="inlineStr"/>
      <c r="J64" s="56" t="inlineStr"/>
      <c r="K64" s="56" t="n"/>
      <c r="L64" s="56" t="n"/>
      <c r="M64" s="56" t="n"/>
      <c r="N64" s="56" t="n"/>
      <c r="O64" s="56" t="n"/>
      <c r="P64" s="56" t="n"/>
      <c r="Q64" s="56" t="n"/>
      <c r="R64" s="56" t="n"/>
      <c r="S64" s="56" t="n"/>
      <c r="T64" s="56" t="n"/>
      <c r="U64" s="56" t="n"/>
      <c r="V64" s="56" t="n"/>
      <c r="W64" s="56" t="n"/>
      <c r="X64" s="56" t="n"/>
      <c r="Y64" s="56" t="n"/>
      <c r="Z64" s="56" t="n"/>
      <c r="AA64" s="56" t="n"/>
      <c r="AB64" s="56" t="n"/>
      <c r="AC64" s="56" t="n"/>
      <c r="AD64" s="56" t="n"/>
      <c r="AE64" s="56" t="n"/>
      <c r="AF64" s="56" t="n"/>
      <c r="AG64" s="56" t="n"/>
      <c r="AH64" s="56" t="n"/>
      <c r="AI64" s="56" t="n"/>
      <c r="AJ64" s="56" t="n"/>
      <c r="AK64" s="56" t="n"/>
      <c r="AL64" s="56" t="n"/>
    </row>
    <row r="65" hidden="1" ht="35" customHeight="1" s="173" thickBot="1">
      <c r="A65" s="59" t="inlineStr">
        <is>
          <t>Penerimaan kembali aset yang telah dihapusbukukan</t>
        </is>
      </c>
      <c r="B65" s="59" t="n"/>
      <c r="C65" s="56" t="inlineStr"/>
      <c r="D65" s="56" t="inlineStr"/>
      <c r="E65" s="56" t="inlineStr"/>
      <c r="F65" s="56" t="inlineStr"/>
      <c r="G65" s="56" t="inlineStr"/>
      <c r="H65" s="56" t="inlineStr"/>
      <c r="I65" s="56" t="inlineStr"/>
      <c r="J65" s="56" t="inlineStr"/>
      <c r="K65" s="56" t="n"/>
      <c r="L65" s="56" t="n"/>
      <c r="M65" s="56" t="n"/>
      <c r="N65" s="56" t="n"/>
      <c r="O65" s="56" t="n"/>
      <c r="P65" s="56" t="n"/>
      <c r="Q65" s="56" t="n"/>
      <c r="R65" s="56" t="n"/>
      <c r="S65" s="56" t="n"/>
      <c r="T65" s="56" t="n"/>
      <c r="U65" s="56" t="n"/>
      <c r="V65" s="56" t="n"/>
      <c r="W65" s="56" t="n"/>
      <c r="X65" s="56" t="n"/>
      <c r="Y65" s="56" t="n"/>
      <c r="Z65" s="56" t="n"/>
      <c r="AA65" s="56" t="n"/>
      <c r="AB65" s="56" t="n"/>
      <c r="AC65" s="56" t="n"/>
      <c r="AD65" s="56" t="n"/>
      <c r="AE65" s="56" t="n"/>
      <c r="AF65" s="56" t="n"/>
      <c r="AG65" s="56" t="n"/>
      <c r="AH65" s="56" t="n"/>
      <c r="AI65" s="56" t="n"/>
      <c r="AJ65" s="56" t="n"/>
      <c r="AK65" s="56" t="n"/>
      <c r="AL65" s="56" t="n"/>
    </row>
    <row r="66" ht="35" customHeight="1" s="173" thickBot="1">
      <c r="A66" s="59" t="inlineStr">
        <is>
          <t>Keuntungan (kerugian) selisih kurs mata uang asing</t>
        </is>
      </c>
      <c r="B66" s="59" t="n"/>
      <c r="C66" s="56" t="n">
        <v>38.323</v>
      </c>
      <c r="D66" s="56" t="n">
        <v>2.937</v>
      </c>
      <c r="E66" s="56" t="n">
        <v>-178.063</v>
      </c>
      <c r="F66" s="56" t="n">
        <v>-92.52200000000001</v>
      </c>
      <c r="G66" s="56" t="n">
        <v>-472.93</v>
      </c>
      <c r="H66" s="56" t="n">
        <v>176.255</v>
      </c>
      <c r="I66" s="56" t="n">
        <v>764.866</v>
      </c>
      <c r="J66" s="56" t="n">
        <v>-64.241</v>
      </c>
      <c r="K66" s="56" t="n"/>
      <c r="L66" s="56" t="n"/>
      <c r="M66" s="56" t="n"/>
      <c r="N66" s="56" t="n"/>
      <c r="O66" s="56" t="n"/>
      <c r="P66" s="56" t="n"/>
      <c r="Q66" s="56" t="n"/>
      <c r="R66" s="56" t="n"/>
      <c r="S66" s="56" t="n"/>
      <c r="T66" s="56" t="n"/>
      <c r="U66" s="56" t="n"/>
      <c r="V66" s="56" t="n"/>
      <c r="W66" s="56" t="n"/>
      <c r="X66" s="56" t="n"/>
      <c r="Y66" s="56" t="n"/>
      <c r="Z66" s="56" t="n"/>
      <c r="AA66" s="56" t="n"/>
      <c r="AB66" s="56" t="n"/>
      <c r="AC66" s="56" t="n"/>
      <c r="AD66" s="56" t="n"/>
      <c r="AE66" s="56" t="n"/>
      <c r="AF66" s="56" t="n"/>
      <c r="AG66" s="56" t="n"/>
      <c r="AH66" s="56" t="n"/>
      <c r="AI66" s="56" t="n"/>
      <c r="AJ66" s="56" t="n"/>
      <c r="AK66" s="56" t="n"/>
      <c r="AL66" s="56" t="n"/>
    </row>
    <row r="67" hidden="1" ht="35" customHeight="1" s="173" thickBot="1">
      <c r="A67" s="59" t="inlineStr">
        <is>
          <t>Keuntungan (kerugian) pelepasan aset tetap</t>
        </is>
      </c>
      <c r="B67" s="59" t="n"/>
      <c r="C67" s="56" t="inlineStr"/>
      <c r="D67" s="56" t="inlineStr"/>
      <c r="E67" s="56" t="inlineStr"/>
      <c r="F67" s="56" t="inlineStr"/>
      <c r="G67" s="56" t="inlineStr"/>
      <c r="H67" s="56" t="inlineStr"/>
      <c r="I67" s="56" t="inlineStr"/>
      <c r="J67" s="56" t="inlineStr"/>
      <c r="K67" s="56" t="n"/>
      <c r="L67" s="56" t="n"/>
      <c r="M67" s="56" t="n"/>
      <c r="N67" s="56" t="n"/>
      <c r="O67" s="56" t="n"/>
      <c r="P67" s="56" t="n"/>
      <c r="Q67" s="56" t="n"/>
      <c r="R67" s="56" t="n"/>
      <c r="S67" s="56" t="n"/>
      <c r="T67" s="56" t="n"/>
      <c r="U67" s="56" t="n"/>
      <c r="V67" s="56" t="n"/>
      <c r="W67" s="56" t="n"/>
      <c r="X67" s="56" t="n"/>
      <c r="Y67" s="56" t="n"/>
      <c r="Z67" s="56" t="n"/>
      <c r="AA67" s="56" t="n"/>
      <c r="AB67" s="56" t="n"/>
      <c r="AC67" s="56" t="n"/>
      <c r="AD67" s="56" t="n"/>
      <c r="AE67" s="56" t="n"/>
      <c r="AF67" s="56" t="n"/>
      <c r="AG67" s="56" t="n"/>
      <c r="AH67" s="56" t="n"/>
      <c r="AI67" s="56" t="n"/>
      <c r="AJ67" s="56" t="n"/>
      <c r="AK67" s="56" t="n"/>
      <c r="AL67" s="56" t="n"/>
    </row>
    <row r="68" hidden="1" ht="52" customHeight="1" s="173" thickBot="1">
      <c r="A68" s="59" t="inlineStr">
        <is>
          <t>Keuntungan (kerugian) pelepasan agunan yang diambil alih</t>
        </is>
      </c>
      <c r="B68" s="59" t="n"/>
      <c r="C68" s="56" t="inlineStr"/>
      <c r="D68" s="56" t="inlineStr"/>
      <c r="E68" s="56" t="inlineStr"/>
      <c r="F68" s="56" t="inlineStr"/>
      <c r="G68" s="56" t="inlineStr"/>
      <c r="H68" s="56" t="inlineStr"/>
      <c r="I68" s="56" t="inlineStr"/>
      <c r="J68" s="56" t="inlineStr"/>
      <c r="K68" s="56" t="n"/>
      <c r="L68" s="56" t="n"/>
      <c r="M68" s="56" t="n"/>
      <c r="N68" s="56" t="n"/>
      <c r="O68" s="56" t="n"/>
      <c r="P68" s="56" t="n"/>
      <c r="Q68" s="56" t="n"/>
      <c r="R68" s="56" t="n"/>
      <c r="S68" s="56" t="n"/>
      <c r="T68" s="56" t="n"/>
      <c r="U68" s="56" t="n"/>
      <c r="V68" s="56" t="n"/>
      <c r="W68" s="56" t="n"/>
      <c r="X68" s="56" t="n"/>
      <c r="Y68" s="56" t="n"/>
      <c r="Z68" s="56" t="n"/>
      <c r="AA68" s="56" t="n"/>
      <c r="AB68" s="56" t="n"/>
      <c r="AC68" s="56" t="n"/>
      <c r="AD68" s="56" t="n"/>
      <c r="AE68" s="56" t="n"/>
      <c r="AF68" s="56" t="n"/>
      <c r="AG68" s="56" t="n"/>
      <c r="AH68" s="56" t="n"/>
      <c r="AI68" s="56" t="n"/>
      <c r="AJ68" s="56" t="n"/>
      <c r="AK68" s="56" t="n"/>
      <c r="AL68" s="56" t="n"/>
    </row>
    <row r="69" ht="35" customHeight="1" s="173" thickBot="1">
      <c r="A69" s="59" t="inlineStr">
        <is>
          <t>Pendapatan operasional lainnya</t>
        </is>
      </c>
      <c r="B69" s="59" t="n"/>
      <c r="C69" s="56" t="n">
        <v>724.472</v>
      </c>
      <c r="D69" s="56" t="n">
        <v>1083.002</v>
      </c>
      <c r="E69" s="56" t="n">
        <v>381.596</v>
      </c>
      <c r="F69" s="56" t="n">
        <v>376.272</v>
      </c>
      <c r="G69" s="56" t="n">
        <v>754.7329999999999</v>
      </c>
      <c r="H69" s="56" t="n">
        <v>479.126</v>
      </c>
      <c r="I69" s="56" t="n">
        <v>931.979</v>
      </c>
      <c r="J69" s="56" t="n">
        <v>768.314</v>
      </c>
      <c r="K69" s="56" t="n"/>
      <c r="L69" s="56" t="n"/>
      <c r="M69" s="56" t="n"/>
      <c r="N69" s="56" t="n"/>
      <c r="O69" s="56" t="n"/>
      <c r="P69" s="56" t="n"/>
      <c r="Q69" s="56" t="n"/>
      <c r="R69" s="56" t="n"/>
      <c r="S69" s="56" t="n"/>
      <c r="T69" s="56" t="n"/>
      <c r="U69" s="56" t="n"/>
      <c r="V69" s="56" t="n"/>
      <c r="W69" s="56" t="n"/>
      <c r="X69" s="56" t="n"/>
      <c r="Y69" s="56" t="n"/>
      <c r="Z69" s="56" t="n"/>
      <c r="AA69" s="56" t="n"/>
      <c r="AB69" s="56" t="n"/>
      <c r="AC69" s="56" t="n"/>
      <c r="AD69" s="56" t="n"/>
      <c r="AE69" s="56" t="n"/>
      <c r="AF69" s="56" t="n"/>
      <c r="AG69" s="56" t="n"/>
      <c r="AH69" s="56" t="n"/>
      <c r="AI69" s="56" t="n"/>
      <c r="AJ69" s="56" t="n"/>
      <c r="AK69" s="56" t="n"/>
      <c r="AL69" s="56" t="n"/>
    </row>
    <row r="70" ht="35" customHeight="1" s="173" thickBot="1">
      <c r="A70" s="58" t="inlineStr">
        <is>
          <t>Pemulihan penyisihan kerugian penurunan nilai</t>
        </is>
      </c>
      <c r="B70" s="58" t="n"/>
      <c r="C70" s="53" t="n"/>
      <c r="D70" s="53" t="n"/>
      <c r="E70" s="53" t="n"/>
      <c r="F70" s="53" t="n"/>
      <c r="G70" s="53" t="n"/>
      <c r="H70" s="53" t="n"/>
      <c r="I70" s="53" t="n"/>
      <c r="J70" s="53" t="n"/>
      <c r="K70" s="53" t="n"/>
      <c r="L70" s="53" t="n"/>
      <c r="M70" s="53" t="n"/>
      <c r="N70" s="53" t="n"/>
      <c r="O70" s="53" t="n"/>
      <c r="P70" s="53" t="n"/>
      <c r="Q70" s="53" t="n"/>
      <c r="R70" s="53" t="n"/>
      <c r="S70" s="53" t="n"/>
      <c r="T70" s="53" t="n"/>
      <c r="U70" s="53" t="n"/>
      <c r="V70" s="53" t="n"/>
      <c r="W70" s="53" t="n"/>
      <c r="X70" s="53" t="n"/>
      <c r="Y70" s="53" t="n"/>
      <c r="Z70" s="53" t="n"/>
      <c r="AA70" s="53" t="n"/>
      <c r="AB70" s="53" t="n"/>
      <c r="AC70" s="53" t="n"/>
      <c r="AD70" s="53" t="n"/>
      <c r="AE70" s="53" t="n"/>
      <c r="AF70" s="53" t="n"/>
      <c r="AG70" s="53" t="n"/>
      <c r="AH70" s="53" t="n"/>
      <c r="AI70" s="53" t="n"/>
      <c r="AJ70" s="53" t="n"/>
      <c r="AK70" s="53" t="n"/>
      <c r="AL70" s="53" t="n"/>
    </row>
    <row r="71" ht="35" customHeight="1" s="173" thickBot="1">
      <c r="A71" s="59" t="inlineStr">
        <is>
          <t>Pemulihan penyisihan kerugian penurunan nilai aset keuangan</t>
        </is>
      </c>
      <c r="B71" s="59" t="n"/>
      <c r="C71" s="56" t="inlineStr"/>
      <c r="D71" s="56" t="n">
        <v>0.731</v>
      </c>
      <c r="E71" s="56" t="n">
        <v>390.218</v>
      </c>
      <c r="F71" s="56" t="n">
        <v>244.561</v>
      </c>
      <c r="G71" s="56" t="n">
        <v>19.801</v>
      </c>
      <c r="H71" s="56" t="n">
        <v>11.195</v>
      </c>
      <c r="I71" s="56" t="n">
        <v>22.744</v>
      </c>
      <c r="J71" s="56" t="n">
        <v>9.215</v>
      </c>
      <c r="K71" s="56" t="n"/>
      <c r="L71" s="56" t="n"/>
      <c r="M71" s="56" t="n"/>
      <c r="N71" s="56" t="n"/>
      <c r="O71" s="56" t="n"/>
      <c r="P71" s="56" t="n"/>
      <c r="Q71" s="56" t="n"/>
      <c r="R71" s="56" t="n"/>
      <c r="S71" s="56" t="n"/>
      <c r="T71" s="56" t="n"/>
      <c r="U71" s="56" t="n"/>
      <c r="V71" s="56" t="n"/>
      <c r="W71" s="56" t="n"/>
      <c r="X71" s="56" t="n"/>
      <c r="Y71" s="56" t="n"/>
      <c r="Z71" s="56" t="n"/>
      <c r="AA71" s="56" t="n"/>
      <c r="AB71" s="56" t="n"/>
      <c r="AC71" s="56" t="n"/>
      <c r="AD71" s="56" t="n"/>
      <c r="AE71" s="56" t="n"/>
      <c r="AF71" s="56" t="n"/>
      <c r="AG71" s="56" t="n"/>
      <c r="AH71" s="56" t="n"/>
      <c r="AI71" s="56" t="n"/>
      <c r="AJ71" s="56" t="n"/>
      <c r="AK71" s="56" t="n"/>
      <c r="AL71" s="56" t="n"/>
    </row>
    <row r="72" ht="52" customHeight="1" s="173" thickBot="1">
      <c r="A72" s="59" t="inlineStr">
        <is>
          <t>Pemulihan penyisihan kerugian penurunan nilai aset keuangan - sewa pembiayaan</t>
        </is>
      </c>
      <c r="B72" s="59" t="n"/>
      <c r="C72" s="56" t="n">
        <v>4.745</v>
      </c>
      <c r="D72" s="56" t="n">
        <v>0.111</v>
      </c>
      <c r="E72" s="56" t="n">
        <v>0</v>
      </c>
      <c r="F72" s="56" t="n">
        <v>0</v>
      </c>
      <c r="G72" s="56" t="inlineStr"/>
      <c r="H72" s="56" t="inlineStr"/>
      <c r="I72" s="56" t="inlineStr"/>
      <c r="J72" s="56" t="inlineStr"/>
      <c r="K72" s="56" t="n"/>
      <c r="L72" s="56" t="n"/>
      <c r="M72" s="56" t="n"/>
      <c r="N72" s="56" t="n"/>
      <c r="O72" s="56" t="n"/>
      <c r="P72" s="56" t="n"/>
      <c r="Q72" s="56" t="n"/>
      <c r="R72" s="56" t="n"/>
      <c r="S72" s="56" t="n"/>
      <c r="T72" s="56" t="n"/>
      <c r="U72" s="56" t="n"/>
      <c r="V72" s="56" t="n"/>
      <c r="W72" s="56" t="n"/>
      <c r="X72" s="56" t="n"/>
      <c r="Y72" s="56" t="n"/>
      <c r="Z72" s="56" t="n"/>
      <c r="AA72" s="56" t="n"/>
      <c r="AB72" s="56" t="n"/>
      <c r="AC72" s="56" t="n"/>
      <c r="AD72" s="56" t="n"/>
      <c r="AE72" s="56" t="n"/>
      <c r="AF72" s="56" t="n"/>
      <c r="AG72" s="56" t="n"/>
      <c r="AH72" s="56" t="n"/>
      <c r="AI72" s="56" t="n"/>
      <c r="AJ72" s="56" t="n"/>
      <c r="AK72" s="56" t="n"/>
      <c r="AL72" s="56" t="n"/>
    </row>
    <row r="73" ht="52" customHeight="1" s="173" thickBot="1">
      <c r="A73" s="59" t="inlineStr">
        <is>
          <t>Pemulihan penyisihan kerugian penurunan nilai aset keuangan - piutang pembiayaan konsumen</t>
        </is>
      </c>
      <c r="B73" s="59" t="n"/>
      <c r="C73" s="56" t="n">
        <v>62.867</v>
      </c>
      <c r="D73" s="56" t="n">
        <v>4.75</v>
      </c>
      <c r="E73" s="56" t="n">
        <v>0</v>
      </c>
      <c r="F73" s="56" t="inlineStr"/>
      <c r="G73" s="56" t="inlineStr"/>
      <c r="H73" s="56" t="inlineStr"/>
      <c r="I73" s="56" t="inlineStr"/>
      <c r="J73" s="56" t="inlineStr"/>
      <c r="K73" s="56" t="n"/>
      <c r="L73" s="56" t="n"/>
      <c r="M73" s="56" t="n"/>
      <c r="N73" s="56" t="n"/>
      <c r="O73" s="56" t="n"/>
      <c r="P73" s="56" t="n"/>
      <c r="Q73" s="56" t="n"/>
      <c r="R73" s="56" t="n"/>
      <c r="S73" s="56" t="n"/>
      <c r="T73" s="56" t="n"/>
      <c r="U73" s="56" t="n"/>
      <c r="V73" s="56" t="n"/>
      <c r="W73" s="56" t="n"/>
      <c r="X73" s="56" t="n"/>
      <c r="Y73" s="56" t="n"/>
      <c r="Z73" s="56" t="n"/>
      <c r="AA73" s="56" t="n"/>
      <c r="AB73" s="56" t="n"/>
      <c r="AC73" s="56" t="n"/>
      <c r="AD73" s="56" t="n"/>
      <c r="AE73" s="56" t="n"/>
      <c r="AF73" s="56" t="n"/>
      <c r="AG73" s="56" t="n"/>
      <c r="AH73" s="56" t="n"/>
      <c r="AI73" s="56" t="n"/>
      <c r="AJ73" s="56" t="n"/>
      <c r="AK73" s="56" t="n"/>
      <c r="AL73" s="56" t="n"/>
    </row>
    <row r="74" ht="52" customHeight="1" s="173" thickBot="1">
      <c r="A74" s="59" t="inlineStr">
        <is>
          <t>Pemulihan penyisihan kerugian penurunan nilai aset non-keuangan</t>
        </is>
      </c>
      <c r="B74" s="59" t="n"/>
      <c r="C74" s="56" t="inlineStr"/>
      <c r="D74" s="56" t="n">
        <v>0</v>
      </c>
      <c r="E74" s="56" t="inlineStr"/>
      <c r="F74" s="56" t="inlineStr"/>
      <c r="G74" s="56" t="inlineStr"/>
      <c r="H74" s="56" t="inlineStr"/>
      <c r="I74" s="56" t="inlineStr"/>
      <c r="J74" s="56" t="n">
        <v>30.048</v>
      </c>
      <c r="K74" s="56" t="n"/>
      <c r="L74" s="56" t="n"/>
      <c r="M74" s="56" t="n"/>
      <c r="N74" s="56" t="n"/>
      <c r="O74" s="56" t="n"/>
      <c r="P74" s="56" t="n"/>
      <c r="Q74" s="56" t="n"/>
      <c r="R74" s="56" t="n"/>
      <c r="S74" s="56" t="n"/>
      <c r="T74" s="56" t="n"/>
      <c r="U74" s="56" t="n"/>
      <c r="V74" s="56" t="n"/>
      <c r="W74" s="56" t="n"/>
      <c r="X74" s="56" t="n"/>
      <c r="Y74" s="56" t="n"/>
      <c r="Z74" s="56" t="n"/>
      <c r="AA74" s="56" t="n"/>
      <c r="AB74" s="56" t="n"/>
      <c r="AC74" s="56" t="n"/>
      <c r="AD74" s="56" t="n"/>
      <c r="AE74" s="56" t="n"/>
      <c r="AF74" s="56" t="n"/>
      <c r="AG74" s="56" t="n"/>
      <c r="AH74" s="56" t="n"/>
      <c r="AI74" s="56" t="n"/>
      <c r="AJ74" s="56" t="n"/>
      <c r="AK74" s="56" t="n"/>
      <c r="AL74" s="56" t="n"/>
    </row>
    <row r="75" ht="69" customHeight="1" s="173" thickBot="1">
      <c r="A75" s="59" t="inlineStr">
        <is>
          <t>Pemulihan penyisihan kerugian penurunan nilai aset non-keuangan - agunan yang diambil alih</t>
        </is>
      </c>
      <c r="B75" s="59" t="n"/>
      <c r="C75" s="56" t="inlineStr"/>
      <c r="D75" s="56" t="n">
        <v>62.825</v>
      </c>
      <c r="E75" s="56" t="n">
        <v>0</v>
      </c>
      <c r="F75" s="56" t="n">
        <v>0</v>
      </c>
      <c r="G75" s="56" t="inlineStr"/>
      <c r="H75" s="56" t="inlineStr"/>
      <c r="I75" s="56" t="inlineStr"/>
      <c r="J75" s="56" t="inlineStr"/>
      <c r="K75" s="56" t="n"/>
      <c r="L75" s="56" t="n"/>
      <c r="M75" s="56" t="n"/>
      <c r="N75" s="56" t="n"/>
      <c r="O75" s="56" t="n"/>
      <c r="P75" s="56" t="n"/>
      <c r="Q75" s="56" t="n"/>
      <c r="R75" s="56" t="n"/>
      <c r="S75" s="56" t="n"/>
      <c r="T75" s="56" t="n"/>
      <c r="U75" s="56" t="n"/>
      <c r="V75" s="56" t="n"/>
      <c r="W75" s="56" t="n"/>
      <c r="X75" s="56" t="n"/>
      <c r="Y75" s="56" t="n"/>
      <c r="Z75" s="56" t="n"/>
      <c r="AA75" s="56" t="n"/>
      <c r="AB75" s="56" t="n"/>
      <c r="AC75" s="56" t="n"/>
      <c r="AD75" s="56" t="n"/>
      <c r="AE75" s="56" t="n"/>
      <c r="AF75" s="56" t="n"/>
      <c r="AG75" s="56" t="n"/>
      <c r="AH75" s="56" t="n"/>
      <c r="AI75" s="56" t="n"/>
      <c r="AJ75" s="56" t="n"/>
      <c r="AK75" s="56" t="n"/>
      <c r="AL75" s="56" t="n"/>
    </row>
    <row r="76" ht="52" customHeight="1" s="173" thickBot="1">
      <c r="A76" s="59" t="inlineStr">
        <is>
          <t>Pemulihan penyisihan estimasi kerugian atas komitmen dan kontinjensi</t>
        </is>
      </c>
      <c r="B76" s="59" t="n"/>
      <c r="C76" s="56" t="inlineStr"/>
      <c r="D76" s="56" t="n">
        <v>0</v>
      </c>
      <c r="E76" s="56" t="n">
        <v>35.912</v>
      </c>
      <c r="F76" s="56" t="inlineStr"/>
      <c r="G76" s="56" t="inlineStr"/>
      <c r="H76" s="56" t="n">
        <v>191.406</v>
      </c>
      <c r="I76" s="56" t="n">
        <v>206.972</v>
      </c>
      <c r="J76" s="56" t="n">
        <v>61.355</v>
      </c>
      <c r="K76" s="56" t="n"/>
      <c r="L76" s="56" t="n"/>
      <c r="M76" s="56" t="n"/>
      <c r="N76" s="56" t="n"/>
      <c r="O76" s="56" t="n"/>
      <c r="P76" s="56" t="n"/>
      <c r="Q76" s="56" t="n"/>
      <c r="R76" s="56" t="n"/>
      <c r="S76" s="56" t="n"/>
      <c r="T76" s="56" t="n"/>
      <c r="U76" s="56" t="n"/>
      <c r="V76" s="56" t="n"/>
      <c r="W76" s="56" t="n"/>
      <c r="X76" s="56" t="n"/>
      <c r="Y76" s="56" t="n"/>
      <c r="Z76" s="56" t="n"/>
      <c r="AA76" s="56" t="n"/>
      <c r="AB76" s="56" t="n"/>
      <c r="AC76" s="56" t="n"/>
      <c r="AD76" s="56" t="n"/>
      <c r="AE76" s="56" t="n"/>
      <c r="AF76" s="56" t="n"/>
      <c r="AG76" s="56" t="n"/>
      <c r="AH76" s="56" t="n"/>
      <c r="AI76" s="56" t="n"/>
      <c r="AJ76" s="56" t="n"/>
      <c r="AK76" s="56" t="n"/>
      <c r="AL76" s="56" t="n"/>
    </row>
    <row r="77" ht="35" customHeight="1" s="173" thickBot="1">
      <c r="A77" s="58" t="inlineStr">
        <is>
          <t>Pembentukan kerugian penurunan nilai</t>
        </is>
      </c>
      <c r="B77" s="58" t="n"/>
      <c r="C77" s="150">
        <f>C80+C81</f>
        <v/>
      </c>
      <c r="D77" s="150">
        <f>D80+D81</f>
        <v/>
      </c>
      <c r="E77" s="150">
        <f>E80+E81</f>
        <v/>
      </c>
      <c r="F77" s="150">
        <f>F80+F81</f>
        <v/>
      </c>
      <c r="G77" s="150">
        <f>G80+G81</f>
        <v/>
      </c>
      <c r="H77" s="150">
        <f>H80+H81</f>
        <v/>
      </c>
      <c r="I77" s="150">
        <f>I80+I81</f>
        <v/>
      </c>
      <c r="J77" s="150">
        <f>J80+J81</f>
        <v/>
      </c>
      <c r="K77" s="150">
        <f>K80+K81</f>
        <v/>
      </c>
      <c r="L77" s="150">
        <f>L80+L81</f>
        <v/>
      </c>
      <c r="M77" s="150">
        <f>M80+M81</f>
        <v/>
      </c>
      <c r="N77" s="150">
        <f>N80+N81</f>
        <v/>
      </c>
      <c r="O77" s="150">
        <f>O80+O81</f>
        <v/>
      </c>
      <c r="P77" s="150">
        <f>P80+P81</f>
        <v/>
      </c>
      <c r="Q77" s="150">
        <f>Q80+Q81</f>
        <v/>
      </c>
      <c r="R77" s="150">
        <f>R80+R81</f>
        <v/>
      </c>
      <c r="S77" s="150">
        <f>S80+S81</f>
        <v/>
      </c>
      <c r="T77" s="150">
        <f>T80+T81</f>
        <v/>
      </c>
      <c r="U77" s="150">
        <f>U80+U81</f>
        <v/>
      </c>
      <c r="V77" s="150">
        <f>V80+V81</f>
        <v/>
      </c>
      <c r="W77" s="150">
        <f>W80+W81</f>
        <v/>
      </c>
      <c r="X77" s="150">
        <f>X80+X81</f>
        <v/>
      </c>
      <c r="Y77" s="150">
        <f>Y80+Y81</f>
        <v/>
      </c>
      <c r="Z77" s="150">
        <f>Z80+Z81</f>
        <v/>
      </c>
      <c r="AA77" s="150">
        <f>AA80+AA81</f>
        <v/>
      </c>
      <c r="AB77" s="150">
        <f>AB80+AB81</f>
        <v/>
      </c>
      <c r="AC77" s="150">
        <f>AC80+AC81</f>
        <v/>
      </c>
      <c r="AD77" s="150">
        <f>AD80+AD81</f>
        <v/>
      </c>
      <c r="AE77" s="150">
        <f>AE80+AE81</f>
        <v/>
      </c>
      <c r="AF77" s="150">
        <f>AF80+AF81</f>
        <v/>
      </c>
      <c r="AG77" s="150">
        <f>AG80+AG81</f>
        <v/>
      </c>
      <c r="AH77" s="150">
        <f>AH80+AH81</f>
        <v/>
      </c>
      <c r="AI77" s="150">
        <f>AI80+AI81</f>
        <v/>
      </c>
      <c r="AJ77" s="150">
        <f>AJ80+AJ81</f>
        <v/>
      </c>
      <c r="AK77" s="150">
        <f>AK80+AK81</f>
        <v/>
      </c>
      <c r="AL77" s="150">
        <f>AL80+AL81</f>
        <v/>
      </c>
    </row>
    <row r="78" ht="18" customHeight="1" s="173" thickBot="1">
      <c r="A78" s="143" t="inlineStr">
        <is>
          <t>CKPN to Net Revenue (%)</t>
        </is>
      </c>
      <c r="B78" s="54" t="n"/>
      <c r="C78" s="95">
        <f>IFERROR(C77/C7, "")</f>
        <v/>
      </c>
      <c r="D78" s="95">
        <f>IFERROR(D77/D7, "")</f>
        <v/>
      </c>
      <c r="E78" s="95">
        <f>IFERROR(E77/E7, "")</f>
        <v/>
      </c>
      <c r="F78" s="95">
        <f>IFERROR(F77/F7, "")</f>
        <v/>
      </c>
      <c r="G78" s="95">
        <f>IFERROR(G77/G7, "")</f>
        <v/>
      </c>
      <c r="H78" s="95">
        <f>IFERROR(H77/H7, "")</f>
        <v/>
      </c>
      <c r="I78" s="95">
        <f>IFERROR(I77/I7, "")</f>
        <v/>
      </c>
      <c r="J78" s="95">
        <f>IFERROR(J77/J7, "")</f>
        <v/>
      </c>
      <c r="K78" s="95">
        <f>IFERROR(K77/K7, "")</f>
        <v/>
      </c>
      <c r="L78" s="95">
        <f>IFERROR(L77/L7, "")</f>
        <v/>
      </c>
      <c r="M78" s="95">
        <f>IFERROR(M77/M7, "")</f>
        <v/>
      </c>
      <c r="N78" s="95">
        <f>IFERROR(N77/N7, "")</f>
        <v/>
      </c>
      <c r="O78" s="95">
        <f>IFERROR(O77/O7, "")</f>
        <v/>
      </c>
      <c r="P78" s="95">
        <f>IFERROR(P77/P7, "")</f>
        <v/>
      </c>
      <c r="Q78" s="95">
        <f>IFERROR(Q77/Q7, "")</f>
        <v/>
      </c>
      <c r="R78" s="95">
        <f>IFERROR(R77/R7, "")</f>
        <v/>
      </c>
      <c r="S78" s="95">
        <f>IFERROR(S77/S7, "")</f>
        <v/>
      </c>
      <c r="T78" s="95">
        <f>IFERROR(T77/T7, "")</f>
        <v/>
      </c>
      <c r="U78" s="95">
        <f>IFERROR(U77/U7, "")</f>
        <v/>
      </c>
      <c r="V78" s="95">
        <f>IFERROR(V77/V7, "")</f>
        <v/>
      </c>
      <c r="W78" s="95">
        <f>IFERROR(W77/W7, "")</f>
        <v/>
      </c>
      <c r="X78" s="95">
        <f>IFERROR(X77/X7, "")</f>
        <v/>
      </c>
      <c r="Y78" s="95">
        <f>IFERROR(Y77/Y7, "")</f>
        <v/>
      </c>
      <c r="Z78" s="95">
        <f>IFERROR(Z77/Z7, "")</f>
        <v/>
      </c>
      <c r="AA78" s="95">
        <f>IFERROR(AA77/AA7, "")</f>
        <v/>
      </c>
      <c r="AB78" s="95">
        <f>IFERROR(AB77/AB7, "")</f>
        <v/>
      </c>
      <c r="AC78" s="95">
        <f>IFERROR(AC77/AC7, "")</f>
        <v/>
      </c>
      <c r="AD78" s="95">
        <f>IFERROR(AD77/AD7, "")</f>
        <v/>
      </c>
      <c r="AE78" s="95">
        <f>IFERROR(AE77/AE7, "")</f>
        <v/>
      </c>
      <c r="AF78" s="95">
        <f>IFERROR(AF77/AF7, "")</f>
        <v/>
      </c>
      <c r="AG78" s="95">
        <f>IFERROR(AG77/AG7, "")</f>
        <v/>
      </c>
      <c r="AH78" s="95">
        <f>IFERROR(AH77/AH7, "")</f>
        <v/>
      </c>
      <c r="AI78" s="95">
        <f>IFERROR(AI77/AI7, "")</f>
        <v/>
      </c>
      <c r="AJ78" s="95">
        <f>IFERROR(AJ77/AJ7, "")</f>
        <v/>
      </c>
      <c r="AK78" s="95">
        <f>IFERROR(AK77/AK7, "")</f>
        <v/>
      </c>
      <c r="AL78" s="95">
        <f>IFERROR(AL77/AL7, "")</f>
        <v/>
      </c>
    </row>
    <row r="79" ht="18" customHeight="1" s="173" thickBot="1">
      <c r="A79" s="143" t="inlineStr">
        <is>
          <t>Credit Cost (%)</t>
        </is>
      </c>
      <c r="B79" s="54" t="n"/>
      <c r="C79" s="95">
        <f>IFERROR(C77/HLOOKUP(C3,'BALANCE SHEET'!$C$3:$AH$258, 42, FALSE), "")</f>
        <v/>
      </c>
      <c r="D79" s="95">
        <f>IFERROR(D77/HLOOKUP(D3,'BALANCE SHEET'!$C$3:$AH$258, 42, FALSE), "")</f>
        <v/>
      </c>
      <c r="E79" s="95">
        <f>IFERROR(E77/HLOOKUP(E3,'BALANCE SHEET'!$C$3:$AH$258, 42, FALSE), "")</f>
        <v/>
      </c>
      <c r="F79" s="95">
        <f>IFERROR(F77/HLOOKUP(F3,'BALANCE SHEET'!$C$3:$AH$258, 42, FALSE), "")</f>
        <v/>
      </c>
      <c r="G79" s="95">
        <f>IFERROR(G77/HLOOKUP(G3,'BALANCE SHEET'!$C$3:$AH$258, 42, FALSE), "")</f>
        <v/>
      </c>
      <c r="H79" s="95">
        <f>IFERROR(H77/HLOOKUP(H3,'BALANCE SHEET'!$C$3:$AH$258, 42, FALSE), "")</f>
        <v/>
      </c>
      <c r="I79" s="95">
        <f>IFERROR(I77/HLOOKUP(I3,'BALANCE SHEET'!$C$3:$AH$258, 42, FALSE), "")</f>
        <v/>
      </c>
      <c r="J79" s="95">
        <f>IFERROR(J77/HLOOKUP(J3,'BALANCE SHEET'!$C$3:$AH$258, 42, FALSE), "")</f>
        <v/>
      </c>
      <c r="K79" s="95">
        <f>IFERROR(K77/HLOOKUP(K3,'BALANCE SHEET'!$C$3:$AH$258, 42, FALSE), "")</f>
        <v/>
      </c>
      <c r="L79" s="95">
        <f>IFERROR(L77/HLOOKUP(L3,'BALANCE SHEET'!$C$3:$AH$258, 42, FALSE), "")</f>
        <v/>
      </c>
      <c r="M79" s="95">
        <f>IFERROR(M77/HLOOKUP(M3,'BALANCE SHEET'!$C$3:$AH$258, 42, FALSE), "")</f>
        <v/>
      </c>
      <c r="N79" s="95">
        <f>IFERROR(N77/HLOOKUP(N3,'BALANCE SHEET'!$C$3:$AH$258, 42, FALSE), "")</f>
        <v/>
      </c>
      <c r="O79" s="95">
        <f>IFERROR(O77/HLOOKUP(O3,'BALANCE SHEET'!$C$3:$AH$258, 42, FALSE), "")</f>
        <v/>
      </c>
      <c r="P79" s="95">
        <f>IFERROR(P77/HLOOKUP(P3,'BALANCE SHEET'!$C$3:$AH$258, 42, FALSE), "")</f>
        <v/>
      </c>
      <c r="Q79" s="95">
        <f>IFERROR(Q77/HLOOKUP(Q3,'BALANCE SHEET'!$C$3:$AH$258, 42, FALSE), "")</f>
        <v/>
      </c>
      <c r="R79" s="95">
        <f>IFERROR(R77/HLOOKUP(R3,'BALANCE SHEET'!$C$3:$AH$258, 42, FALSE), "")</f>
        <v/>
      </c>
      <c r="S79" s="95">
        <f>IFERROR(S77/HLOOKUP(S3,'BALANCE SHEET'!$C$3:$AH$258, 42, FALSE), "")</f>
        <v/>
      </c>
      <c r="T79" s="95">
        <f>IFERROR(T77/HLOOKUP(T3,'BALANCE SHEET'!$C$3:$AH$258, 42, FALSE), "")</f>
        <v/>
      </c>
      <c r="U79" s="95">
        <f>IFERROR(U77/HLOOKUP(U3,'BALANCE SHEET'!$C$3:$AH$258, 42, FALSE), "")</f>
        <v/>
      </c>
      <c r="V79" s="95">
        <f>IFERROR(V77/HLOOKUP(V3,'BALANCE SHEET'!$C$3:$AH$258, 42, FALSE), "")</f>
        <v/>
      </c>
      <c r="W79" s="95">
        <f>IFERROR(W77/HLOOKUP(W3,'BALANCE SHEET'!$C$3:$AH$258, 42, FALSE), "")</f>
        <v/>
      </c>
      <c r="X79" s="95">
        <f>IFERROR(X77/HLOOKUP(X3,'BALANCE SHEET'!$C$3:$AH$258, 42, FALSE), "")</f>
        <v/>
      </c>
      <c r="Y79" s="95">
        <f>IFERROR(Y77/HLOOKUP(Y3,'BALANCE SHEET'!$C$3:$AH$258, 42, FALSE), "")</f>
        <v/>
      </c>
      <c r="Z79" s="95">
        <f>IFERROR(Z77/HLOOKUP(Z3,'BALANCE SHEET'!$C$3:$AH$258, 42, FALSE), "")</f>
        <v/>
      </c>
      <c r="AA79" s="95">
        <f>IFERROR(AA77/HLOOKUP(AA3,'BALANCE SHEET'!$C$3:$AH$258, 42, FALSE), "")</f>
        <v/>
      </c>
      <c r="AB79" s="95">
        <f>IFERROR(AB77/HLOOKUP(AB3,'BALANCE SHEET'!$C$3:$AH$258, 42, FALSE), "")</f>
        <v/>
      </c>
      <c r="AC79" s="95">
        <f>IFERROR(AC77/HLOOKUP(AC3,'BALANCE SHEET'!$C$3:$AH$258, 42, FALSE), "")</f>
        <v/>
      </c>
      <c r="AD79" s="95">
        <f>IFERROR(AD77/HLOOKUP(AD3,'BALANCE SHEET'!$C$3:$AH$258, 42, FALSE), "")</f>
        <v/>
      </c>
      <c r="AE79" s="95">
        <f>IFERROR(AE77/HLOOKUP(AE3,'BALANCE SHEET'!$C$3:$AH$258, 42, FALSE), "")</f>
        <v/>
      </c>
      <c r="AF79" s="95">
        <f>IFERROR(AF77/HLOOKUP(AF3,'BALANCE SHEET'!$C$3:$AH$258, 42, FALSE), "")</f>
        <v/>
      </c>
      <c r="AG79" s="95">
        <f>IFERROR(AG77/HLOOKUP(AG3,'BALANCE SHEET'!$C$3:$AH$258, 42, FALSE), "")</f>
        <v/>
      </c>
      <c r="AH79" s="95">
        <f>IFERROR(AH77/HLOOKUP(AH3,'BALANCE SHEET'!$C$3:$AH$258, 42, FALSE), "")</f>
        <v/>
      </c>
      <c r="AI79" s="95">
        <f>IFERROR(AI77/HLOOKUP(AI3,'BALANCE SHEET'!$C$3:$AH$258, 42, FALSE), "")</f>
        <v/>
      </c>
      <c r="AJ79" s="95">
        <f>IFERROR(AJ77/HLOOKUP(AJ3,'BALANCE SHEET'!$C$3:$AH$258, 42, FALSE), "")</f>
        <v/>
      </c>
      <c r="AK79" s="95">
        <f>IFERROR(AK77/HLOOKUP(AK3,'BALANCE SHEET'!$C$3:$AH$258, 42, FALSE), "")</f>
        <v/>
      </c>
      <c r="AL79" s="95">
        <f>IFERROR(AL77/HLOOKUP(AL3,'BALANCE SHEET'!$C$3:$AH$258, 42, FALSE), "")</f>
        <v/>
      </c>
    </row>
    <row r="80" ht="52" customHeight="1" s="173" thickBot="1">
      <c r="A80" s="59" t="inlineStr">
        <is>
          <t>Pembentukan penyisihan kerugian penurunan nilai aset produktif</t>
        </is>
      </c>
      <c r="B80" s="59" t="n"/>
      <c r="C80" s="57" t="n">
        <v>3058.372</v>
      </c>
      <c r="D80" s="57" t="n">
        <v>3325.036</v>
      </c>
      <c r="E80" s="57" t="n">
        <v>5785.824</v>
      </c>
      <c r="F80" s="57" t="n">
        <v>4259.531</v>
      </c>
      <c r="G80" s="57" t="n">
        <v>3444.506</v>
      </c>
      <c r="H80" s="57" t="n">
        <v>2053.555</v>
      </c>
      <c r="I80" s="57" t="n">
        <v>1779.53</v>
      </c>
      <c r="J80" s="57" t="n">
        <v>1448.283</v>
      </c>
      <c r="K80" s="57" t="n"/>
      <c r="L80" s="57" t="n"/>
      <c r="M80" s="57" t="n"/>
      <c r="N80" s="57" t="n"/>
      <c r="O80" s="57" t="n"/>
      <c r="P80" s="57" t="n"/>
      <c r="Q80" s="57" t="n"/>
      <c r="R80" s="57" t="n"/>
      <c r="S80" s="57" t="n"/>
      <c r="T80" s="57" t="n"/>
      <c r="U80" s="57" t="n"/>
      <c r="V80" s="57" t="n"/>
      <c r="W80" s="57" t="n"/>
      <c r="X80" s="57" t="n"/>
      <c r="Y80" s="57" t="n"/>
      <c r="Z80" s="57" t="n"/>
      <c r="AA80" s="57" t="n"/>
      <c r="AB80" s="57" t="n"/>
      <c r="AC80" s="57" t="n"/>
      <c r="AD80" s="57" t="n"/>
      <c r="AE80" s="57" t="n"/>
      <c r="AF80" s="57" t="n"/>
      <c r="AG80" s="57" t="n"/>
      <c r="AH80" s="57" t="n"/>
      <c r="AI80" s="57" t="n"/>
      <c r="AJ80" s="57" t="n"/>
      <c r="AK80" s="57" t="n"/>
      <c r="AL80" s="57" t="n"/>
    </row>
    <row r="81" ht="52" customHeight="1" s="173" thickBot="1">
      <c r="A81" s="59" t="inlineStr">
        <is>
          <t>Pembentukan penyisihan kerugian penurunan nilai aset non-produktif</t>
        </is>
      </c>
      <c r="B81" s="59" t="n"/>
      <c r="C81" s="57" t="n">
        <v>38.772</v>
      </c>
      <c r="D81" s="57" t="inlineStr"/>
      <c r="E81" s="57" t="n">
        <v>44.192</v>
      </c>
      <c r="F81" s="57" t="n">
        <v>44.77</v>
      </c>
      <c r="G81" s="57" t="n">
        <v>238.888</v>
      </c>
      <c r="H81" s="57" t="n">
        <v>155.659</v>
      </c>
      <c r="I81" s="57" t="n">
        <v>255.436</v>
      </c>
      <c r="J81" s="57" t="n">
        <v>337.792</v>
      </c>
      <c r="K81" s="57" t="n"/>
      <c r="L81" s="57" t="n"/>
      <c r="M81" s="57" t="n"/>
      <c r="N81" s="57" t="n"/>
      <c r="O81" s="57" t="n"/>
      <c r="P81" s="57" t="n"/>
      <c r="Q81" s="57" t="n"/>
      <c r="R81" s="57" t="n"/>
      <c r="S81" s="57" t="n"/>
      <c r="T81" s="57" t="n"/>
      <c r="U81" s="57" t="n"/>
      <c r="V81" s="57" t="n"/>
      <c r="W81" s="57" t="n"/>
      <c r="X81" s="57" t="n"/>
      <c r="Y81" s="57" t="n"/>
      <c r="Z81" s="57" t="n"/>
      <c r="AA81" s="57" t="n"/>
      <c r="AB81" s="57" t="n"/>
      <c r="AC81" s="57" t="n"/>
      <c r="AD81" s="57" t="n"/>
      <c r="AE81" s="57" t="n"/>
      <c r="AF81" s="57" t="n"/>
      <c r="AG81" s="57" t="n"/>
      <c r="AH81" s="57" t="n"/>
      <c r="AI81" s="57" t="n"/>
      <c r="AJ81" s="57" t="n"/>
      <c r="AK81" s="57" t="n"/>
      <c r="AL81" s="57" t="n"/>
    </row>
    <row r="82" ht="35" customHeight="1" s="173" thickBot="1">
      <c r="A82" s="55" t="inlineStr">
        <is>
          <t>Pembalikan (beban) estimasi kerugian komitmen dan kontijensi</t>
        </is>
      </c>
      <c r="B82" s="55" t="n"/>
      <c r="C82" s="56" t="inlineStr"/>
      <c r="D82" s="56" t="inlineStr"/>
      <c r="E82" s="56" t="inlineStr"/>
      <c r="F82" s="56" t="n">
        <v>-110.148</v>
      </c>
      <c r="G82" s="56" t="n">
        <v>-150.116</v>
      </c>
      <c r="H82" s="56" t="n">
        <v>0</v>
      </c>
      <c r="I82" s="56" t="inlineStr"/>
      <c r="J82" s="56" t="inlineStr"/>
      <c r="K82" s="56" t="n"/>
      <c r="L82" s="56" t="n"/>
      <c r="M82" s="56" t="n"/>
      <c r="N82" s="56" t="n"/>
      <c r="O82" s="56" t="n"/>
      <c r="P82" s="56" t="n"/>
      <c r="Q82" s="56" t="n"/>
      <c r="R82" s="56" t="n"/>
      <c r="S82" s="56" t="n"/>
      <c r="T82" s="56" t="n"/>
      <c r="U82" s="56" t="n"/>
      <c r="V82" s="56" t="n"/>
      <c r="W82" s="56" t="n"/>
      <c r="X82" s="56" t="n"/>
      <c r="Y82" s="56" t="n"/>
      <c r="Z82" s="56" t="n"/>
      <c r="AA82" s="56" t="n"/>
      <c r="AB82" s="56" t="n"/>
      <c r="AC82" s="56" t="n"/>
      <c r="AD82" s="56" t="n"/>
      <c r="AE82" s="56" t="n"/>
      <c r="AF82" s="56" t="n"/>
      <c r="AG82" s="56" t="n"/>
      <c r="AH82" s="56" t="n"/>
      <c r="AI82" s="56" t="n"/>
      <c r="AJ82" s="56" t="n"/>
      <c r="AK82" s="56" t="n"/>
      <c r="AL82" s="56" t="n"/>
    </row>
    <row r="83" ht="18" customHeight="1" s="173" thickBot="1">
      <c r="A83" s="58" t="inlineStr">
        <is>
          <t>Beban operasional lainnya</t>
        </is>
      </c>
      <c r="B83" s="58" t="n"/>
      <c r="C83" s="53" t="n"/>
      <c r="D83" s="53" t="n"/>
      <c r="E83" s="53" t="n"/>
      <c r="F83" s="53" t="n"/>
      <c r="G83" s="53" t="n"/>
      <c r="H83" s="53" t="n"/>
      <c r="I83" s="53" t="n"/>
      <c r="J83" s="53" t="n"/>
      <c r="K83" s="53" t="n"/>
      <c r="L83" s="53" t="n"/>
      <c r="M83" s="53" t="n"/>
      <c r="N83" s="53" t="n"/>
      <c r="O83" s="53" t="n"/>
      <c r="P83" s="53" t="n"/>
      <c r="Q83" s="53" t="n"/>
      <c r="R83" s="53" t="n"/>
      <c r="S83" s="53" t="n"/>
      <c r="T83" s="53" t="n"/>
      <c r="U83" s="53" t="n"/>
      <c r="V83" s="53" t="n"/>
      <c r="W83" s="53" t="n"/>
      <c r="X83" s="53" t="n"/>
      <c r="Y83" s="53" t="n"/>
      <c r="Z83" s="53" t="n"/>
      <c r="AA83" s="53" t="n"/>
      <c r="AB83" s="53" t="n"/>
      <c r="AC83" s="53" t="n"/>
      <c r="AD83" s="53" t="n"/>
      <c r="AE83" s="53" t="n"/>
      <c r="AF83" s="53" t="n"/>
      <c r="AG83" s="53" t="n"/>
      <c r="AH83" s="53" t="n"/>
      <c r="AI83" s="53" t="n"/>
      <c r="AJ83" s="53" t="n"/>
      <c r="AK83" s="53" t="n"/>
      <c r="AL83" s="53" t="n"/>
    </row>
    <row r="84" ht="18" customHeight="1" s="173" thickBot="1">
      <c r="A84" s="59" t="inlineStr">
        <is>
          <t>Beban umum dan administrasi</t>
        </is>
      </c>
      <c r="B84" s="59" t="n"/>
      <c r="C84" s="57" t="n">
        <v>3708.5</v>
      </c>
      <c r="D84" s="57" t="n">
        <v>3828.664</v>
      </c>
      <c r="E84" s="57" t="n">
        <v>3626.589</v>
      </c>
      <c r="F84" s="57" t="n">
        <v>3693.012</v>
      </c>
      <c r="G84" s="57" t="n">
        <v>3758.285</v>
      </c>
      <c r="H84" s="57" t="n">
        <v>3615.769</v>
      </c>
      <c r="I84" s="57" t="n">
        <v>3678.228</v>
      </c>
      <c r="J84" s="57" t="n">
        <v>3668.085</v>
      </c>
      <c r="K84" s="57" t="n"/>
      <c r="L84" s="57" t="n"/>
      <c r="M84" s="57" t="n"/>
      <c r="N84" s="57" t="n"/>
      <c r="O84" s="57" t="n"/>
      <c r="P84" s="57" t="n"/>
      <c r="Q84" s="57" t="n"/>
      <c r="R84" s="57" t="n"/>
      <c r="S84" s="57" t="n"/>
      <c r="T84" s="57" t="n"/>
      <c r="U84" s="57" t="n"/>
      <c r="V84" s="57" t="n"/>
      <c r="W84" s="57" t="n"/>
      <c r="X84" s="57" t="n"/>
      <c r="Y84" s="57" t="n"/>
      <c r="Z84" s="57" t="n"/>
      <c r="AA84" s="57" t="n"/>
      <c r="AB84" s="57" t="n"/>
      <c r="AC84" s="57" t="n"/>
      <c r="AD84" s="57" t="n"/>
      <c r="AE84" s="57" t="n"/>
      <c r="AF84" s="57" t="n"/>
      <c r="AG84" s="57" t="n"/>
      <c r="AH84" s="57" t="n"/>
      <c r="AI84" s="57" t="n"/>
      <c r="AJ84" s="57" t="n"/>
      <c r="AK84" s="57" t="n"/>
      <c r="AL84" s="57" t="n"/>
    </row>
    <row r="85" hidden="1" ht="18" customHeight="1" s="173" thickBot="1">
      <c r="A85" s="59" t="inlineStr">
        <is>
          <t>Beban penjualan</t>
        </is>
      </c>
      <c r="B85" s="59" t="n"/>
      <c r="C85" s="57" t="inlineStr"/>
      <c r="D85" s="57" t="inlineStr"/>
      <c r="E85" s="57" t="inlineStr"/>
      <c r="F85" s="57" t="inlineStr"/>
      <c r="G85" s="57" t="inlineStr"/>
      <c r="H85" s="57" t="inlineStr"/>
      <c r="I85" s="57" t="inlineStr"/>
      <c r="J85" s="57" t="inlineStr"/>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row>
    <row r="86" hidden="1" ht="35" customHeight="1" s="173" thickBot="1">
      <c r="A86" s="59" t="inlineStr">
        <is>
          <t>Beban sewa, pemeliharaan, dan perbaikan</t>
        </is>
      </c>
      <c r="B86" s="59" t="n"/>
      <c r="C86" s="57" t="inlineStr"/>
      <c r="D86" s="57" t="inlineStr"/>
      <c r="E86" s="57" t="inlineStr"/>
      <c r="F86" s="57" t="inlineStr"/>
      <c r="G86" s="57" t="inlineStr"/>
      <c r="H86" s="57" t="inlineStr"/>
      <c r="I86" s="57" t="inlineStr"/>
      <c r="J86" s="57" t="inlineStr"/>
      <c r="K86" s="57" t="n"/>
      <c r="L86" s="57" t="n"/>
      <c r="M86" s="57" t="n"/>
      <c r="N86" s="57" t="n"/>
      <c r="O86" s="57" t="n"/>
      <c r="P86" s="57" t="n"/>
      <c r="Q86" s="57" t="n"/>
      <c r="R86" s="57" t="n"/>
      <c r="S86" s="57" t="n"/>
      <c r="T86" s="57" t="n"/>
      <c r="U86" s="57" t="n"/>
      <c r="V86" s="57" t="n"/>
      <c r="W86" s="57" t="n"/>
      <c r="X86" s="57" t="n"/>
      <c r="Y86" s="57" t="n"/>
      <c r="Z86" s="57" t="n"/>
      <c r="AA86" s="57" t="n"/>
      <c r="AB86" s="57" t="n"/>
      <c r="AC86" s="57" t="n"/>
      <c r="AD86" s="57" t="n"/>
      <c r="AE86" s="57" t="n"/>
      <c r="AF86" s="57" t="n"/>
      <c r="AG86" s="57" t="n"/>
      <c r="AH86" s="57" t="n"/>
      <c r="AI86" s="57" t="n"/>
      <c r="AJ86" s="57" t="n"/>
      <c r="AK86" s="57" t="n"/>
      <c r="AL86" s="57" t="n"/>
    </row>
    <row r="87" hidden="1" ht="18" customHeight="1" s="173" thickBot="1">
      <c r="A87" s="59" t="inlineStr">
        <is>
          <t>Beban provisi dan komisi</t>
        </is>
      </c>
      <c r="B87" s="59" t="n"/>
      <c r="C87" s="57" t="inlineStr"/>
      <c r="D87" s="57" t="inlineStr"/>
      <c r="E87" s="57" t="inlineStr"/>
      <c r="F87" s="57" t="inlineStr"/>
      <c r="G87" s="57" t="inlineStr"/>
      <c r="H87" s="57" t="inlineStr"/>
      <c r="I87" s="57" t="inlineStr"/>
      <c r="J87" s="57" t="inlineStr"/>
      <c r="K87" s="57" t="n"/>
      <c r="L87" s="57" t="n"/>
      <c r="M87" s="57" t="n"/>
      <c r="N87" s="57" t="n"/>
      <c r="O87" s="57" t="n"/>
      <c r="P87" s="57" t="n"/>
      <c r="Q87" s="57" t="n"/>
      <c r="R87" s="57" t="n"/>
      <c r="S87" s="57" t="n"/>
      <c r="T87" s="57" t="n"/>
      <c r="U87" s="57" t="n"/>
      <c r="V87" s="57" t="n"/>
      <c r="W87" s="57" t="n"/>
      <c r="X87" s="57" t="n"/>
      <c r="Y87" s="57" t="n"/>
      <c r="Z87" s="57" t="n"/>
      <c r="AA87" s="57" t="n"/>
      <c r="AB87" s="57" t="n"/>
      <c r="AC87" s="57" t="n"/>
      <c r="AD87" s="57" t="n"/>
      <c r="AE87" s="57" t="n"/>
      <c r="AF87" s="57" t="n"/>
      <c r="AG87" s="57" t="n"/>
      <c r="AH87" s="57" t="n"/>
      <c r="AI87" s="57" t="n"/>
      <c r="AJ87" s="57" t="n"/>
      <c r="AK87" s="57" t="n"/>
      <c r="AL87" s="57" t="n"/>
    </row>
    <row r="88" ht="18" customHeight="1" s="173" thickBot="1">
      <c r="A88" s="60" t="inlineStr">
        <is>
          <t>Beban operasional lainnya</t>
        </is>
      </c>
      <c r="B88" s="60" t="n"/>
      <c r="C88" s="57" t="n">
        <v>4295.628</v>
      </c>
      <c r="D88" s="57" t="n">
        <v>4805.7</v>
      </c>
      <c r="E88" s="57" t="n">
        <v>4474.195</v>
      </c>
      <c r="F88" s="57" t="n">
        <v>4586.225</v>
      </c>
      <c r="G88" s="57" t="n">
        <v>4725.365</v>
      </c>
      <c r="H88" s="57" t="n">
        <v>4967.758</v>
      </c>
      <c r="I88" s="57" t="n">
        <v>5071.171</v>
      </c>
      <c r="J88" s="57" t="n">
        <v>5300.061</v>
      </c>
      <c r="K88" s="57" t="n"/>
      <c r="L88" s="57" t="n"/>
      <c r="M88" s="57" t="n"/>
      <c r="N88" s="57" t="n"/>
      <c r="O88" s="57" t="n"/>
      <c r="P88" s="57" t="n"/>
      <c r="Q88" s="57" t="n"/>
      <c r="R88" s="57" t="n"/>
      <c r="S88" s="57" t="n"/>
      <c r="T88" s="57" t="n"/>
      <c r="U88" s="57" t="n"/>
      <c r="V88" s="57" t="n"/>
      <c r="W88" s="57" t="n"/>
      <c r="X88" s="57" t="n"/>
      <c r="Y88" s="57" t="n"/>
      <c r="Z88" s="57" t="n"/>
      <c r="AA88" s="57" t="n"/>
      <c r="AB88" s="57" t="n"/>
      <c r="AC88" s="57" t="n"/>
      <c r="AD88" s="57" t="n"/>
      <c r="AE88" s="57" t="n"/>
      <c r="AF88" s="57" t="n"/>
      <c r="AG88" s="57" t="n"/>
      <c r="AH88" s="57" t="n"/>
      <c r="AI88" s="57" t="n"/>
      <c r="AJ88" s="57" t="n"/>
      <c r="AK88" s="57" t="n"/>
      <c r="AL88" s="57" t="n"/>
    </row>
    <row r="89" ht="18" customHeight="1" s="173" thickBot="1">
      <c r="A89" s="54" t="inlineStr">
        <is>
          <t>Jumlah laba operasional</t>
        </is>
      </c>
      <c r="B89" s="54" t="n"/>
      <c r="C89" s="61" t="n">
        <v>4794.343</v>
      </c>
      <c r="D89" s="61" t="n">
        <v>4933.747</v>
      </c>
      <c r="E89" s="61" t="n">
        <v>2853.855</v>
      </c>
      <c r="F89" s="61" t="n">
        <v>5118.392</v>
      </c>
      <c r="G89" s="61" t="n">
        <v>6568.362</v>
      </c>
      <c r="H89" s="61" t="n">
        <v>8195.379999999999</v>
      </c>
      <c r="I89" s="61" t="n">
        <v>8362.887000000001</v>
      </c>
      <c r="J89" s="61" t="n">
        <v>8782.084999999999</v>
      </c>
      <c r="K89" s="61" t="n"/>
      <c r="L89" s="61" t="n"/>
      <c r="M89" s="61" t="n"/>
      <c r="N89" s="61" t="n"/>
      <c r="O89" s="61" t="n"/>
      <c r="P89" s="61" t="n"/>
      <c r="Q89" s="61" t="n"/>
      <c r="R89" s="61" t="n"/>
      <c r="S89" s="61" t="n"/>
      <c r="T89" s="61" t="n"/>
      <c r="U89" s="61" t="n"/>
      <c r="V89" s="61" t="n"/>
      <c r="W89" s="61" t="n"/>
      <c r="X89" s="61" t="n"/>
      <c r="Y89" s="61" t="n"/>
      <c r="Z89" s="61" t="n"/>
      <c r="AA89" s="61" t="n"/>
      <c r="AB89" s="61" t="n"/>
      <c r="AC89" s="61" t="n"/>
      <c r="AD89" s="61" t="n"/>
      <c r="AE89" s="61" t="n"/>
      <c r="AF89" s="61" t="n"/>
      <c r="AG89" s="61" t="n"/>
      <c r="AH89" s="61" t="n"/>
      <c r="AI89" s="61" t="n"/>
      <c r="AJ89" s="61" t="n"/>
      <c r="AK89" s="61" t="n"/>
      <c r="AL89" s="61" t="n"/>
    </row>
    <row r="90" ht="18" customHeight="1" s="173" thickBot="1">
      <c r="A90" s="153" t="inlineStr">
        <is>
          <t>Operating Profit Growth (%)</t>
        </is>
      </c>
      <c r="B90" s="62" t="n"/>
      <c r="C90" s="152">
        <f>IFERROR(IF(((C89-B89)/B89)=-1, "", (C89-B89)/B89), "")</f>
        <v/>
      </c>
      <c r="D90" s="152">
        <f>IFERROR(IF(((D89-C89)/C89)=-1, "", (D89-C89)/C89), "")</f>
        <v/>
      </c>
      <c r="E90" s="152">
        <f>IFERROR(IF(((E89-D89)/D89)=-1, "", (E89-D89)/D89), "")</f>
        <v/>
      </c>
      <c r="F90" s="152">
        <f>IFERROR(IF(((F89-E89)/E89)=-1, "", (F89-E89)/E89), "")</f>
        <v/>
      </c>
      <c r="G90" s="152">
        <f>IFERROR(IF(((G89-F89)/F89)=-1, "", (G89-F89)/F89), "")</f>
        <v/>
      </c>
      <c r="H90" s="152">
        <f>IFERROR(IF(((H89-G89)/G89)=-1, "", (H89-G89)/G89), "")</f>
        <v/>
      </c>
      <c r="I90" s="152">
        <f>IFERROR(IF(((I89-H89)/H89)=-1, "", (I89-H89)/H89), "")</f>
        <v/>
      </c>
      <c r="J90" s="152">
        <f>IFERROR(IF(((J89-I89)/I89)=-1, "", (J89-I89)/I89), "")</f>
        <v/>
      </c>
      <c r="K90" s="152">
        <f>IFERROR(IF(((K89-J89)/J89)=-1, "", (K89-J89)/J89), "")</f>
        <v/>
      </c>
      <c r="L90" s="152">
        <f>IFERROR(IF(((L89-K89)/K89)=-1, "", (L89-K89)/K89), "")</f>
        <v/>
      </c>
      <c r="M90" s="152">
        <f>IFERROR(IF(((M89-L89)/L89)=-1, "", (M89-L89)/L89), "")</f>
        <v/>
      </c>
      <c r="N90" s="152">
        <f>IFERROR(IF(((N89-M89)/M89)=-1, "", (N89-M89)/M89), "")</f>
        <v/>
      </c>
      <c r="O90" s="152">
        <f>IFERROR(IF(((O89-N89)/N89)=-1, "", (O89-N89)/N89), "")</f>
        <v/>
      </c>
      <c r="P90" s="152">
        <f>IFERROR(IF(((P89-O89)/O89)=-1, "", (P89-O89)/O89), "")</f>
        <v/>
      </c>
      <c r="Q90" s="152">
        <f>IFERROR(IF(((Q89-P89)/P89)=-1, "", (Q89-P89)/P89), "")</f>
        <v/>
      </c>
      <c r="R90" s="152">
        <f>IFERROR(IF(((R89-Q89)/Q89)=-1, "", (R89-Q89)/Q89), "")</f>
        <v/>
      </c>
      <c r="S90" s="152">
        <f>IFERROR(IF(((S89-R89)/R89)=-1, "", (S89-R89)/R89), "")</f>
        <v/>
      </c>
      <c r="T90" s="152">
        <f>IFERROR(IF(((T89-S89)/S89)=-1, "", (T89-S89)/S89), "")</f>
        <v/>
      </c>
      <c r="U90" s="152">
        <f>IFERROR(IF(((U89-T89)/T89)=-1, "", (U89-T89)/T89), "")</f>
        <v/>
      </c>
      <c r="V90" s="152">
        <f>IFERROR(IF(((V89-U89)/U89)=-1, "", (V89-U89)/U89), "")</f>
        <v/>
      </c>
      <c r="W90" s="152">
        <f>IFERROR(IF(((W89-V89)/V89)=-1, "", (W89-V89)/V89), "")</f>
        <v/>
      </c>
      <c r="X90" s="152">
        <f>IFERROR(IF(((X89-W89)/W89)=-1, "", (X89-W89)/W89), "")</f>
        <v/>
      </c>
      <c r="Y90" s="152">
        <f>IFERROR(IF(((Y89-X89)/X89)=-1, "", (Y89-X89)/X89), "")</f>
        <v/>
      </c>
      <c r="Z90" s="152">
        <f>IFERROR(IF(((Z89-Y89)/Y89)=-1, "", (Z89-Y89)/Y89), "")</f>
        <v/>
      </c>
      <c r="AA90" s="152">
        <f>IFERROR(IF(((AA89-Z89)/Z89)=-1, "", (AA89-Z89)/Z89), "")</f>
        <v/>
      </c>
      <c r="AB90" s="152">
        <f>IFERROR(IF(((AB89-AA89)/AA89)=-1, "", (AB89-AA89)/AA89), "")</f>
        <v/>
      </c>
      <c r="AC90" s="152">
        <f>IFERROR(IF(((AC89-AB89)/AB89)=-1, "", (AC89-AB89)/AB89), "")</f>
        <v/>
      </c>
      <c r="AD90" s="152">
        <f>IFERROR(IF(((AD89-AC89)/AC89)=-1, "", (AD89-AC89)/AC89), "")</f>
        <v/>
      </c>
      <c r="AE90" s="152">
        <f>IFERROR(IF(((AE89-AD89)/AD89)=-1, "", (AE89-AD89)/AD89), "")</f>
        <v/>
      </c>
      <c r="AF90" s="152">
        <f>IFERROR(IF(((AF89-AE89)/AE89)=-1, "", (AF89-AE89)/AE89), "")</f>
        <v/>
      </c>
      <c r="AG90" s="152">
        <f>IFERROR(IF(((AG89-AF89)/AF89)=-1, "", (AG89-AF89)/AF89), "")</f>
        <v/>
      </c>
      <c r="AH90" s="152">
        <f>IFERROR(IF(((AH89-AG89)/AG89)=-1, "", (AH89-AG89)/AG89), "")</f>
        <v/>
      </c>
      <c r="AI90" s="152">
        <f>IFERROR(IF(((AI89-AH89)/AH89)=-1, "", (AI89-AH89)/AH89), "")</f>
        <v/>
      </c>
      <c r="AJ90" s="152">
        <f>IFERROR(IF(((AJ89-AI89)/AI89)=-1, "", (AJ89-AI89)/AI89), "")</f>
        <v/>
      </c>
      <c r="AK90" s="152">
        <f>IFERROR(IF(((AK89-AJ89)/AJ89)=-1, "", (AK89-AJ89)/AJ89), "")</f>
        <v/>
      </c>
      <c r="AL90" s="152">
        <f>IFERROR(IF(((AL89-AK89)/AK89)=-1, "", (AL89-AK89)/AK89), "")</f>
        <v/>
      </c>
    </row>
    <row r="91" ht="18" customHeight="1" s="173" thickBot="1">
      <c r="A91" s="144" t="inlineStr">
        <is>
          <t>OPM (%)</t>
        </is>
      </c>
      <c r="B91" s="54" t="n"/>
      <c r="C91" s="95">
        <f>IFERROR(C89/C5, "")</f>
        <v/>
      </c>
      <c r="D91" s="95">
        <f>IFERROR(D89/D5, "")</f>
        <v/>
      </c>
      <c r="E91" s="95">
        <f>IFERROR(E89/E5, "")</f>
        <v/>
      </c>
      <c r="F91" s="95">
        <f>IFERROR(F89/F5, "")</f>
        <v/>
      </c>
      <c r="G91" s="95">
        <f>IFERROR(G89/G5, "")</f>
        <v/>
      </c>
      <c r="H91" s="95">
        <f>IFERROR(H89/H5, "")</f>
        <v/>
      </c>
      <c r="I91" s="95">
        <f>IFERROR(I89/I5, "")</f>
        <v/>
      </c>
      <c r="J91" s="95">
        <f>IFERROR(J89/J5, "")</f>
        <v/>
      </c>
      <c r="K91" s="95">
        <f>IFERROR(K89/K5, "")</f>
        <v/>
      </c>
      <c r="L91" s="95">
        <f>IFERROR(L89/L5, "")</f>
        <v/>
      </c>
      <c r="M91" s="95">
        <f>IFERROR(M89/M5, "")</f>
        <v/>
      </c>
      <c r="N91" s="95">
        <f>IFERROR(N89/N5, "")</f>
        <v/>
      </c>
      <c r="O91" s="95">
        <f>IFERROR(O89/O5, "")</f>
        <v/>
      </c>
      <c r="P91" s="95">
        <f>IFERROR(P89/P5, "")</f>
        <v/>
      </c>
      <c r="Q91" s="95">
        <f>IFERROR(Q89/Q5, "")</f>
        <v/>
      </c>
      <c r="R91" s="95">
        <f>IFERROR(R89/R5, "")</f>
        <v/>
      </c>
      <c r="S91" s="95">
        <f>IFERROR(S89/S5, "")</f>
        <v/>
      </c>
      <c r="T91" s="95">
        <f>IFERROR(T89/T5, "")</f>
        <v/>
      </c>
      <c r="U91" s="95">
        <f>IFERROR(U89/U5, "")</f>
        <v/>
      </c>
      <c r="V91" s="95">
        <f>IFERROR(V89/V5, "")</f>
        <v/>
      </c>
      <c r="W91" s="95">
        <f>IFERROR(W89/W5, "")</f>
        <v/>
      </c>
      <c r="X91" s="95">
        <f>IFERROR(X89/X5, "")</f>
        <v/>
      </c>
      <c r="Y91" s="95">
        <f>IFERROR(Y89/Y5, "")</f>
        <v/>
      </c>
      <c r="Z91" s="95">
        <f>IFERROR(Z89/Z5, "")</f>
        <v/>
      </c>
      <c r="AA91" s="95">
        <f>IFERROR(AA89/AA5, "")</f>
        <v/>
      </c>
      <c r="AB91" s="95">
        <f>IFERROR(AB89/AB5, "")</f>
        <v/>
      </c>
      <c r="AC91" s="95">
        <f>IFERROR(AC89/AC5, "")</f>
        <v/>
      </c>
      <c r="AD91" s="95">
        <f>IFERROR(AD89/AD5, "")</f>
        <v/>
      </c>
      <c r="AE91" s="95">
        <f>IFERROR(AE89/AE5, "")</f>
        <v/>
      </c>
      <c r="AF91" s="95">
        <f>IFERROR(AF89/AF5, "")</f>
        <v/>
      </c>
      <c r="AG91" s="95">
        <f>IFERROR(AG89/AG5, "")</f>
        <v/>
      </c>
      <c r="AH91" s="95">
        <f>IFERROR(AH89/AH5, "")</f>
        <v/>
      </c>
      <c r="AI91" s="95">
        <f>IFERROR(AI89/AI5, "")</f>
        <v/>
      </c>
      <c r="AJ91" s="95">
        <f>IFERROR(AJ89/AJ5, "")</f>
        <v/>
      </c>
      <c r="AK91" s="95">
        <f>IFERROR(AK89/AK5, "")</f>
        <v/>
      </c>
      <c r="AL91" s="95">
        <f>IFERROR(AL89/AL5, "")</f>
        <v/>
      </c>
    </row>
    <row r="92" ht="35" customHeight="1" s="173" thickBot="1">
      <c r="A92" s="54" t="inlineStr">
        <is>
          <t>Pendapatan dan beban bukan operasional</t>
        </is>
      </c>
      <c r="B92" s="54" t="n"/>
      <c r="C92" s="53" t="n"/>
      <c r="D92" s="53" t="n"/>
      <c r="E92" s="53" t="n"/>
      <c r="F92" s="53" t="n"/>
      <c r="G92" s="53" t="n"/>
      <c r="H92" s="53" t="n"/>
      <c r="I92" s="53" t="n"/>
      <c r="J92" s="53" t="n"/>
      <c r="K92" s="53" t="n"/>
      <c r="L92" s="53" t="n"/>
      <c r="M92" s="53" t="n"/>
      <c r="N92" s="53" t="n"/>
      <c r="O92" s="53" t="n"/>
      <c r="P92" s="53" t="n"/>
      <c r="Q92" s="53" t="n"/>
      <c r="R92" s="53" t="n"/>
      <c r="S92" s="53" t="n"/>
      <c r="T92" s="53" t="n"/>
      <c r="U92" s="53" t="n"/>
      <c r="V92" s="53" t="n"/>
      <c r="W92" s="53" t="n"/>
      <c r="X92" s="53" t="n"/>
      <c r="Y92" s="53" t="n"/>
      <c r="Z92" s="53" t="n"/>
      <c r="AA92" s="53" t="n"/>
      <c r="AB92" s="53" t="n"/>
      <c r="AC92" s="53" t="n"/>
      <c r="AD92" s="53" t="n"/>
      <c r="AE92" s="53" t="n"/>
      <c r="AF92" s="53" t="n"/>
      <c r="AG92" s="53" t="n"/>
      <c r="AH92" s="53" t="n"/>
      <c r="AI92" s="53" t="n"/>
      <c r="AJ92" s="53" t="n"/>
      <c r="AK92" s="53" t="n"/>
      <c r="AL92" s="53" t="n"/>
    </row>
    <row r="93" ht="18" customHeight="1" s="173" thickBot="1">
      <c r="A93" s="55" t="inlineStr">
        <is>
          <t>Pendapatan bukan operasional</t>
        </is>
      </c>
      <c r="B93" s="55" t="n"/>
      <c r="C93" s="56" t="n">
        <v>56.475</v>
      </c>
      <c r="D93" s="56" t="n">
        <v>20.15</v>
      </c>
      <c r="E93" s="56" t="n">
        <v>93.565</v>
      </c>
      <c r="F93" s="56" t="n">
        <v>72.706</v>
      </c>
      <c r="G93" s="56" t="n">
        <v>10.97</v>
      </c>
      <c r="H93" s="56" t="n">
        <v>161.892</v>
      </c>
      <c r="I93" s="56" t="n">
        <v>365.9</v>
      </c>
      <c r="J93" s="56" t="n">
        <v>43.68</v>
      </c>
      <c r="K93" s="56" t="n"/>
      <c r="L93" s="56" t="n"/>
      <c r="M93" s="56" t="n"/>
      <c r="N93" s="56" t="n"/>
      <c r="O93" s="56" t="n"/>
      <c r="P93" s="56" t="n"/>
      <c r="Q93" s="56" t="n"/>
      <c r="R93" s="56" t="n"/>
      <c r="S93" s="56" t="n"/>
      <c r="T93" s="56" t="n"/>
      <c r="U93" s="56" t="n"/>
      <c r="V93" s="56" t="n"/>
      <c r="W93" s="56" t="n"/>
      <c r="X93" s="56" t="n"/>
      <c r="Y93" s="56" t="n"/>
      <c r="Z93" s="56" t="n"/>
      <c r="AA93" s="56" t="n"/>
      <c r="AB93" s="56" t="n"/>
      <c r="AC93" s="56" t="n"/>
      <c r="AD93" s="56" t="n"/>
      <c r="AE93" s="56" t="n"/>
      <c r="AF93" s="56" t="n"/>
      <c r="AG93" s="56" t="n"/>
      <c r="AH93" s="56" t="n"/>
      <c r="AI93" s="56" t="n"/>
      <c r="AJ93" s="56" t="n"/>
      <c r="AK93" s="56" t="n"/>
      <c r="AL93" s="56" t="n"/>
    </row>
    <row r="94" ht="18" customHeight="1" s="173" thickBot="1">
      <c r="A94" s="55" t="inlineStr">
        <is>
          <t>Beban bukan operasional</t>
        </is>
      </c>
      <c r="B94" s="55" t="n"/>
      <c r="C94" s="57" t="inlineStr"/>
      <c r="D94" s="57" t="inlineStr"/>
      <c r="E94" s="57" t="n">
        <v>0</v>
      </c>
      <c r="F94" s="57" t="inlineStr"/>
      <c r="G94" s="57" t="inlineStr"/>
      <c r="H94" s="57" t="inlineStr"/>
      <c r="I94" s="57" t="inlineStr"/>
      <c r="J94" s="57" t="inlineStr"/>
      <c r="K94" s="57" t="n"/>
      <c r="L94" s="57" t="n"/>
      <c r="M94" s="57" t="n"/>
      <c r="N94" s="57" t="n"/>
      <c r="O94" s="57" t="n"/>
      <c r="P94" s="57" t="n"/>
      <c r="Q94" s="57" t="n"/>
      <c r="R94" s="57" t="n"/>
      <c r="S94" s="57" t="n"/>
      <c r="T94" s="57" t="n"/>
      <c r="U94" s="57" t="n"/>
      <c r="V94" s="57" t="n"/>
      <c r="W94" s="57" t="n"/>
      <c r="X94" s="57" t="n"/>
      <c r="Y94" s="57" t="n"/>
      <c r="Z94" s="57" t="n"/>
      <c r="AA94" s="57" t="n"/>
      <c r="AB94" s="57" t="n"/>
      <c r="AC94" s="57" t="n"/>
      <c r="AD94" s="57" t="n"/>
      <c r="AE94" s="57" t="n"/>
      <c r="AF94" s="57" t="n"/>
      <c r="AG94" s="57" t="n"/>
      <c r="AH94" s="57" t="n"/>
      <c r="AI94" s="57" t="n"/>
      <c r="AJ94" s="57" t="n"/>
      <c r="AK94" s="57" t="n"/>
      <c r="AL94" s="57" t="n"/>
    </row>
    <row r="95" hidden="1" ht="52" customHeight="1" s="173" thickBot="1">
      <c r="A95" s="55" t="inlineStr">
        <is>
          <t>Bagian atas laba (rugi) entitas asosiasi yang dicatat dengan menggunakan metode ekuitas</t>
        </is>
      </c>
      <c r="B95" s="55" t="n"/>
      <c r="C95" s="56" t="inlineStr"/>
      <c r="D95" s="56" t="inlineStr"/>
      <c r="E95" s="56" t="inlineStr"/>
      <c r="F95" s="56" t="inlineStr"/>
      <c r="G95" s="56" t="inlineStr"/>
      <c r="H95" s="56" t="inlineStr"/>
      <c r="I95" s="56" t="inlineStr"/>
      <c r="J95" s="56" t="inlineStr"/>
      <c r="K95" s="56" t="n"/>
      <c r="L95" s="56" t="n"/>
      <c r="M95" s="56" t="n"/>
      <c r="N95" s="56" t="n"/>
      <c r="O95" s="56" t="n"/>
      <c r="P95" s="56" t="n"/>
      <c r="Q95" s="56" t="n"/>
      <c r="R95" s="56" t="n"/>
      <c r="S95" s="56" t="n"/>
      <c r="T95" s="56" t="n"/>
      <c r="U95" s="56" t="n"/>
      <c r="V95" s="56" t="n"/>
      <c r="W95" s="56" t="n"/>
      <c r="X95" s="56" t="n"/>
      <c r="Y95" s="56" t="n"/>
      <c r="Z95" s="56" t="n"/>
      <c r="AA95" s="56" t="n"/>
      <c r="AB95" s="56" t="n"/>
      <c r="AC95" s="56" t="n"/>
      <c r="AD95" s="56" t="n"/>
      <c r="AE95" s="56" t="n"/>
      <c r="AF95" s="56" t="n"/>
      <c r="AG95" s="56" t="n"/>
      <c r="AH95" s="56" t="n"/>
      <c r="AI95" s="56" t="n"/>
      <c r="AJ95" s="56" t="n"/>
      <c r="AK95" s="56" t="n"/>
      <c r="AL95" s="56" t="n"/>
    </row>
    <row r="96" hidden="1" ht="52" customHeight="1" s="173" thickBot="1">
      <c r="A96" s="55" t="inlineStr">
        <is>
          <t>Bagian atas laba (rugi) entitas ventura bersama yang dicatat menggunakan metode ekuitas</t>
        </is>
      </c>
      <c r="B96" s="55" t="n"/>
      <c r="C96" s="56" t="inlineStr"/>
      <c r="D96" s="56" t="inlineStr"/>
      <c r="E96" s="56" t="inlineStr"/>
      <c r="F96" s="56" t="inlineStr"/>
      <c r="G96" s="56" t="inlineStr"/>
      <c r="H96" s="56" t="inlineStr"/>
      <c r="I96" s="56" t="inlineStr"/>
      <c r="J96" s="56" t="inlineStr"/>
      <c r="K96" s="56" t="n"/>
      <c r="L96" s="56" t="n"/>
      <c r="M96" s="56" t="n"/>
      <c r="N96" s="56" t="n"/>
      <c r="O96" s="56" t="n"/>
      <c r="P96" s="56" t="n"/>
      <c r="Q96" s="56" t="n"/>
      <c r="R96" s="56" t="n"/>
      <c r="S96" s="56" t="n"/>
      <c r="T96" s="56" t="n"/>
      <c r="U96" s="56" t="n"/>
      <c r="V96" s="56" t="n"/>
      <c r="W96" s="56" t="n"/>
      <c r="X96" s="56" t="n"/>
      <c r="Y96" s="56" t="n"/>
      <c r="Z96" s="56" t="n"/>
      <c r="AA96" s="56" t="n"/>
      <c r="AB96" s="56" t="n"/>
      <c r="AC96" s="56" t="n"/>
      <c r="AD96" s="56" t="n"/>
      <c r="AE96" s="56" t="n"/>
      <c r="AF96" s="56" t="n"/>
      <c r="AG96" s="56" t="n"/>
      <c r="AH96" s="56" t="n"/>
      <c r="AI96" s="56" t="n"/>
      <c r="AJ96" s="56" t="n"/>
      <c r="AK96" s="56" t="n"/>
      <c r="AL96" s="56" t="n"/>
    </row>
    <row r="97" ht="35" customHeight="1" s="173" thickBot="1">
      <c r="A97" s="54" t="inlineStr">
        <is>
          <t>Jumlah laba (rugi) sebelum pajak penghasilan</t>
        </is>
      </c>
      <c r="B97" s="54" t="n"/>
      <c r="C97" s="61" t="n">
        <v>4850.818</v>
      </c>
      <c r="D97" s="61" t="n">
        <v>4953.897</v>
      </c>
      <c r="E97" s="61" t="n">
        <v>2947.42</v>
      </c>
      <c r="F97" s="61" t="n">
        <v>5191.098</v>
      </c>
      <c r="G97" s="61" t="n">
        <v>6579.332</v>
      </c>
      <c r="H97" s="61" t="n">
        <v>8357.272000000001</v>
      </c>
      <c r="I97" s="61" t="n">
        <v>8728.787</v>
      </c>
      <c r="J97" s="61" t="n">
        <v>8825.764999999999</v>
      </c>
      <c r="K97" s="61" t="n"/>
      <c r="L97" s="61" t="n"/>
      <c r="M97" s="61" t="n"/>
      <c r="N97" s="61" t="n"/>
      <c r="O97" s="61" t="n"/>
      <c r="P97" s="61" t="n"/>
      <c r="Q97" s="61" t="n"/>
      <c r="R97" s="61" t="n"/>
      <c r="S97" s="61" t="n"/>
      <c r="T97" s="61" t="n"/>
      <c r="U97" s="61" t="n"/>
      <c r="V97" s="61" t="n"/>
      <c r="W97" s="61" t="n"/>
      <c r="X97" s="61" t="n"/>
      <c r="Y97" s="61" t="n"/>
      <c r="Z97" s="61" t="n"/>
      <c r="AA97" s="61" t="n"/>
      <c r="AB97" s="61" t="n"/>
      <c r="AC97" s="61" t="n"/>
      <c r="AD97" s="61" t="n"/>
      <c r="AE97" s="61" t="n"/>
      <c r="AF97" s="61" t="n"/>
      <c r="AG97" s="61" t="n"/>
      <c r="AH97" s="61" t="n"/>
      <c r="AI97" s="61" t="n"/>
      <c r="AJ97" s="61" t="n"/>
      <c r="AK97" s="61" t="n"/>
      <c r="AL97" s="61" t="n"/>
    </row>
    <row r="98" ht="18" customHeight="1" s="173" thickBot="1">
      <c r="A98" s="62" t="inlineStr">
        <is>
          <t>Pendapatan (beban) pajak</t>
        </is>
      </c>
      <c r="B98" s="62" t="n"/>
      <c r="C98" s="56" t="n">
        <v>-1368.39</v>
      </c>
      <c r="D98" s="56" t="n">
        <v>-1310.962</v>
      </c>
      <c r="E98" s="56" t="n">
        <v>-936.1660000000001</v>
      </c>
      <c r="F98" s="56" t="n">
        <v>-1092.494</v>
      </c>
      <c r="G98" s="56" t="n">
        <v>-1482.561</v>
      </c>
      <c r="H98" s="56" t="n">
        <v>-1805.871</v>
      </c>
      <c r="I98" s="56" t="n">
        <v>-1829.853</v>
      </c>
      <c r="J98" s="56" t="n">
        <v>-1890.38</v>
      </c>
      <c r="K98" s="56" t="n"/>
      <c r="L98" s="56" t="n"/>
      <c r="M98" s="56" t="n"/>
      <c r="N98" s="56" t="n"/>
      <c r="O98" s="56" t="n"/>
      <c r="P98" s="56" t="n"/>
      <c r="Q98" s="56" t="n"/>
      <c r="R98" s="56" t="n"/>
      <c r="S98" s="56" t="n"/>
      <c r="T98" s="56" t="n"/>
      <c r="U98" s="56" t="n"/>
      <c r="V98" s="56" t="n"/>
      <c r="W98" s="56" t="n"/>
      <c r="X98" s="56" t="n"/>
      <c r="Y98" s="56" t="n"/>
      <c r="Z98" s="56" t="n"/>
      <c r="AA98" s="56" t="n"/>
      <c r="AB98" s="56" t="n"/>
      <c r="AC98" s="56" t="n"/>
      <c r="AD98" s="56" t="n"/>
      <c r="AE98" s="56" t="n"/>
      <c r="AF98" s="56" t="n"/>
      <c r="AG98" s="56" t="n"/>
      <c r="AH98" s="56" t="n"/>
      <c r="AI98" s="56" t="n"/>
      <c r="AJ98" s="56" t="n"/>
      <c r="AK98" s="56" t="n"/>
      <c r="AL98" s="56" t="n"/>
    </row>
    <row r="99" ht="35" customHeight="1" s="173" thickBot="1">
      <c r="A99" s="54" t="inlineStr">
        <is>
          <t>Jumlah laba (rugi) dari operasi yang dilanjutkan</t>
        </is>
      </c>
      <c r="B99" s="54" t="n"/>
      <c r="C99" s="61" t="n">
        <v>3482.428</v>
      </c>
      <c r="D99" s="61" t="n">
        <v>3642.935</v>
      </c>
      <c r="E99" s="61" t="n">
        <v>2011.254</v>
      </c>
      <c r="F99" s="61" t="n">
        <v>4098.604</v>
      </c>
      <c r="G99" s="61" t="n">
        <v>5096.771</v>
      </c>
      <c r="H99" s="61" t="n">
        <v>6551.401</v>
      </c>
      <c r="I99" s="61" t="n">
        <v>6898.934</v>
      </c>
      <c r="J99" s="61" t="n">
        <v>6935.385</v>
      </c>
      <c r="K99" s="61" t="n"/>
      <c r="L99" s="61" t="n"/>
      <c r="M99" s="61" t="n"/>
      <c r="N99" s="61" t="n"/>
      <c r="O99" s="61" t="n"/>
      <c r="P99" s="61" t="n"/>
      <c r="Q99" s="61" t="n"/>
      <c r="R99" s="61" t="n"/>
      <c r="S99" s="61" t="n"/>
      <c r="T99" s="61" t="n"/>
      <c r="U99" s="61" t="n"/>
      <c r="V99" s="61" t="n"/>
      <c r="W99" s="61" t="n"/>
      <c r="X99" s="61" t="n"/>
      <c r="Y99" s="61" t="n"/>
      <c r="Z99" s="61" t="n"/>
      <c r="AA99" s="61" t="n"/>
      <c r="AB99" s="61" t="n"/>
      <c r="AC99" s="61" t="n"/>
      <c r="AD99" s="61" t="n"/>
      <c r="AE99" s="61" t="n"/>
      <c r="AF99" s="61" t="n"/>
      <c r="AG99" s="61" t="n"/>
      <c r="AH99" s="61" t="n"/>
      <c r="AI99" s="61" t="n"/>
      <c r="AJ99" s="61" t="n"/>
      <c r="AK99" s="61" t="n"/>
      <c r="AL99" s="61" t="n"/>
    </row>
    <row r="100" hidden="1" ht="35" customHeight="1" s="173" thickBot="1">
      <c r="A100" s="62" t="inlineStr">
        <is>
          <t>Laba (rugi) dari operasi yang dihentikan</t>
        </is>
      </c>
      <c r="B100" s="62" t="n"/>
      <c r="C100" s="56" t="inlineStr"/>
      <c r="D100" s="56" t="inlineStr"/>
      <c r="E100" s="56" t="inlineStr"/>
      <c r="F100" s="56" t="inlineStr"/>
      <c r="G100" s="56" t="inlineStr"/>
      <c r="H100" s="56" t="inlineStr"/>
      <c r="I100" s="56" t="inlineStr"/>
      <c r="J100" s="56" t="inlineStr"/>
      <c r="K100" s="56" t="n"/>
      <c r="L100" s="56" t="n"/>
      <c r="M100" s="56" t="n"/>
      <c r="N100" s="56" t="n"/>
      <c r="O100" s="56" t="n"/>
      <c r="P100" s="56" t="n"/>
      <c r="Q100" s="56" t="n"/>
      <c r="R100" s="56" t="n"/>
      <c r="S100" s="56" t="n"/>
      <c r="T100" s="56" t="n"/>
      <c r="U100" s="56" t="n"/>
      <c r="V100" s="56" t="n"/>
      <c r="W100" s="56" t="n"/>
      <c r="X100" s="56" t="n"/>
      <c r="Y100" s="56" t="n"/>
      <c r="Z100" s="56" t="n"/>
      <c r="AA100" s="56" t="n"/>
      <c r="AB100" s="56" t="n"/>
      <c r="AC100" s="56" t="n"/>
      <c r="AD100" s="56" t="n"/>
      <c r="AE100" s="56" t="n"/>
      <c r="AF100" s="56" t="n"/>
      <c r="AG100" s="56" t="n"/>
      <c r="AH100" s="56" t="n"/>
      <c r="AI100" s="56" t="n"/>
      <c r="AJ100" s="56" t="n"/>
      <c r="AK100" s="56" t="n"/>
      <c r="AL100" s="56" t="n"/>
    </row>
    <row r="101" ht="18" customHeight="1" s="173" thickBot="1">
      <c r="A101" s="54" t="inlineStr">
        <is>
          <t>Jumlah laba (rugi)</t>
        </is>
      </c>
      <c r="B101" s="54" t="n"/>
      <c r="C101" s="61" t="n">
        <v>3482.428</v>
      </c>
      <c r="D101" s="61" t="n">
        <v>3642.935</v>
      </c>
      <c r="E101" s="61" t="n">
        <v>2011.254</v>
      </c>
      <c r="F101" s="61" t="n">
        <v>4098.604</v>
      </c>
      <c r="G101" s="61" t="n">
        <v>5096.771</v>
      </c>
      <c r="H101" s="61" t="n">
        <v>6551.401</v>
      </c>
      <c r="I101" s="61" t="n">
        <v>6898.934</v>
      </c>
      <c r="J101" s="61" t="n">
        <v>6935.385</v>
      </c>
      <c r="K101" s="61" t="n"/>
      <c r="L101" s="61" t="n"/>
      <c r="M101" s="61" t="n"/>
      <c r="N101" s="61" t="n"/>
      <c r="O101" s="61" t="n"/>
      <c r="P101" s="61" t="n"/>
      <c r="Q101" s="61" t="n"/>
      <c r="R101" s="61" t="n"/>
      <c r="S101" s="61" t="n"/>
      <c r="T101" s="61" t="n"/>
      <c r="U101" s="61" t="n"/>
      <c r="V101" s="61" t="n"/>
      <c r="W101" s="61" t="n"/>
      <c r="X101" s="61" t="n"/>
      <c r="Y101" s="61" t="n"/>
      <c r="Z101" s="61" t="n"/>
      <c r="AA101" s="61" t="n"/>
      <c r="AB101" s="61" t="n"/>
      <c r="AC101" s="61" t="n"/>
      <c r="AD101" s="61" t="n"/>
      <c r="AE101" s="61" t="n"/>
      <c r="AF101" s="61" t="n"/>
      <c r="AG101" s="61" t="n"/>
      <c r="AH101" s="61" t="n"/>
      <c r="AI101" s="61" t="n"/>
      <c r="AJ101" s="61" t="n"/>
      <c r="AK101" s="61" t="n"/>
      <c r="AL101" s="61" t="n"/>
    </row>
    <row r="102" ht="35" customHeight="1" s="173" thickBot="1">
      <c r="A102" s="54" t="inlineStr">
        <is>
          <t>Pendapatan komprehensif lainnya, sebelum pajak</t>
        </is>
      </c>
      <c r="B102" s="63" t="n"/>
      <c r="C102" s="53" t="n"/>
      <c r="D102" s="53" t="n"/>
      <c r="E102" s="53" t="n"/>
      <c r="F102" s="53" t="n"/>
      <c r="G102" s="53" t="n"/>
      <c r="H102" s="53" t="n"/>
      <c r="I102" s="53" t="n"/>
      <c r="J102" s="53" t="n"/>
      <c r="K102" s="53" t="n"/>
      <c r="L102" s="53" t="n"/>
      <c r="M102" s="53" t="n"/>
      <c r="N102" s="53" t="n"/>
      <c r="O102" s="53" t="n"/>
      <c r="P102" s="53" t="n"/>
      <c r="Q102" s="53" t="n"/>
      <c r="R102" s="53" t="n"/>
      <c r="S102" s="53" t="n"/>
      <c r="T102" s="53" t="n"/>
      <c r="U102" s="53" t="n"/>
      <c r="V102" s="53" t="n"/>
      <c r="W102" s="53" t="n"/>
      <c r="X102" s="53" t="n"/>
      <c r="Y102" s="53" t="n"/>
      <c r="Z102" s="53" t="n"/>
      <c r="AA102" s="53" t="n"/>
      <c r="AB102" s="53" t="n"/>
      <c r="AC102" s="53" t="n"/>
      <c r="AD102" s="53" t="n"/>
      <c r="AE102" s="53" t="n"/>
      <c r="AF102" s="53" t="n"/>
      <c r="AG102" s="53" t="n"/>
      <c r="AH102" s="53" t="n"/>
      <c r="AI102" s="53" t="n"/>
      <c r="AJ102" s="53" t="n"/>
      <c r="AK102" s="53" t="n"/>
      <c r="AL102" s="53" t="n"/>
    </row>
    <row r="103" ht="69" customHeight="1" s="173" thickBot="1">
      <c r="A103" s="58" t="inlineStr">
        <is>
          <t>Pendapatan komprehensif lainnya yang tidak akan direklasifikasi ke laba rugi, sebelum pajak</t>
        </is>
      </c>
      <c r="B103" s="64" t="n"/>
      <c r="C103" s="53" t="n"/>
      <c r="D103" s="53" t="n"/>
      <c r="E103" s="53" t="n"/>
      <c r="F103" s="53" t="n"/>
      <c r="G103" s="53" t="n"/>
      <c r="H103" s="53" t="n"/>
      <c r="I103" s="53" t="n"/>
      <c r="J103" s="53" t="n"/>
      <c r="K103" s="53" t="n"/>
      <c r="L103" s="53" t="n"/>
      <c r="M103" s="53" t="n"/>
      <c r="N103" s="53" t="n"/>
      <c r="O103" s="53" t="n"/>
      <c r="P103" s="53" t="n"/>
      <c r="Q103" s="53" t="n"/>
      <c r="R103" s="53" t="n"/>
      <c r="S103" s="53" t="n"/>
      <c r="T103" s="53" t="n"/>
      <c r="U103" s="53" t="n"/>
      <c r="V103" s="53" t="n"/>
      <c r="W103" s="53" t="n"/>
      <c r="X103" s="53" t="n"/>
      <c r="Y103" s="53" t="n"/>
      <c r="Z103" s="53" t="n"/>
      <c r="AA103" s="53" t="n"/>
      <c r="AB103" s="53" t="n"/>
      <c r="AC103" s="53" t="n"/>
      <c r="AD103" s="53" t="n"/>
      <c r="AE103" s="53" t="n"/>
      <c r="AF103" s="53" t="n"/>
      <c r="AG103" s="53" t="n"/>
      <c r="AH103" s="53" t="n"/>
      <c r="AI103" s="53" t="n"/>
      <c r="AJ103" s="53" t="n"/>
      <c r="AK103" s="53" t="n"/>
      <c r="AL103" s="53" t="n"/>
    </row>
    <row r="104" ht="69" customHeight="1" s="173" thickBot="1">
      <c r="A104" s="59" t="inlineStr">
        <is>
          <t>Pendapatan komprehensif lainnya atas keuntungan (kerugian) hasil revaluasi aset tetap, sebelum pajak</t>
        </is>
      </c>
      <c r="B104" s="65" t="n"/>
      <c r="C104" s="56" t="inlineStr"/>
      <c r="D104" s="56" t="n">
        <v>490.097</v>
      </c>
      <c r="E104" s="56" t="n">
        <v>-4.843</v>
      </c>
      <c r="F104" s="56" t="n">
        <v>0</v>
      </c>
      <c r="G104" s="56" t="n">
        <v>757.274</v>
      </c>
      <c r="H104" s="56" t="n">
        <v>1.176</v>
      </c>
      <c r="I104" s="56" t="n">
        <v>-4.592</v>
      </c>
      <c r="J104" s="56" t="n">
        <v>518.744</v>
      </c>
      <c r="K104" s="56" t="n"/>
      <c r="L104" s="56" t="n"/>
      <c r="M104" s="56" t="n"/>
      <c r="N104" s="56" t="n"/>
      <c r="O104" s="56" t="n"/>
      <c r="P104" s="56" t="n"/>
      <c r="Q104" s="56" t="n"/>
      <c r="R104" s="56" t="n"/>
      <c r="S104" s="56" t="n"/>
      <c r="T104" s="56" t="n"/>
      <c r="U104" s="56" t="n"/>
      <c r="V104" s="56" t="n"/>
      <c r="W104" s="56" t="n"/>
      <c r="X104" s="56" t="n"/>
      <c r="Y104" s="56" t="n"/>
      <c r="Z104" s="56" t="n"/>
      <c r="AA104" s="56" t="n"/>
      <c r="AB104" s="56" t="n"/>
      <c r="AC104" s="56" t="n"/>
      <c r="AD104" s="56" t="n"/>
      <c r="AE104" s="56" t="n"/>
      <c r="AF104" s="56" t="n"/>
      <c r="AG104" s="56" t="n"/>
      <c r="AH104" s="56" t="n"/>
      <c r="AI104" s="56" t="n"/>
      <c r="AJ104" s="56" t="n"/>
      <c r="AK104" s="56" t="n"/>
      <c r="AL104" s="56" t="n"/>
    </row>
    <row r="105" ht="69" customHeight="1" s="173" thickBot="1">
      <c r="A105" s="59" t="inlineStr">
        <is>
          <t>Pendapatan komprehensif lainnya atas pengukuran kembali kewajiban manfaat pasti, sebelum pajak</t>
        </is>
      </c>
      <c r="B105" s="65" t="n"/>
      <c r="C105" s="56" t="inlineStr"/>
      <c r="D105" s="56" t="n">
        <v>0</v>
      </c>
      <c r="E105" s="56" t="n">
        <v>0</v>
      </c>
      <c r="F105" s="56" t="inlineStr"/>
      <c r="G105" s="56" t="n">
        <v>-67.625</v>
      </c>
      <c r="H105" s="56" t="n">
        <v>-26.814</v>
      </c>
      <c r="I105" s="56" t="n">
        <v>-3.584</v>
      </c>
      <c r="J105" s="56" t="n">
        <v>59.394</v>
      </c>
      <c r="K105" s="56" t="n"/>
      <c r="L105" s="56" t="n"/>
      <c r="M105" s="56" t="n"/>
      <c r="N105" s="56" t="n"/>
      <c r="O105" s="56" t="n"/>
      <c r="P105" s="56" t="n"/>
      <c r="Q105" s="56" t="n"/>
      <c r="R105" s="56" t="n"/>
      <c r="S105" s="56" t="n"/>
      <c r="T105" s="56" t="n"/>
      <c r="U105" s="56" t="n"/>
      <c r="V105" s="56" t="n"/>
      <c r="W105" s="56" t="n"/>
      <c r="X105" s="56" t="n"/>
      <c r="Y105" s="56" t="n"/>
      <c r="Z105" s="56" t="n"/>
      <c r="AA105" s="56" t="n"/>
      <c r="AB105" s="56" t="n"/>
      <c r="AC105" s="56" t="n"/>
      <c r="AD105" s="56" t="n"/>
      <c r="AE105" s="56" t="n"/>
      <c r="AF105" s="56" t="n"/>
      <c r="AG105" s="56" t="n"/>
      <c r="AH105" s="56" t="n"/>
      <c r="AI105" s="56" t="n"/>
      <c r="AJ105" s="56" t="n"/>
      <c r="AK105" s="56" t="n"/>
      <c r="AL105" s="56" t="n"/>
    </row>
    <row r="106" ht="86" customHeight="1" s="173" thickBot="1">
      <c r="A106" s="59" t="inlineStr">
        <is>
          <t>Penyesuaian lainnya atas pendapatan komprehensif lainnya yang tidak akan direklasifikasi ke laba rugi, sebelum pajak</t>
        </is>
      </c>
      <c r="B106" s="65" t="n"/>
      <c r="C106" s="56" t="n">
        <v>243.638</v>
      </c>
      <c r="D106" s="56" t="n">
        <v>5.565</v>
      </c>
      <c r="E106" s="56" t="n">
        <v>-0.555</v>
      </c>
      <c r="F106" s="56" t="n">
        <v>-4.496</v>
      </c>
      <c r="G106" s="56" t="inlineStr"/>
      <c r="H106" s="56" t="inlineStr"/>
      <c r="I106" s="56" t="inlineStr"/>
      <c r="J106" s="56" t="inlineStr"/>
      <c r="K106" s="56" t="n"/>
      <c r="L106" s="56" t="n"/>
      <c r="M106" s="56" t="n"/>
      <c r="N106" s="56" t="n"/>
      <c r="O106" s="56" t="n"/>
      <c r="P106" s="56" t="n"/>
      <c r="Q106" s="56" t="n"/>
      <c r="R106" s="56" t="n"/>
      <c r="S106" s="56" t="n"/>
      <c r="T106" s="56" t="n"/>
      <c r="U106" s="56" t="n"/>
      <c r="V106" s="56" t="n"/>
      <c r="W106" s="56" t="n"/>
      <c r="X106" s="56" t="n"/>
      <c r="Y106" s="56" t="n"/>
      <c r="Z106" s="56" t="n"/>
      <c r="AA106" s="56" t="n"/>
      <c r="AB106" s="56" t="n"/>
      <c r="AC106" s="56" t="n"/>
      <c r="AD106" s="56" t="n"/>
      <c r="AE106" s="56" t="n"/>
      <c r="AF106" s="56" t="n"/>
      <c r="AG106" s="56" t="n"/>
      <c r="AH106" s="56" t="n"/>
      <c r="AI106" s="56" t="n"/>
      <c r="AJ106" s="56" t="n"/>
      <c r="AK106" s="56" t="n"/>
      <c r="AL106" s="56" t="n"/>
    </row>
    <row r="107" ht="69" customHeight="1" s="173" thickBot="1">
      <c r="A107" s="59" t="inlineStr">
        <is>
          <t>Jumlah pendapatan komprehensif lainnya yang tidak akan direklasifikasi ke laba rugi, sebelum pajak</t>
        </is>
      </c>
      <c r="B107" s="65" t="n"/>
      <c r="C107" s="56" t="n">
        <v>243.638</v>
      </c>
      <c r="D107" s="56" t="n">
        <v>495.662</v>
      </c>
      <c r="E107" s="56" t="n">
        <v>-5.398</v>
      </c>
      <c r="F107" s="56" t="n">
        <v>-4.496</v>
      </c>
      <c r="G107" s="56" t="n">
        <v>689.649</v>
      </c>
      <c r="H107" s="56" t="n">
        <v>-25.638</v>
      </c>
      <c r="I107" s="56" t="n">
        <v>-8.176</v>
      </c>
      <c r="J107" s="56" t="n">
        <v>578.138</v>
      </c>
      <c r="K107" s="56" t="n"/>
      <c r="L107" s="56" t="n"/>
      <c r="M107" s="56" t="n"/>
      <c r="N107" s="56" t="n"/>
      <c r="O107" s="56" t="n"/>
      <c r="P107" s="56" t="n"/>
      <c r="Q107" s="56" t="n"/>
      <c r="R107" s="56" t="n"/>
      <c r="S107" s="56" t="n"/>
      <c r="T107" s="56" t="n"/>
      <c r="U107" s="56" t="n"/>
      <c r="V107" s="56" t="n"/>
      <c r="W107" s="56" t="n"/>
      <c r="X107" s="56" t="n"/>
      <c r="Y107" s="56" t="n"/>
      <c r="Z107" s="56" t="n"/>
      <c r="AA107" s="56" t="n"/>
      <c r="AB107" s="56" t="n"/>
      <c r="AC107" s="56" t="n"/>
      <c r="AD107" s="56" t="n"/>
      <c r="AE107" s="56" t="n"/>
      <c r="AF107" s="56" t="n"/>
      <c r="AG107" s="56" t="n"/>
      <c r="AH107" s="56" t="n"/>
      <c r="AI107" s="56" t="n"/>
      <c r="AJ107" s="56" t="n"/>
      <c r="AK107" s="56" t="n"/>
      <c r="AL107" s="56" t="n"/>
    </row>
    <row r="108" ht="69" customHeight="1" s="173" thickBot="1">
      <c r="A108" s="58" t="inlineStr">
        <is>
          <t>Pendapatan komprehensif lainnya yang akan direklasifikasi ke laba rugi, sebelum pajak</t>
        </is>
      </c>
      <c r="B108" s="64" t="n"/>
      <c r="C108" s="53" t="n"/>
      <c r="D108" s="53" t="n"/>
      <c r="E108" s="53" t="n"/>
      <c r="F108" s="53" t="n"/>
      <c r="G108" s="53" t="n"/>
      <c r="H108" s="53" t="n"/>
      <c r="I108" s="53" t="n"/>
      <c r="J108" s="53" t="n"/>
      <c r="K108" s="53" t="n"/>
      <c r="L108" s="53" t="n"/>
      <c r="M108" s="53" t="n"/>
      <c r="N108" s="53" t="n"/>
      <c r="O108" s="53" t="n"/>
      <c r="P108" s="53" t="n"/>
      <c r="Q108" s="53" t="n"/>
      <c r="R108" s="53" t="n"/>
      <c r="S108" s="53" t="n"/>
      <c r="T108" s="53" t="n"/>
      <c r="U108" s="53" t="n"/>
      <c r="V108" s="53" t="n"/>
      <c r="W108" s="53" t="n"/>
      <c r="X108" s="53" t="n"/>
      <c r="Y108" s="53" t="n"/>
      <c r="Z108" s="53" t="n"/>
      <c r="AA108" s="53" t="n"/>
      <c r="AB108" s="53" t="n"/>
      <c r="AC108" s="53" t="n"/>
      <c r="AD108" s="53" t="n"/>
      <c r="AE108" s="53" t="n"/>
      <c r="AF108" s="53" t="n"/>
      <c r="AG108" s="53" t="n"/>
      <c r="AH108" s="53" t="n"/>
      <c r="AI108" s="53" t="n"/>
      <c r="AJ108" s="53" t="n"/>
      <c r="AK108" s="53" t="n"/>
      <c r="AL108" s="53" t="n"/>
    </row>
    <row r="109" hidden="1" ht="35" customHeight="1" s="173" thickBot="1">
      <c r="A109" s="59" t="inlineStr">
        <is>
          <t>Keuntungan (kerugian) selisih kurs penjabaran, sebelum pajak</t>
        </is>
      </c>
      <c r="B109" s="65" t="n"/>
      <c r="C109" s="56" t="inlineStr"/>
      <c r="D109" s="56" t="inlineStr"/>
      <c r="E109" s="56" t="inlineStr"/>
      <c r="F109" s="56" t="inlineStr"/>
      <c r="G109" s="56" t="inlineStr"/>
      <c r="H109" s="56" t="inlineStr"/>
      <c r="I109" s="56" t="inlineStr"/>
      <c r="J109" s="56" t="inlineStr"/>
      <c r="K109" s="56" t="n"/>
      <c r="L109" s="56" t="n"/>
      <c r="M109" s="56" t="n"/>
      <c r="N109" s="56" t="n"/>
      <c r="O109" s="56" t="n"/>
      <c r="P109" s="56" t="n"/>
      <c r="Q109" s="56" t="n"/>
      <c r="R109" s="56" t="n"/>
      <c r="S109" s="56" t="n"/>
      <c r="T109" s="56" t="n"/>
      <c r="U109" s="56" t="n"/>
      <c r="V109" s="56" t="n"/>
      <c r="W109" s="56" t="n"/>
      <c r="X109" s="56" t="n"/>
      <c r="Y109" s="56" t="n"/>
      <c r="Z109" s="56" t="n"/>
      <c r="AA109" s="56" t="n"/>
      <c r="AB109" s="56" t="n"/>
      <c r="AC109" s="56" t="n"/>
      <c r="AD109" s="56" t="n"/>
      <c r="AE109" s="56" t="n"/>
      <c r="AF109" s="56" t="n"/>
      <c r="AG109" s="56" t="n"/>
      <c r="AH109" s="56" t="n"/>
      <c r="AI109" s="56" t="n"/>
      <c r="AJ109" s="56" t="n"/>
      <c r="AK109" s="56" t="n"/>
      <c r="AL109" s="56" t="n"/>
    </row>
    <row r="110" hidden="1" ht="35" customHeight="1" s="173" thickBot="1">
      <c r="A110" s="59" t="inlineStr">
        <is>
          <t>Penyesuaian reklasifikasi selisih kurs penjabaran, sebelum pajak</t>
        </is>
      </c>
      <c r="B110" s="65" t="n"/>
      <c r="C110" s="57" t="inlineStr"/>
      <c r="D110" s="57" t="inlineStr"/>
      <c r="E110" s="57" t="inlineStr"/>
      <c r="F110" s="57" t="inlineStr"/>
      <c r="G110" s="57" t="inlineStr"/>
      <c r="H110" s="57" t="inlineStr"/>
      <c r="I110" s="57" t="inlineStr"/>
      <c r="J110" s="57" t="inlineStr"/>
      <c r="K110" s="57" t="n"/>
      <c r="L110" s="57" t="n"/>
      <c r="M110" s="57" t="n"/>
      <c r="N110" s="57" t="n"/>
      <c r="O110" s="57" t="n"/>
      <c r="P110" s="57" t="n"/>
      <c r="Q110" s="57" t="n"/>
      <c r="R110" s="57" t="n"/>
      <c r="S110" s="57" t="n"/>
      <c r="T110" s="57" t="n"/>
      <c r="U110" s="57" t="n"/>
      <c r="V110" s="57" t="n"/>
      <c r="W110" s="57" t="n"/>
      <c r="X110" s="57" t="n"/>
      <c r="Y110" s="57" t="n"/>
      <c r="Z110" s="57" t="n"/>
      <c r="AA110" s="57" t="n"/>
      <c r="AB110" s="57" t="n"/>
      <c r="AC110" s="57" t="n"/>
      <c r="AD110" s="57" t="n"/>
      <c r="AE110" s="57" t="n"/>
      <c r="AF110" s="57" t="n"/>
      <c r="AG110" s="57" t="n"/>
      <c r="AH110" s="57" t="n"/>
      <c r="AI110" s="57" t="n"/>
      <c r="AJ110" s="57" t="n"/>
      <c r="AK110" s="57" t="n"/>
      <c r="AL110" s="57" t="n"/>
    </row>
    <row r="111" ht="103" customHeight="1" s="173" thickBot="1">
      <c r="A111" s="59" t="inlineStr">
        <is>
          <t>Keuntungan (kerugian) yang belum direalisasi atas perubahan nilai wajar aset keuangan melalui penghasilan komprehensif lain, sebelum pajak</t>
        </is>
      </c>
      <c r="B111" s="65" t="n"/>
      <c r="C111" s="56" t="n">
        <v/>
      </c>
      <c r="D111" s="56" t="n">
        <v/>
      </c>
      <c r="E111" s="56" t="n">
        <v/>
      </c>
      <c r="F111" s="56" t="n">
        <v>-766.4299999999999</v>
      </c>
      <c r="G111" s="56" t="n">
        <v>-1934.41</v>
      </c>
      <c r="H111" s="56" t="n">
        <v>299.06</v>
      </c>
      <c r="I111" s="56" t="n">
        <v>-138.457</v>
      </c>
      <c r="J111" s="56" t="n">
        <v>1701.184</v>
      </c>
      <c r="K111" s="56" t="n"/>
      <c r="L111" s="56" t="n"/>
      <c r="M111" s="56" t="n"/>
      <c r="N111" s="56" t="n"/>
      <c r="O111" s="56" t="n"/>
      <c r="P111" s="56" t="n"/>
      <c r="Q111" s="56" t="n"/>
      <c r="R111" s="56" t="n"/>
      <c r="S111" s="56" t="n"/>
      <c r="T111" s="56" t="n"/>
      <c r="U111" s="56" t="n"/>
      <c r="V111" s="56" t="n"/>
      <c r="W111" s="56" t="n"/>
      <c r="X111" s="56" t="n"/>
      <c r="Y111" s="56" t="n"/>
      <c r="Z111" s="56" t="n"/>
      <c r="AA111" s="56" t="n"/>
      <c r="AB111" s="56" t="n"/>
      <c r="AC111" s="56" t="n"/>
      <c r="AD111" s="56" t="n"/>
      <c r="AE111" s="56" t="n"/>
      <c r="AF111" s="56" t="n"/>
      <c r="AG111" s="56" t="n"/>
      <c r="AH111" s="56" t="n"/>
      <c r="AI111" s="56" t="n"/>
      <c r="AJ111" s="56" t="n"/>
      <c r="AK111" s="56" t="n"/>
      <c r="AL111" s="56" t="n"/>
    </row>
    <row r="112" hidden="1" ht="86" customHeight="1" s="173" thickBot="1">
      <c r="A112" s="59" t="inlineStr">
        <is>
          <t>Penyesuaian reklasifikasi atas aset keuangan nilai wajar melalui pendapatan komprehensif lainnya, sebelum pajak</t>
        </is>
      </c>
      <c r="B112" s="65" t="n"/>
      <c r="C112" s="57" t="n">
        <v/>
      </c>
      <c r="D112" s="57" t="n">
        <v/>
      </c>
      <c r="E112" s="57" t="n">
        <v/>
      </c>
      <c r="F112" s="57" t="inlineStr"/>
      <c r="G112" s="57" t="inlineStr"/>
      <c r="H112" s="57" t="inlineStr"/>
      <c r="I112" s="57" t="inlineStr"/>
      <c r="J112" s="57" t="inlineStr"/>
      <c r="K112" s="57" t="n"/>
      <c r="L112" s="57" t="n"/>
      <c r="M112" s="57" t="n"/>
      <c r="N112" s="57" t="n"/>
      <c r="O112" s="57" t="n"/>
      <c r="P112" s="57" t="n"/>
      <c r="Q112" s="57" t="n"/>
      <c r="R112" s="57" t="n"/>
      <c r="S112" s="57" t="n"/>
      <c r="T112" s="57" t="n"/>
      <c r="U112" s="57" t="n"/>
      <c r="V112" s="57" t="n"/>
      <c r="W112" s="57" t="n"/>
      <c r="X112" s="57" t="n"/>
      <c r="Y112" s="57" t="n"/>
      <c r="Z112" s="57" t="n"/>
      <c r="AA112" s="57" t="n"/>
      <c r="AB112" s="57" t="n"/>
      <c r="AC112" s="57" t="n"/>
      <c r="AD112" s="57" t="n"/>
      <c r="AE112" s="57" t="n"/>
      <c r="AF112" s="57" t="n"/>
      <c r="AG112" s="57" t="n"/>
      <c r="AH112" s="57" t="n"/>
      <c r="AI112" s="57" t="n"/>
      <c r="AJ112" s="57" t="n"/>
      <c r="AK112" s="57" t="n"/>
      <c r="AL112" s="57" t="n"/>
    </row>
    <row r="113" hidden="1" ht="35" customHeight="1" s="173" thickBot="1">
      <c r="A113" s="59" t="inlineStr">
        <is>
          <t>Keuntungan (kerugian) lindung nilai arus kas, sebelum pajak</t>
        </is>
      </c>
      <c r="B113" s="65" t="n"/>
      <c r="C113" s="56" t="inlineStr"/>
      <c r="D113" s="56" t="inlineStr"/>
      <c r="E113" s="56" t="inlineStr"/>
      <c r="F113" s="56" t="inlineStr"/>
      <c r="G113" s="56" t="inlineStr"/>
      <c r="H113" s="56" t="inlineStr"/>
      <c r="I113" s="56" t="inlineStr"/>
      <c r="J113" s="56" t="inlineStr"/>
      <c r="K113" s="56" t="n"/>
      <c r="L113" s="56" t="n"/>
      <c r="M113" s="56" t="n"/>
      <c r="N113" s="56" t="n"/>
      <c r="O113" s="56" t="n"/>
      <c r="P113" s="56" t="n"/>
      <c r="Q113" s="56" t="n"/>
      <c r="R113" s="56" t="n"/>
      <c r="S113" s="56" t="n"/>
      <c r="T113" s="56" t="n"/>
      <c r="U113" s="56" t="n"/>
      <c r="V113" s="56" t="n"/>
      <c r="W113" s="56" t="n"/>
      <c r="X113" s="56" t="n"/>
      <c r="Y113" s="56" t="n"/>
      <c r="Z113" s="56" t="n"/>
      <c r="AA113" s="56" t="n"/>
      <c r="AB113" s="56" t="n"/>
      <c r="AC113" s="56" t="n"/>
      <c r="AD113" s="56" t="n"/>
      <c r="AE113" s="56" t="n"/>
      <c r="AF113" s="56" t="n"/>
      <c r="AG113" s="56" t="n"/>
      <c r="AH113" s="56" t="n"/>
      <c r="AI113" s="56" t="n"/>
      <c r="AJ113" s="56" t="n"/>
      <c r="AK113" s="56" t="n"/>
      <c r="AL113" s="56" t="n"/>
    </row>
    <row r="114" hidden="1" ht="52" customHeight="1" s="173" thickBot="1">
      <c r="A114" s="59" t="inlineStr">
        <is>
          <t>Penyesuaian reklasifikasi atas lindung nilai arus kas, sebelum pajak</t>
        </is>
      </c>
      <c r="B114" s="65" t="n"/>
      <c r="C114" s="57" t="inlineStr"/>
      <c r="D114" s="57" t="inlineStr"/>
      <c r="E114" s="57" t="inlineStr"/>
      <c r="F114" s="57" t="inlineStr"/>
      <c r="G114" s="57" t="inlineStr"/>
      <c r="H114" s="57" t="inlineStr"/>
      <c r="I114" s="57" t="inlineStr"/>
      <c r="J114" s="57" t="inlineStr"/>
      <c r="K114" s="57" t="n"/>
      <c r="L114" s="57" t="n"/>
      <c r="M114" s="57" t="n"/>
      <c r="N114" s="57" t="n"/>
      <c r="O114" s="57" t="n"/>
      <c r="P114" s="57" t="n"/>
      <c r="Q114" s="57" t="n"/>
      <c r="R114" s="57" t="n"/>
      <c r="S114" s="57" t="n"/>
      <c r="T114" s="57" t="n"/>
      <c r="U114" s="57" t="n"/>
      <c r="V114" s="57" t="n"/>
      <c r="W114" s="57" t="n"/>
      <c r="X114" s="57" t="n"/>
      <c r="Y114" s="57" t="n"/>
      <c r="Z114" s="57" t="n"/>
      <c r="AA114" s="57" t="n"/>
      <c r="AB114" s="57" t="n"/>
      <c r="AC114" s="57" t="n"/>
      <c r="AD114" s="57" t="n"/>
      <c r="AE114" s="57" t="n"/>
      <c r="AF114" s="57" t="n"/>
      <c r="AG114" s="57" t="n"/>
      <c r="AH114" s="57" t="n"/>
      <c r="AI114" s="57" t="n"/>
      <c r="AJ114" s="57" t="n"/>
      <c r="AK114" s="57" t="n"/>
      <c r="AL114" s="57" t="n"/>
    </row>
    <row r="115" hidden="1" ht="103" customHeight="1" s="173" thickBot="1">
      <c r="A115" s="59" t="inlineStr">
        <is>
          <t>Nilai tercatat dari aset (liabilitas) non-keuangan yang perolehan atau keterjadiannya merupakan suatu prakiraan transaksi yang kemungkinan besar terjadi yang dilindung nilai, sebelum pajak</t>
        </is>
      </c>
      <c r="B115" s="65" t="n"/>
      <c r="C115" s="56" t="inlineStr"/>
      <c r="D115" s="56" t="inlineStr"/>
      <c r="E115" s="56" t="inlineStr"/>
      <c r="F115" s="56" t="inlineStr"/>
      <c r="G115" s="56" t="inlineStr"/>
      <c r="H115" s="56" t="inlineStr"/>
      <c r="I115" s="56" t="inlineStr"/>
      <c r="J115" s="56" t="inlineStr"/>
      <c r="K115" s="56" t="n"/>
      <c r="L115" s="56" t="n"/>
      <c r="M115" s="56" t="n"/>
      <c r="N115" s="56" t="n"/>
      <c r="O115" s="56" t="n"/>
      <c r="P115" s="56" t="n"/>
      <c r="Q115" s="56" t="n"/>
      <c r="R115" s="56" t="n"/>
      <c r="S115" s="56" t="n"/>
      <c r="T115" s="56" t="n"/>
      <c r="U115" s="56" t="n"/>
      <c r="V115" s="56" t="n"/>
      <c r="W115" s="56" t="n"/>
      <c r="X115" s="56" t="n"/>
      <c r="Y115" s="56" t="n"/>
      <c r="Z115" s="56" t="n"/>
      <c r="AA115" s="56" t="n"/>
      <c r="AB115" s="56" t="n"/>
      <c r="AC115" s="56" t="n"/>
      <c r="AD115" s="56" t="n"/>
      <c r="AE115" s="56" t="n"/>
      <c r="AF115" s="56" t="n"/>
      <c r="AG115" s="56" t="n"/>
      <c r="AH115" s="56" t="n"/>
      <c r="AI115" s="56" t="n"/>
      <c r="AJ115" s="56" t="n"/>
      <c r="AK115" s="56" t="n"/>
      <c r="AL115" s="56" t="n"/>
    </row>
    <row r="116" hidden="1" ht="69" customHeight="1" s="173" thickBot="1">
      <c r="A116" s="59" t="inlineStr">
        <is>
          <t>Keuntungan (kerugian) lindung nilai investasi bersih kegiatan usaha luar negeri, sebelum pajak</t>
        </is>
      </c>
      <c r="B116" s="65" t="n"/>
      <c r="C116" s="56" t="inlineStr"/>
      <c r="D116" s="56" t="inlineStr"/>
      <c r="E116" s="56" t="inlineStr"/>
      <c r="F116" s="56" t="inlineStr"/>
      <c r="G116" s="56" t="inlineStr"/>
      <c r="H116" s="56" t="inlineStr"/>
      <c r="I116" s="56" t="inlineStr"/>
      <c r="J116" s="56" t="inlineStr"/>
      <c r="K116" s="56" t="n"/>
      <c r="L116" s="56" t="n"/>
      <c r="M116" s="56" t="n"/>
      <c r="N116" s="56" t="n"/>
      <c r="O116" s="56" t="n"/>
      <c r="P116" s="56" t="n"/>
      <c r="Q116" s="56" t="n"/>
      <c r="R116" s="56" t="n"/>
      <c r="S116" s="56" t="n"/>
      <c r="T116" s="56" t="n"/>
      <c r="U116" s="56" t="n"/>
      <c r="V116" s="56" t="n"/>
      <c r="W116" s="56" t="n"/>
      <c r="X116" s="56" t="n"/>
      <c r="Y116" s="56" t="n"/>
      <c r="Z116" s="56" t="n"/>
      <c r="AA116" s="56" t="n"/>
      <c r="AB116" s="56" t="n"/>
      <c r="AC116" s="56" t="n"/>
      <c r="AD116" s="56" t="n"/>
      <c r="AE116" s="56" t="n"/>
      <c r="AF116" s="56" t="n"/>
      <c r="AG116" s="56" t="n"/>
      <c r="AH116" s="56" t="n"/>
      <c r="AI116" s="56" t="n"/>
      <c r="AJ116" s="56" t="n"/>
      <c r="AK116" s="56" t="n"/>
      <c r="AL116" s="56" t="n"/>
    </row>
    <row r="117" hidden="1" ht="69" customHeight="1" s="173" thickBot="1">
      <c r="A117" s="59" t="inlineStr">
        <is>
          <t>Penyesuaian reklasifikasi atas lindung nilai investasi bersih kegiatan usaha luar negeri, sebelum pajak</t>
        </is>
      </c>
      <c r="B117" s="65" t="n"/>
      <c r="C117" s="57" t="inlineStr"/>
      <c r="D117" s="57" t="inlineStr"/>
      <c r="E117" s="57" t="inlineStr"/>
      <c r="F117" s="57" t="inlineStr"/>
      <c r="G117" s="57" t="inlineStr"/>
      <c r="H117" s="57" t="inlineStr"/>
      <c r="I117" s="57" t="inlineStr"/>
      <c r="J117" s="57" t="inlineStr"/>
      <c r="K117" s="57" t="n"/>
      <c r="L117" s="57" t="n"/>
      <c r="M117" s="57" t="n"/>
      <c r="N117" s="57" t="n"/>
      <c r="O117" s="57" t="n"/>
      <c r="P117" s="57" t="n"/>
      <c r="Q117" s="57" t="n"/>
      <c r="R117" s="57" t="n"/>
      <c r="S117" s="57" t="n"/>
      <c r="T117" s="57" t="n"/>
      <c r="U117" s="57" t="n"/>
      <c r="V117" s="57" t="n"/>
      <c r="W117" s="57" t="n"/>
      <c r="X117" s="57" t="n"/>
      <c r="Y117" s="57" t="n"/>
      <c r="Z117" s="57" t="n"/>
      <c r="AA117" s="57" t="n"/>
      <c r="AB117" s="57" t="n"/>
      <c r="AC117" s="57" t="n"/>
      <c r="AD117" s="57" t="n"/>
      <c r="AE117" s="57" t="n"/>
      <c r="AF117" s="57" t="n"/>
      <c r="AG117" s="57" t="n"/>
      <c r="AH117" s="57" t="n"/>
      <c r="AI117" s="57" t="n"/>
      <c r="AJ117" s="57" t="n"/>
      <c r="AK117" s="57" t="n"/>
      <c r="AL117" s="57" t="n"/>
    </row>
    <row r="118" hidden="1" ht="86" customHeight="1" s="173" thickBot="1">
      <c r="A118" s="59" t="inlineStr">
        <is>
          <t>Bagian pendapatan komprehensif lainnya dari entitas asosiasi yang dicatat dengan menggunakan metode ekuitas, sebelum pajak</t>
        </is>
      </c>
      <c r="B118" s="65" t="n"/>
      <c r="C118" s="56" t="inlineStr"/>
      <c r="D118" s="56" t="inlineStr"/>
      <c r="E118" s="56" t="inlineStr"/>
      <c r="F118" s="56" t="inlineStr"/>
      <c r="G118" s="56" t="inlineStr"/>
      <c r="H118" s="56" t="inlineStr"/>
      <c r="I118" s="56" t="inlineStr"/>
      <c r="J118" s="56" t="inlineStr"/>
      <c r="K118" s="56" t="n"/>
      <c r="L118" s="56" t="n"/>
      <c r="M118" s="56" t="n"/>
      <c r="N118" s="56" t="n"/>
      <c r="O118" s="56" t="n"/>
      <c r="P118" s="56" t="n"/>
      <c r="Q118" s="56" t="n"/>
      <c r="R118" s="56" t="n"/>
      <c r="S118" s="56" t="n"/>
      <c r="T118" s="56" t="n"/>
      <c r="U118" s="56" t="n"/>
      <c r="V118" s="56" t="n"/>
      <c r="W118" s="56" t="n"/>
      <c r="X118" s="56" t="n"/>
      <c r="Y118" s="56" t="n"/>
      <c r="Z118" s="56" t="n"/>
      <c r="AA118" s="56" t="n"/>
      <c r="AB118" s="56" t="n"/>
      <c r="AC118" s="56" t="n"/>
      <c r="AD118" s="56" t="n"/>
      <c r="AE118" s="56" t="n"/>
      <c r="AF118" s="56" t="n"/>
      <c r="AG118" s="56" t="n"/>
      <c r="AH118" s="56" t="n"/>
      <c r="AI118" s="56" t="n"/>
      <c r="AJ118" s="56" t="n"/>
      <c r="AK118" s="56" t="n"/>
      <c r="AL118" s="56" t="n"/>
    </row>
    <row r="119" hidden="1" ht="86" customHeight="1" s="173" thickBot="1">
      <c r="A119" s="59" t="inlineStr">
        <is>
          <t>Bagian pendapatan komprehensif lainnya dari entitas ventura bersama yang dicatat dengan menggunakan metode ekuitas, sebelum pajak</t>
        </is>
      </c>
      <c r="B119" s="65" t="n"/>
      <c r="C119" s="56" t="inlineStr"/>
      <c r="D119" s="56" t="inlineStr"/>
      <c r="E119" s="56" t="inlineStr"/>
      <c r="F119" s="56" t="inlineStr"/>
      <c r="G119" s="56" t="inlineStr"/>
      <c r="H119" s="56" t="inlineStr"/>
      <c r="I119" s="56" t="inlineStr"/>
      <c r="J119" s="56" t="inlineStr"/>
      <c r="K119" s="56" t="n"/>
      <c r="L119" s="56" t="n"/>
      <c r="M119" s="56" t="n"/>
      <c r="N119" s="56" t="n"/>
      <c r="O119" s="56" t="n"/>
      <c r="P119" s="56" t="n"/>
      <c r="Q119" s="56" t="n"/>
      <c r="R119" s="56" t="n"/>
      <c r="S119" s="56" t="n"/>
      <c r="T119" s="56" t="n"/>
      <c r="U119" s="56" t="n"/>
      <c r="V119" s="56" t="n"/>
      <c r="W119" s="56" t="n"/>
      <c r="X119" s="56" t="n"/>
      <c r="Y119" s="56" t="n"/>
      <c r="Z119" s="56" t="n"/>
      <c r="AA119" s="56" t="n"/>
      <c r="AB119" s="56" t="n"/>
      <c r="AC119" s="56" t="n"/>
      <c r="AD119" s="56" t="n"/>
      <c r="AE119" s="56" t="n"/>
      <c r="AF119" s="56" t="n"/>
      <c r="AG119" s="56" t="n"/>
      <c r="AH119" s="56" t="n"/>
      <c r="AI119" s="56" t="n"/>
      <c r="AJ119" s="56" t="n"/>
      <c r="AK119" s="56" t="n"/>
      <c r="AL119" s="56" t="n"/>
    </row>
    <row r="120" ht="69" customHeight="1" s="173" thickBot="1">
      <c r="A120" s="59" t="inlineStr">
        <is>
          <t>Penyesuaian lainnya atas pendapatan komprehensif lainnya yang akan direklasifikasi ke laba rugi, sebelum pajak</t>
        </is>
      </c>
      <c r="B120" s="65" t="n"/>
      <c r="C120" s="56" t="n">
        <v>-62.639</v>
      </c>
      <c r="D120" s="56" t="n">
        <v>45.64</v>
      </c>
      <c r="E120" s="56" t="n">
        <v>-34.28</v>
      </c>
      <c r="F120" s="56" t="inlineStr"/>
      <c r="G120" s="56" t="inlineStr"/>
      <c r="H120" s="56" t="inlineStr"/>
      <c r="I120" s="56" t="inlineStr"/>
      <c r="J120" s="56" t="inlineStr"/>
      <c r="K120" s="56" t="n"/>
      <c r="L120" s="56" t="n"/>
      <c r="M120" s="56" t="n"/>
      <c r="N120" s="56" t="n"/>
      <c r="O120" s="56" t="n"/>
      <c r="P120" s="56" t="n"/>
      <c r="Q120" s="56" t="n"/>
      <c r="R120" s="56" t="n"/>
      <c r="S120" s="56" t="n"/>
      <c r="T120" s="56" t="n"/>
      <c r="U120" s="56" t="n"/>
      <c r="V120" s="56" t="n"/>
      <c r="W120" s="56" t="n"/>
      <c r="X120" s="56" t="n"/>
      <c r="Y120" s="56" t="n"/>
      <c r="Z120" s="56" t="n"/>
      <c r="AA120" s="56" t="n"/>
      <c r="AB120" s="56" t="n"/>
      <c r="AC120" s="56" t="n"/>
      <c r="AD120" s="56" t="n"/>
      <c r="AE120" s="56" t="n"/>
      <c r="AF120" s="56" t="n"/>
      <c r="AG120" s="56" t="n"/>
      <c r="AH120" s="56" t="n"/>
      <c r="AI120" s="56" t="n"/>
      <c r="AJ120" s="56" t="n"/>
      <c r="AK120" s="56" t="n"/>
      <c r="AL120" s="56" t="n"/>
    </row>
    <row r="121" ht="69" customHeight="1" s="173" thickBot="1">
      <c r="A121" s="59" t="inlineStr">
        <is>
          <t>Jumlah pendapatan komprehensif lainnya yang akan direklasifikasi ke laba rugi, sebelum pajak</t>
        </is>
      </c>
      <c r="B121" s="65" t="n"/>
      <c r="C121" s="56" t="n">
        <v>-616.236</v>
      </c>
      <c r="D121" s="56" t="n">
        <v>397.068</v>
      </c>
      <c r="E121" s="56" t="n">
        <v>1569.834</v>
      </c>
      <c r="F121" s="56" t="n">
        <v>-766.4299999999999</v>
      </c>
      <c r="G121" s="56" t="n">
        <v>-1934.41</v>
      </c>
      <c r="H121" s="56" t="n">
        <v>299.06</v>
      </c>
      <c r="I121" s="56" t="n">
        <v>-138.457</v>
      </c>
      <c r="J121" s="56" t="n">
        <v>1701.184</v>
      </c>
      <c r="K121" s="56" t="n"/>
      <c r="L121" s="56" t="n"/>
      <c r="M121" s="56" t="n"/>
      <c r="N121" s="56" t="n"/>
      <c r="O121" s="56" t="n"/>
      <c r="P121" s="56" t="n"/>
      <c r="Q121" s="56" t="n"/>
      <c r="R121" s="56" t="n"/>
      <c r="S121" s="56" t="n"/>
      <c r="T121" s="56" t="n"/>
      <c r="U121" s="56" t="n"/>
      <c r="V121" s="56" t="n"/>
      <c r="W121" s="56" t="n"/>
      <c r="X121" s="56" t="n"/>
      <c r="Y121" s="56" t="n"/>
      <c r="Z121" s="56" t="n"/>
      <c r="AA121" s="56" t="n"/>
      <c r="AB121" s="56" t="n"/>
      <c r="AC121" s="56" t="n"/>
      <c r="AD121" s="56" t="n"/>
      <c r="AE121" s="56" t="n"/>
      <c r="AF121" s="56" t="n"/>
      <c r="AG121" s="56" t="n"/>
      <c r="AH121" s="56" t="n"/>
      <c r="AI121" s="56" t="n"/>
      <c r="AJ121" s="56" t="n"/>
      <c r="AK121" s="56" t="n"/>
      <c r="AL121" s="56" t="n"/>
    </row>
    <row r="122" ht="52" customHeight="1" s="173" thickBot="1">
      <c r="A122" s="55" t="inlineStr">
        <is>
          <t>Jumlah pendapatan komprehensif lainnya, sebelum pajak</t>
        </is>
      </c>
      <c r="B122" s="66" t="n"/>
      <c r="C122" s="56" t="n">
        <v>-372.598</v>
      </c>
      <c r="D122" s="56" t="n">
        <v>892.73</v>
      </c>
      <c r="E122" s="56" t="n">
        <v>1564.436</v>
      </c>
      <c r="F122" s="56" t="n">
        <v>-770.926</v>
      </c>
      <c r="G122" s="56" t="n">
        <v>-1244.761</v>
      </c>
      <c r="H122" s="56" t="n">
        <v>273.422</v>
      </c>
      <c r="I122" s="56" t="n">
        <v>-146.633</v>
      </c>
      <c r="J122" s="56" t="n">
        <v>2279.322</v>
      </c>
      <c r="K122" s="56" t="n"/>
      <c r="L122" s="56" t="n"/>
      <c r="M122" s="56" t="n"/>
      <c r="N122" s="56" t="n"/>
      <c r="O122" s="56" t="n"/>
      <c r="P122" s="56" t="n"/>
      <c r="Q122" s="56" t="n"/>
      <c r="R122" s="56" t="n"/>
      <c r="S122" s="56" t="n"/>
      <c r="T122" s="56" t="n"/>
      <c r="U122" s="56" t="n"/>
      <c r="V122" s="56" t="n"/>
      <c r="W122" s="56" t="n"/>
      <c r="X122" s="56" t="n"/>
      <c r="Y122" s="56" t="n"/>
      <c r="Z122" s="56" t="n"/>
      <c r="AA122" s="56" t="n"/>
      <c r="AB122" s="56" t="n"/>
      <c r="AC122" s="56" t="n"/>
      <c r="AD122" s="56" t="n"/>
      <c r="AE122" s="56" t="n"/>
      <c r="AF122" s="56" t="n"/>
      <c r="AG122" s="56" t="n"/>
      <c r="AH122" s="56" t="n"/>
      <c r="AI122" s="56" t="n"/>
      <c r="AJ122" s="56" t="n"/>
      <c r="AK122" s="56" t="n"/>
      <c r="AL122" s="56" t="n"/>
    </row>
    <row r="123" ht="35" customHeight="1" s="173" thickBot="1">
      <c r="A123" s="62" t="inlineStr">
        <is>
          <t>Pajak atas pendapatan komprehensif lainnya</t>
        </is>
      </c>
      <c r="B123" s="67" t="n"/>
      <c r="C123" s="68" t="n">
        <v>-93.15000000000001</v>
      </c>
      <c r="D123" s="68" t="n">
        <v>148.191</v>
      </c>
      <c r="E123" s="68" t="n">
        <v>285.883</v>
      </c>
      <c r="F123" s="68" t="n">
        <v>-87.396</v>
      </c>
      <c r="G123" s="68" t="n">
        <v>-340.548</v>
      </c>
      <c r="H123" s="68" t="n">
        <v>24.626</v>
      </c>
      <c r="I123" s="68" t="n">
        <v>-57.514</v>
      </c>
      <c r="J123" s="68" t="n">
        <v>316.513</v>
      </c>
      <c r="K123" s="68" t="n"/>
      <c r="L123" s="68" t="n"/>
      <c r="M123" s="68" t="n"/>
      <c r="N123" s="68" t="n"/>
      <c r="O123" s="68" t="n"/>
      <c r="P123" s="68" t="n"/>
      <c r="Q123" s="68" t="n"/>
      <c r="R123" s="68" t="n"/>
      <c r="S123" s="68" t="n"/>
      <c r="T123" s="68" t="n"/>
      <c r="U123" s="68" t="n"/>
      <c r="V123" s="68" t="n"/>
      <c r="W123" s="68" t="n"/>
      <c r="X123" s="68" t="n"/>
      <c r="Y123" s="68" t="n"/>
      <c r="Z123" s="68" t="n"/>
      <c r="AA123" s="68" t="n"/>
      <c r="AB123" s="68" t="n"/>
      <c r="AC123" s="68" t="n"/>
      <c r="AD123" s="68" t="n"/>
      <c r="AE123" s="68" t="n"/>
      <c r="AF123" s="68" t="n"/>
      <c r="AG123" s="68" t="n"/>
      <c r="AH123" s="68" t="n"/>
      <c r="AI123" s="68" t="n"/>
      <c r="AJ123" s="68" t="n"/>
      <c r="AK123" s="68" t="n"/>
      <c r="AL123" s="68" t="n"/>
    </row>
    <row r="124" ht="35" customHeight="1" s="173" thickBot="1">
      <c r="A124" s="54" t="inlineStr">
        <is>
          <t>Pendapatan komprehensif lainnya, setelah pajak</t>
        </is>
      </c>
      <c r="B124" s="54" t="n"/>
      <c r="C124" s="53" t="n"/>
      <c r="D124" s="53" t="n"/>
      <c r="E124" s="53" t="n"/>
      <c r="F124" s="53" t="n"/>
      <c r="G124" s="53" t="n"/>
      <c r="H124" s="53" t="n"/>
      <c r="I124" s="53" t="n"/>
      <c r="J124" s="53" t="n"/>
      <c r="K124" s="53" t="n"/>
      <c r="L124" s="53" t="n"/>
      <c r="M124" s="53" t="n"/>
      <c r="N124" s="53" t="n"/>
      <c r="O124" s="53" t="n"/>
      <c r="P124" s="53" t="n"/>
      <c r="Q124" s="53" t="n"/>
      <c r="R124" s="53" t="n"/>
      <c r="S124" s="53" t="n"/>
      <c r="T124" s="53" t="n"/>
      <c r="U124" s="53" t="n"/>
      <c r="V124" s="53" t="n"/>
      <c r="W124" s="53" t="n"/>
      <c r="X124" s="53" t="n"/>
      <c r="Y124" s="53" t="n"/>
      <c r="Z124" s="53" t="n"/>
      <c r="AA124" s="53" t="n"/>
      <c r="AB124" s="53" t="n"/>
      <c r="AC124" s="53" t="n"/>
      <c r="AD124" s="53" t="n"/>
      <c r="AE124" s="53" t="n"/>
      <c r="AF124" s="53" t="n"/>
      <c r="AG124" s="53" t="n"/>
      <c r="AH124" s="53" t="n"/>
      <c r="AI124" s="53" t="n"/>
      <c r="AJ124" s="53" t="n"/>
      <c r="AK124" s="53" t="n"/>
      <c r="AL124" s="53" t="n"/>
    </row>
    <row r="125" ht="69" customHeight="1" s="173" thickBot="1">
      <c r="A125" s="58" t="inlineStr">
        <is>
          <t>Pendapatan komprehensif lainnya yang tidak akan direklasifikasi ke laba rugi, setelah pajak</t>
        </is>
      </c>
      <c r="B125" s="58" t="n"/>
      <c r="C125" s="53" t="n"/>
      <c r="D125" s="53" t="n"/>
      <c r="E125" s="53" t="n"/>
      <c r="F125" s="53" t="n"/>
      <c r="G125" s="53" t="n"/>
      <c r="H125" s="53" t="n"/>
      <c r="I125" s="53" t="n"/>
      <c r="J125" s="53" t="n"/>
      <c r="K125" s="53" t="n"/>
      <c r="L125" s="53" t="n"/>
      <c r="M125" s="53" t="n"/>
      <c r="N125" s="53" t="n"/>
      <c r="O125" s="53" t="n"/>
      <c r="P125" s="53" t="n"/>
      <c r="Q125" s="53" t="n"/>
      <c r="R125" s="53" t="n"/>
      <c r="S125" s="53" t="n"/>
      <c r="T125" s="53" t="n"/>
      <c r="U125" s="53" t="n"/>
      <c r="V125" s="53" t="n"/>
      <c r="W125" s="53" t="n"/>
      <c r="X125" s="53" t="n"/>
      <c r="Y125" s="53" t="n"/>
      <c r="Z125" s="53" t="n"/>
      <c r="AA125" s="53" t="n"/>
      <c r="AB125" s="53" t="n"/>
      <c r="AC125" s="53" t="n"/>
      <c r="AD125" s="53" t="n"/>
      <c r="AE125" s="53" t="n"/>
      <c r="AF125" s="53" t="n"/>
      <c r="AG125" s="53" t="n"/>
      <c r="AH125" s="53" t="n"/>
      <c r="AI125" s="53" t="n"/>
      <c r="AJ125" s="53" t="n"/>
      <c r="AK125" s="53" t="n"/>
      <c r="AL125" s="53" t="n"/>
    </row>
    <row r="126" hidden="1" ht="69" customHeight="1" s="173" thickBot="1">
      <c r="A126" s="59" t="inlineStr">
        <is>
          <t>Pendapatan komprehensif lainnya atas keuntungan (kerugian) hasil revaluasi aset tetap, setelah pajak</t>
        </is>
      </c>
      <c r="B126" s="59" t="n"/>
      <c r="C126" s="56" t="n"/>
      <c r="D126" s="56" t="n"/>
      <c r="E126" s="56" t="n"/>
      <c r="F126" s="56" t="n"/>
      <c r="G126" s="56" t="n"/>
      <c r="H126" s="56" t="n"/>
      <c r="I126" s="56" t="n"/>
      <c r="J126" s="56" t="n"/>
      <c r="K126" s="56" t="n"/>
      <c r="L126" s="56" t="n"/>
      <c r="M126" s="56" t="n"/>
      <c r="N126" s="56" t="n"/>
      <c r="O126" s="56" t="n"/>
      <c r="P126" s="56" t="n"/>
      <c r="Q126" s="56" t="n"/>
      <c r="R126" s="56" t="n"/>
      <c r="S126" s="56" t="n"/>
      <c r="T126" s="56" t="n"/>
      <c r="U126" s="56" t="n"/>
      <c r="V126" s="56" t="n"/>
      <c r="W126" s="56" t="n"/>
      <c r="X126" s="56" t="n"/>
      <c r="Y126" s="56" t="n"/>
      <c r="Z126" s="56" t="n"/>
      <c r="AA126" s="56" t="n"/>
      <c r="AB126" s="56" t="n"/>
      <c r="AC126" s="56" t="n"/>
      <c r="AD126" s="56" t="n"/>
      <c r="AE126" s="56" t="n"/>
      <c r="AF126" s="56" t="n"/>
      <c r="AG126" s="56" t="n"/>
      <c r="AH126" s="56" t="n"/>
      <c r="AI126" s="56" t="n"/>
      <c r="AJ126" s="56" t="n"/>
      <c r="AK126" s="56" t="n"/>
      <c r="AL126" s="56" t="n"/>
    </row>
    <row r="127" hidden="1" ht="69" customHeight="1" s="173" thickBot="1">
      <c r="A127" s="59" t="inlineStr">
        <is>
          <t>Pendapatan komprehensif lainnya atas pengukuran kembali kewajiban manfaat pasti, setelah pajak</t>
        </is>
      </c>
      <c r="B127" s="59" t="n"/>
      <c r="C127" s="56" t="n"/>
      <c r="D127" s="56" t="n"/>
      <c r="E127" s="56" t="n"/>
      <c r="F127" s="56" t="n"/>
      <c r="G127" s="56" t="n"/>
      <c r="H127" s="56" t="n"/>
      <c r="I127" s="56" t="n"/>
      <c r="J127" s="56" t="n"/>
      <c r="K127" s="56" t="n"/>
      <c r="L127" s="56" t="n"/>
      <c r="M127" s="56" t="n"/>
      <c r="N127" s="56" t="n"/>
      <c r="O127" s="56" t="n"/>
      <c r="P127" s="56" t="n"/>
      <c r="Q127" s="56" t="n"/>
      <c r="R127" s="56" t="n"/>
      <c r="S127" s="56" t="n"/>
      <c r="T127" s="56" t="n"/>
      <c r="U127" s="56" t="n"/>
      <c r="V127" s="56" t="n"/>
      <c r="W127" s="56" t="n"/>
      <c r="X127" s="56" t="n"/>
      <c r="Y127" s="56" t="n"/>
      <c r="Z127" s="56" t="n"/>
      <c r="AA127" s="56" t="n"/>
      <c r="AB127" s="56" t="n"/>
      <c r="AC127" s="56" t="n"/>
      <c r="AD127" s="56" t="n"/>
      <c r="AE127" s="56" t="n"/>
      <c r="AF127" s="56" t="n"/>
      <c r="AG127" s="56" t="n"/>
      <c r="AH127" s="56" t="n"/>
      <c r="AI127" s="56" t="n"/>
      <c r="AJ127" s="56" t="n"/>
      <c r="AK127" s="56" t="n"/>
      <c r="AL127" s="56" t="n"/>
    </row>
    <row r="128" hidden="1" ht="86" customHeight="1" s="173" thickBot="1">
      <c r="A128" s="59" t="inlineStr">
        <is>
          <t>Penyesuaian lainnya atas pendapatan komprehensif lainnya yang tidak akan direklasifikasi ke laba rugi, setelah pajak</t>
        </is>
      </c>
      <c r="B128" s="59" t="n"/>
      <c r="C128" s="56" t="n"/>
      <c r="D128" s="56" t="n"/>
      <c r="E128" s="56" t="n"/>
      <c r="F128" s="56" t="n"/>
      <c r="G128" s="56" t="n"/>
      <c r="H128" s="56" t="n"/>
      <c r="I128" s="56" t="n"/>
      <c r="J128" s="56" t="n"/>
      <c r="K128" s="56" t="n"/>
      <c r="L128" s="56" t="n"/>
      <c r="M128" s="56" t="n"/>
      <c r="N128" s="56" t="n"/>
      <c r="O128" s="56" t="n"/>
      <c r="P128" s="56" t="n"/>
      <c r="Q128" s="56" t="n"/>
      <c r="R128" s="56" t="n"/>
      <c r="S128" s="56" t="n"/>
      <c r="T128" s="56" t="n"/>
      <c r="U128" s="56" t="n"/>
      <c r="V128" s="56" t="n"/>
      <c r="W128" s="56" t="n"/>
      <c r="X128" s="56" t="n"/>
      <c r="Y128" s="56" t="n"/>
      <c r="Z128" s="56" t="n"/>
      <c r="AA128" s="56" t="n"/>
      <c r="AB128" s="56" t="n"/>
      <c r="AC128" s="56" t="n"/>
      <c r="AD128" s="56" t="n"/>
      <c r="AE128" s="56" t="n"/>
      <c r="AF128" s="56" t="n"/>
      <c r="AG128" s="56" t="n"/>
      <c r="AH128" s="56" t="n"/>
      <c r="AI128" s="56" t="n"/>
      <c r="AJ128" s="56" t="n"/>
      <c r="AK128" s="56" t="n"/>
      <c r="AL128" s="56" t="n"/>
    </row>
    <row r="129" ht="69" customHeight="1" s="173" thickBot="1">
      <c r="A129" s="60" t="inlineStr">
        <is>
          <t>Jumlah pendapatan komprehensif lainnya yang tidak akan direklasifikasi ke laba rugi, setelah pajak</t>
        </is>
      </c>
      <c r="B129" s="60" t="n"/>
      <c r="C129" s="61" t="n"/>
      <c r="D129" s="61" t="n"/>
      <c r="E129" s="61" t="n"/>
      <c r="F129" s="61" t="n"/>
      <c r="G129" s="61" t="n"/>
      <c r="H129" s="61" t="n"/>
      <c r="I129" s="61" t="n"/>
      <c r="J129" s="61" t="n"/>
      <c r="K129" s="61" t="n"/>
      <c r="L129" s="61" t="n"/>
      <c r="M129" s="61" t="n"/>
      <c r="N129" s="61" t="n"/>
      <c r="O129" s="61" t="n"/>
      <c r="P129" s="61" t="n"/>
      <c r="Q129" s="61" t="n"/>
      <c r="R129" s="61" t="n"/>
      <c r="S129" s="61" t="n"/>
      <c r="T129" s="61" t="n"/>
      <c r="U129" s="61" t="n"/>
      <c r="V129" s="61" t="n"/>
      <c r="W129" s="61" t="n"/>
      <c r="X129" s="61" t="n"/>
      <c r="Y129" s="61" t="n"/>
      <c r="Z129" s="61" t="n"/>
      <c r="AA129" s="61" t="n"/>
      <c r="AB129" s="61" t="n"/>
      <c r="AC129" s="61" t="n"/>
      <c r="AD129" s="61" t="n"/>
      <c r="AE129" s="61" t="n"/>
      <c r="AF129" s="61" t="n"/>
      <c r="AG129" s="61" t="n"/>
      <c r="AH129" s="61" t="n"/>
      <c r="AI129" s="61" t="n"/>
      <c r="AJ129" s="61" t="n"/>
      <c r="AK129" s="61" t="n"/>
      <c r="AL129" s="61" t="n"/>
    </row>
    <row r="130" ht="69" customHeight="1" s="173" thickBot="1">
      <c r="A130" s="58" t="inlineStr">
        <is>
          <t>Pendapatan komprehensif lainnya yang akan direklasifikasi ke laba rugi, setelah pajak</t>
        </is>
      </c>
      <c r="B130" s="58" t="n"/>
      <c r="C130" s="53" t="n"/>
      <c r="D130" s="53" t="n"/>
      <c r="E130" s="53" t="n"/>
      <c r="F130" s="53" t="n"/>
      <c r="G130" s="53" t="n"/>
      <c r="H130" s="53" t="n"/>
      <c r="I130" s="53" t="n"/>
      <c r="J130" s="53" t="n"/>
      <c r="K130" s="53" t="n"/>
      <c r="L130" s="53" t="n"/>
      <c r="M130" s="53" t="n"/>
      <c r="N130" s="53" t="n"/>
      <c r="O130" s="53" t="n"/>
      <c r="P130" s="53" t="n"/>
      <c r="Q130" s="53" t="n"/>
      <c r="R130" s="53" t="n"/>
      <c r="S130" s="53" t="n"/>
      <c r="T130" s="53" t="n"/>
      <c r="U130" s="53" t="n"/>
      <c r="V130" s="53" t="n"/>
      <c r="W130" s="53" t="n"/>
      <c r="X130" s="53" t="n"/>
      <c r="Y130" s="53" t="n"/>
      <c r="Z130" s="53" t="n"/>
      <c r="AA130" s="53" t="n"/>
      <c r="AB130" s="53" t="n"/>
      <c r="AC130" s="53" t="n"/>
      <c r="AD130" s="53" t="n"/>
      <c r="AE130" s="53" t="n"/>
      <c r="AF130" s="53" t="n"/>
      <c r="AG130" s="53" t="n"/>
      <c r="AH130" s="53" t="n"/>
      <c r="AI130" s="53" t="n"/>
      <c r="AJ130" s="53" t="n"/>
      <c r="AK130" s="53" t="n"/>
      <c r="AL130" s="53" t="n"/>
    </row>
    <row r="131" hidden="1" ht="35" customHeight="1" s="173" thickBot="1">
      <c r="A131" s="59" t="inlineStr">
        <is>
          <t>Keuntungan (kerugian) selisih kurs penjabaran, setelah pajak</t>
        </is>
      </c>
      <c r="B131" s="59" t="n"/>
      <c r="C131" s="56" t="n"/>
      <c r="D131" s="56" t="n"/>
      <c r="E131" s="56" t="n"/>
      <c r="F131" s="56" t="n"/>
      <c r="G131" s="56" t="n"/>
      <c r="H131" s="56" t="n"/>
      <c r="I131" s="56" t="n"/>
      <c r="J131" s="56" t="n"/>
      <c r="K131" s="56" t="n"/>
      <c r="L131" s="56" t="n"/>
      <c r="M131" s="56" t="n"/>
      <c r="N131" s="56" t="n"/>
      <c r="O131" s="56" t="n"/>
      <c r="P131" s="56" t="n"/>
      <c r="Q131" s="56" t="n"/>
      <c r="R131" s="56" t="n"/>
      <c r="S131" s="56" t="n"/>
      <c r="T131" s="56" t="n"/>
      <c r="U131" s="56" t="n"/>
      <c r="V131" s="56" t="n"/>
      <c r="W131" s="56" t="n"/>
      <c r="X131" s="56" t="n"/>
      <c r="Y131" s="56" t="n"/>
      <c r="Z131" s="56" t="n"/>
      <c r="AA131" s="56" t="n"/>
      <c r="AB131" s="56" t="n"/>
      <c r="AC131" s="56" t="n"/>
      <c r="AD131" s="56" t="n"/>
      <c r="AE131" s="56" t="n"/>
      <c r="AF131" s="56" t="n"/>
      <c r="AG131" s="56" t="n"/>
      <c r="AH131" s="56" t="n"/>
      <c r="AI131" s="56" t="n"/>
      <c r="AJ131" s="56" t="n"/>
      <c r="AK131" s="56" t="n"/>
      <c r="AL131" s="56" t="n"/>
    </row>
    <row r="132" hidden="1" ht="35" customHeight="1" s="173" thickBot="1">
      <c r="A132" s="59" t="inlineStr">
        <is>
          <t>Penyesuaian reklasifikasi selisih kurs penjabaran, setelah pajak</t>
        </is>
      </c>
      <c r="B132" s="59" t="n"/>
      <c r="C132" s="57" t="n"/>
      <c r="D132" s="57" t="n"/>
      <c r="E132" s="57" t="n"/>
      <c r="F132" s="57" t="n"/>
      <c r="G132" s="57" t="n"/>
      <c r="H132" s="57" t="n"/>
      <c r="I132" s="57" t="n"/>
      <c r="J132" s="57" t="n"/>
      <c r="K132" s="57" t="n"/>
      <c r="L132" s="57" t="n"/>
      <c r="M132" s="57" t="n"/>
      <c r="N132" s="57" t="n"/>
      <c r="O132" s="57" t="n"/>
      <c r="P132" s="57" t="n"/>
      <c r="Q132" s="57" t="n"/>
      <c r="R132" s="57" t="n"/>
      <c r="S132" s="57" t="n"/>
      <c r="T132" s="57" t="n"/>
      <c r="U132" s="57" t="n"/>
      <c r="V132" s="57" t="n"/>
      <c r="W132" s="57" t="n"/>
      <c r="X132" s="57" t="n"/>
      <c r="Y132" s="57" t="n"/>
      <c r="Z132" s="57" t="n"/>
      <c r="AA132" s="57" t="n"/>
      <c r="AB132" s="57" t="n"/>
      <c r="AC132" s="57" t="n"/>
      <c r="AD132" s="57" t="n"/>
      <c r="AE132" s="57" t="n"/>
      <c r="AF132" s="57" t="n"/>
      <c r="AG132" s="57" t="n"/>
      <c r="AH132" s="57" t="n"/>
      <c r="AI132" s="57" t="n"/>
      <c r="AJ132" s="57" t="n"/>
      <c r="AK132" s="57" t="n"/>
      <c r="AL132" s="57" t="n"/>
    </row>
    <row r="133" hidden="1" ht="86" customHeight="1" s="173" thickBot="1">
      <c r="A133" s="59" t="inlineStr">
        <is>
          <t>Keuntungan (kerugian) yang belum direalisasi atas perubahan nilai wajar aset keuangan melalui penghasilan komprehensif lain, setelah pajak</t>
        </is>
      </c>
      <c r="B133" s="59" t="n"/>
      <c r="C133" s="56" t="n"/>
      <c r="D133" s="56" t="n"/>
      <c r="E133" s="56" t="n"/>
      <c r="F133" s="56" t="n"/>
      <c r="G133" s="56" t="n"/>
      <c r="H133" s="56" t="n"/>
      <c r="I133" s="56" t="n"/>
      <c r="J133" s="56" t="n"/>
      <c r="K133" s="56" t="n"/>
      <c r="L133" s="56" t="n"/>
      <c r="M133" s="56" t="n"/>
      <c r="N133" s="56" t="n"/>
      <c r="O133" s="56" t="n"/>
      <c r="P133" s="56" t="n"/>
      <c r="Q133" s="56" t="n"/>
      <c r="R133" s="56" t="n"/>
      <c r="S133" s="56" t="n"/>
      <c r="T133" s="56" t="n"/>
      <c r="U133" s="56" t="n"/>
      <c r="V133" s="56" t="n"/>
      <c r="W133" s="56" t="n"/>
      <c r="X133" s="56" t="n"/>
      <c r="Y133" s="56" t="n"/>
      <c r="Z133" s="56" t="n"/>
      <c r="AA133" s="56" t="n"/>
      <c r="AB133" s="56" t="n"/>
      <c r="AC133" s="56" t="n"/>
      <c r="AD133" s="56" t="n"/>
      <c r="AE133" s="56" t="n"/>
      <c r="AF133" s="56" t="n"/>
      <c r="AG133" s="56" t="n"/>
      <c r="AH133" s="56" t="n"/>
      <c r="AI133" s="56" t="n"/>
      <c r="AJ133" s="56" t="n"/>
      <c r="AK133" s="56" t="n"/>
      <c r="AL133" s="56" t="n"/>
    </row>
    <row r="134" hidden="1" ht="86" customHeight="1" s="173" thickBot="1">
      <c r="A134" s="59" t="inlineStr">
        <is>
          <t>Penyesuaian reklasifikasi atas aset keuangan nilai wajar melalui pendapatan komprehensif lainnya, setelah pajak</t>
        </is>
      </c>
      <c r="B134" s="59" t="n"/>
      <c r="C134" s="57" t="n"/>
      <c r="D134" s="57" t="n"/>
      <c r="E134" s="57" t="n"/>
      <c r="F134" s="57" t="n"/>
      <c r="G134" s="57" t="n"/>
      <c r="H134" s="57" t="n"/>
      <c r="I134" s="57" t="n"/>
      <c r="J134" s="57" t="n"/>
      <c r="K134" s="57" t="n"/>
      <c r="L134" s="57" t="n"/>
      <c r="M134" s="57" t="n"/>
      <c r="N134" s="57" t="n"/>
      <c r="O134" s="57" t="n"/>
      <c r="P134" s="57" t="n"/>
      <c r="Q134" s="57" t="n"/>
      <c r="R134" s="57" t="n"/>
      <c r="S134" s="57" t="n"/>
      <c r="T134" s="57" t="n"/>
      <c r="U134" s="57" t="n"/>
      <c r="V134" s="57" t="n"/>
      <c r="W134" s="57" t="n"/>
      <c r="X134" s="57" t="n"/>
      <c r="Y134" s="57" t="n"/>
      <c r="Z134" s="57" t="n"/>
      <c r="AA134" s="57" t="n"/>
      <c r="AB134" s="57" t="n"/>
      <c r="AC134" s="57" t="n"/>
      <c r="AD134" s="57" t="n"/>
      <c r="AE134" s="57" t="n"/>
      <c r="AF134" s="57" t="n"/>
      <c r="AG134" s="57" t="n"/>
      <c r="AH134" s="57" t="n"/>
      <c r="AI134" s="57" t="n"/>
      <c r="AJ134" s="57" t="n"/>
      <c r="AK134" s="57" t="n"/>
      <c r="AL134" s="57" t="n"/>
    </row>
    <row r="135" hidden="1" ht="35" customHeight="1" s="173" thickBot="1">
      <c r="A135" s="59" t="inlineStr">
        <is>
          <t>Keuntungan (kerugian) lindung nilai arus kas, setelah pajak</t>
        </is>
      </c>
      <c r="B135" s="59" t="n"/>
      <c r="C135" s="56" t="n"/>
      <c r="D135" s="56" t="n"/>
      <c r="E135" s="56" t="n"/>
      <c r="F135" s="56" t="n"/>
      <c r="G135" s="56" t="n"/>
      <c r="H135" s="56" t="n"/>
      <c r="I135" s="56" t="n"/>
      <c r="J135" s="56" t="n"/>
      <c r="K135" s="56" t="n"/>
      <c r="L135" s="56" t="n"/>
      <c r="M135" s="56" t="n"/>
      <c r="N135" s="56" t="n"/>
      <c r="O135" s="56" t="n"/>
      <c r="P135" s="56" t="n"/>
      <c r="Q135" s="56" t="n"/>
      <c r="R135" s="56" t="n"/>
      <c r="S135" s="56" t="n"/>
      <c r="T135" s="56" t="n"/>
      <c r="U135" s="56" t="n"/>
      <c r="V135" s="56" t="n"/>
      <c r="W135" s="56" t="n"/>
      <c r="X135" s="56" t="n"/>
      <c r="Y135" s="56" t="n"/>
      <c r="Z135" s="56" t="n"/>
      <c r="AA135" s="56" t="n"/>
      <c r="AB135" s="56" t="n"/>
      <c r="AC135" s="56" t="n"/>
      <c r="AD135" s="56" t="n"/>
      <c r="AE135" s="56" t="n"/>
      <c r="AF135" s="56" t="n"/>
      <c r="AG135" s="56" t="n"/>
      <c r="AH135" s="56" t="n"/>
      <c r="AI135" s="56" t="n"/>
      <c r="AJ135" s="56" t="n"/>
      <c r="AK135" s="56" t="n"/>
      <c r="AL135" s="56" t="n"/>
    </row>
    <row r="136" hidden="1" ht="52" customHeight="1" s="173" thickBot="1">
      <c r="A136" s="59" t="inlineStr">
        <is>
          <t>Penyesuaian reklasifikasi atas lindung nilai arus kas, setelah pajak</t>
        </is>
      </c>
      <c r="B136" s="59" t="n"/>
      <c r="C136" s="57" t="n"/>
      <c r="D136" s="57" t="n"/>
      <c r="E136" s="57" t="n"/>
      <c r="F136" s="57" t="n"/>
      <c r="G136" s="57" t="n"/>
      <c r="H136" s="57" t="n"/>
      <c r="I136" s="57" t="n"/>
      <c r="J136" s="57" t="n"/>
      <c r="K136" s="57" t="n"/>
      <c r="L136" s="57" t="n"/>
      <c r="M136" s="57" t="n"/>
      <c r="N136" s="57" t="n"/>
      <c r="O136" s="57" t="n"/>
      <c r="P136" s="57" t="n"/>
      <c r="Q136" s="57" t="n"/>
      <c r="R136" s="57" t="n"/>
      <c r="S136" s="57" t="n"/>
      <c r="T136" s="57" t="n"/>
      <c r="U136" s="57" t="n"/>
      <c r="V136" s="57" t="n"/>
      <c r="W136" s="57" t="n"/>
      <c r="X136" s="57" t="n"/>
      <c r="Y136" s="57" t="n"/>
      <c r="Z136" s="57" t="n"/>
      <c r="AA136" s="57" t="n"/>
      <c r="AB136" s="57" t="n"/>
      <c r="AC136" s="57" t="n"/>
      <c r="AD136" s="57" t="n"/>
      <c r="AE136" s="57" t="n"/>
      <c r="AF136" s="57" t="n"/>
      <c r="AG136" s="57" t="n"/>
      <c r="AH136" s="57" t="n"/>
      <c r="AI136" s="57" t="n"/>
      <c r="AJ136" s="57" t="n"/>
      <c r="AK136" s="57" t="n"/>
      <c r="AL136" s="57" t="n"/>
    </row>
    <row r="137" hidden="1" ht="103" customHeight="1" s="173" thickBot="1">
      <c r="A137" s="59" t="inlineStr">
        <is>
          <t>Nilai tercatat dari aset (liabilitas) non-keuangan yang perolehan atau keterjadiannya merupakan suatu prakiraan transaksi yang kemungkinan besar terjadi yang dilindung nilai, setelah pajak</t>
        </is>
      </c>
      <c r="B137" s="59" t="n"/>
      <c r="C137" s="56" t="n"/>
      <c r="D137" s="56" t="n"/>
      <c r="E137" s="56" t="n"/>
      <c r="F137" s="56" t="n"/>
      <c r="G137" s="56" t="n"/>
      <c r="H137" s="56" t="n"/>
      <c r="I137" s="56" t="n"/>
      <c r="J137" s="56" t="n"/>
      <c r="K137" s="56" t="n"/>
      <c r="L137" s="56" t="n"/>
      <c r="M137" s="56" t="n"/>
      <c r="N137" s="56" t="n"/>
      <c r="O137" s="56" t="n"/>
      <c r="P137" s="56" t="n"/>
      <c r="Q137" s="56" t="n"/>
      <c r="R137" s="56" t="n"/>
      <c r="S137" s="56" t="n"/>
      <c r="T137" s="56" t="n"/>
      <c r="U137" s="56" t="n"/>
      <c r="V137" s="56" t="n"/>
      <c r="W137" s="56" t="n"/>
      <c r="X137" s="56" t="n"/>
      <c r="Y137" s="56" t="n"/>
      <c r="Z137" s="56" t="n"/>
      <c r="AA137" s="56" t="n"/>
      <c r="AB137" s="56" t="n"/>
      <c r="AC137" s="56" t="n"/>
      <c r="AD137" s="56" t="n"/>
      <c r="AE137" s="56" t="n"/>
      <c r="AF137" s="56" t="n"/>
      <c r="AG137" s="56" t="n"/>
      <c r="AH137" s="56" t="n"/>
      <c r="AI137" s="56" t="n"/>
      <c r="AJ137" s="56" t="n"/>
      <c r="AK137" s="56" t="n"/>
      <c r="AL137" s="56" t="n"/>
    </row>
    <row r="138" hidden="1" ht="52" customHeight="1" s="173" thickBot="1">
      <c r="A138" s="59" t="inlineStr">
        <is>
          <t>Keuntungan (kerugian) lindung nilai investasi bersih kegiatan usaha luar negeri, setelah pajak</t>
        </is>
      </c>
      <c r="B138" s="59" t="n"/>
      <c r="C138" s="56" t="n"/>
      <c r="D138" s="56" t="n"/>
      <c r="E138" s="56" t="n"/>
      <c r="F138" s="56" t="n"/>
      <c r="G138" s="56" t="n"/>
      <c r="H138" s="56" t="n"/>
      <c r="I138" s="56" t="n"/>
      <c r="J138" s="56" t="n"/>
      <c r="K138" s="56" t="n"/>
      <c r="L138" s="56" t="n"/>
      <c r="M138" s="56" t="n"/>
      <c r="N138" s="56" t="n"/>
      <c r="O138" s="56" t="n"/>
      <c r="P138" s="56" t="n"/>
      <c r="Q138" s="56" t="n"/>
      <c r="R138" s="56" t="n"/>
      <c r="S138" s="56" t="n"/>
      <c r="T138" s="56" t="n"/>
      <c r="U138" s="56" t="n"/>
      <c r="V138" s="56" t="n"/>
      <c r="W138" s="56" t="n"/>
      <c r="X138" s="56" t="n"/>
      <c r="Y138" s="56" t="n"/>
      <c r="Z138" s="56" t="n"/>
      <c r="AA138" s="56" t="n"/>
      <c r="AB138" s="56" t="n"/>
      <c r="AC138" s="56" t="n"/>
      <c r="AD138" s="56" t="n"/>
      <c r="AE138" s="56" t="n"/>
      <c r="AF138" s="56" t="n"/>
      <c r="AG138" s="56" t="n"/>
      <c r="AH138" s="56" t="n"/>
      <c r="AI138" s="56" t="n"/>
      <c r="AJ138" s="56" t="n"/>
      <c r="AK138" s="56" t="n"/>
      <c r="AL138" s="56" t="n"/>
    </row>
    <row r="139" hidden="1" ht="69" customHeight="1" s="173" thickBot="1">
      <c r="A139" s="59" t="inlineStr">
        <is>
          <t>Penyesuaian reklasifikasi atas lindung nilai investasi bersih kegiatan usaha luar negeri, setelah pajak</t>
        </is>
      </c>
      <c r="B139" s="59" t="n"/>
      <c r="C139" s="57" t="n"/>
      <c r="D139" s="57" t="n"/>
      <c r="E139" s="57" t="n"/>
      <c r="F139" s="57" t="n"/>
      <c r="G139" s="57" t="n"/>
      <c r="H139" s="57" t="n"/>
      <c r="I139" s="57" t="n"/>
      <c r="J139" s="57" t="n"/>
      <c r="K139" s="57" t="n"/>
      <c r="L139" s="57" t="n"/>
      <c r="M139" s="57" t="n"/>
      <c r="N139" s="57" t="n"/>
      <c r="O139" s="57" t="n"/>
      <c r="P139" s="57" t="n"/>
      <c r="Q139" s="57" t="n"/>
      <c r="R139" s="57" t="n"/>
      <c r="S139" s="57" t="n"/>
      <c r="T139" s="57" t="n"/>
      <c r="U139" s="57" t="n"/>
      <c r="V139" s="57" t="n"/>
      <c r="W139" s="57" t="n"/>
      <c r="X139" s="57" t="n"/>
      <c r="Y139" s="57" t="n"/>
      <c r="Z139" s="57" t="n"/>
      <c r="AA139" s="57" t="n"/>
      <c r="AB139" s="57" t="n"/>
      <c r="AC139" s="57" t="n"/>
      <c r="AD139" s="57" t="n"/>
      <c r="AE139" s="57" t="n"/>
      <c r="AF139" s="57" t="n"/>
      <c r="AG139" s="57" t="n"/>
      <c r="AH139" s="57" t="n"/>
      <c r="AI139" s="57" t="n"/>
      <c r="AJ139" s="57" t="n"/>
      <c r="AK139" s="57" t="n"/>
      <c r="AL139" s="57" t="n"/>
    </row>
    <row r="140" hidden="1" ht="86" customHeight="1" s="173" thickBot="1">
      <c r="A140" s="59" t="inlineStr">
        <is>
          <t>Bagian pendapatan komprehensif lainnya dari entitas asosiasi yang dicatat dengan menggunakan metode ekuitas, setelah pajak</t>
        </is>
      </c>
      <c r="B140" s="59" t="n"/>
      <c r="C140" s="56" t="n"/>
      <c r="D140" s="56" t="n"/>
      <c r="E140" s="56" t="n"/>
      <c r="F140" s="56" t="n"/>
      <c r="G140" s="56" t="n"/>
      <c r="H140" s="56" t="n"/>
      <c r="I140" s="56" t="n"/>
      <c r="J140" s="56" t="n"/>
      <c r="K140" s="56" t="n"/>
      <c r="L140" s="56" t="n"/>
      <c r="M140" s="56" t="n"/>
      <c r="N140" s="56" t="n"/>
      <c r="O140" s="56" t="n"/>
      <c r="P140" s="56" t="n"/>
      <c r="Q140" s="56" t="n"/>
      <c r="R140" s="56" t="n"/>
      <c r="S140" s="56" t="n"/>
      <c r="T140" s="56" t="n"/>
      <c r="U140" s="56" t="n"/>
      <c r="V140" s="56" t="n"/>
      <c r="W140" s="56" t="n"/>
      <c r="X140" s="56" t="n"/>
      <c r="Y140" s="56" t="n"/>
      <c r="Z140" s="56" t="n"/>
      <c r="AA140" s="56" t="n"/>
      <c r="AB140" s="56" t="n"/>
      <c r="AC140" s="56" t="n"/>
      <c r="AD140" s="56" t="n"/>
      <c r="AE140" s="56" t="n"/>
      <c r="AF140" s="56" t="n"/>
      <c r="AG140" s="56" t="n"/>
      <c r="AH140" s="56" t="n"/>
      <c r="AI140" s="56" t="n"/>
      <c r="AJ140" s="56" t="n"/>
      <c r="AK140" s="56" t="n"/>
      <c r="AL140" s="56" t="n"/>
    </row>
    <row r="141" hidden="1" ht="86" customHeight="1" s="173" thickBot="1">
      <c r="A141" s="59" t="inlineStr">
        <is>
          <t>Bagian pendapatan komprehensif lainnya dari entitas ventura bersama yang dicatat dengan menggunakan metode ekuitas, setelah pajak</t>
        </is>
      </c>
      <c r="B141" s="59" t="n"/>
      <c r="C141" s="56" t="n"/>
      <c r="D141" s="56" t="n"/>
      <c r="E141" s="56" t="n"/>
      <c r="F141" s="56" t="n"/>
      <c r="G141" s="56" t="n"/>
      <c r="H141" s="56" t="n"/>
      <c r="I141" s="56" t="n"/>
      <c r="J141" s="56" t="n"/>
      <c r="K141" s="56" t="n"/>
      <c r="L141" s="56" t="n"/>
      <c r="M141" s="56" t="n"/>
      <c r="N141" s="56" t="n"/>
      <c r="O141" s="56" t="n"/>
      <c r="P141" s="56" t="n"/>
      <c r="Q141" s="56" t="n"/>
      <c r="R141" s="56" t="n"/>
      <c r="S141" s="56" t="n"/>
      <c r="T141" s="56" t="n"/>
      <c r="U141" s="56" t="n"/>
      <c r="V141" s="56" t="n"/>
      <c r="W141" s="56" t="n"/>
      <c r="X141" s="56" t="n"/>
      <c r="Y141" s="56" t="n"/>
      <c r="Z141" s="56" t="n"/>
      <c r="AA141" s="56" t="n"/>
      <c r="AB141" s="56" t="n"/>
      <c r="AC141" s="56" t="n"/>
      <c r="AD141" s="56" t="n"/>
      <c r="AE141" s="56" t="n"/>
      <c r="AF141" s="56" t="n"/>
      <c r="AG141" s="56" t="n"/>
      <c r="AH141" s="56" t="n"/>
      <c r="AI141" s="56" t="n"/>
      <c r="AJ141" s="56" t="n"/>
      <c r="AK141" s="56" t="n"/>
      <c r="AL141" s="56" t="n"/>
    </row>
    <row r="142" hidden="1" ht="69" customHeight="1" s="173" thickBot="1">
      <c r="A142" s="59" t="inlineStr">
        <is>
          <t>Penyesuaian lainnya atas pendapatan komprehensif lainnya yang akan direklasifikasi ke laba rugi, setelah pajak</t>
        </is>
      </c>
      <c r="B142" s="59" t="n"/>
      <c r="C142" s="56" t="n"/>
      <c r="D142" s="56" t="n"/>
      <c r="E142" s="56" t="n"/>
      <c r="F142" s="56" t="n"/>
      <c r="G142" s="56" t="n"/>
      <c r="H142" s="56" t="n"/>
      <c r="I142" s="56" t="n"/>
      <c r="J142" s="56" t="n"/>
      <c r="K142" s="56" t="n"/>
      <c r="L142" s="56" t="n"/>
      <c r="M142" s="56" t="n"/>
      <c r="N142" s="56" t="n"/>
      <c r="O142" s="56" t="n"/>
      <c r="P142" s="56" t="n"/>
      <c r="Q142" s="56" t="n"/>
      <c r="R142" s="56" t="n"/>
      <c r="S142" s="56" t="n"/>
      <c r="T142" s="56" t="n"/>
      <c r="U142" s="56" t="n"/>
      <c r="V142" s="56" t="n"/>
      <c r="W142" s="56" t="n"/>
      <c r="X142" s="56" t="n"/>
      <c r="Y142" s="56" t="n"/>
      <c r="Z142" s="56" t="n"/>
      <c r="AA142" s="56" t="n"/>
      <c r="AB142" s="56" t="n"/>
      <c r="AC142" s="56" t="n"/>
      <c r="AD142" s="56" t="n"/>
      <c r="AE142" s="56" t="n"/>
      <c r="AF142" s="56" t="n"/>
      <c r="AG142" s="56" t="n"/>
      <c r="AH142" s="56" t="n"/>
      <c r="AI142" s="56" t="n"/>
      <c r="AJ142" s="56" t="n"/>
      <c r="AK142" s="56" t="n"/>
      <c r="AL142" s="56" t="n"/>
    </row>
    <row r="143" ht="69" customHeight="1" s="173" thickBot="1">
      <c r="A143" s="60" t="inlineStr">
        <is>
          <t>Jumlah pendapatan komprehensif lainnya yang akan direklasifikasi ke laba rugi, setelah pajak</t>
        </is>
      </c>
      <c r="B143" s="60" t="n"/>
      <c r="C143" s="61" t="n"/>
      <c r="D143" s="61" t="n"/>
      <c r="E143" s="61" t="n"/>
      <c r="F143" s="61" t="n"/>
      <c r="G143" s="61" t="n"/>
      <c r="H143" s="61" t="n"/>
      <c r="I143" s="61" t="n"/>
      <c r="J143" s="61" t="n"/>
      <c r="K143" s="61" t="n"/>
      <c r="L143" s="61" t="n"/>
      <c r="M143" s="61" t="n"/>
      <c r="N143" s="61" t="n"/>
      <c r="O143" s="61" t="n"/>
      <c r="P143" s="61" t="n"/>
      <c r="Q143" s="61" t="n"/>
      <c r="R143" s="61" t="n"/>
      <c r="S143" s="61" t="n"/>
      <c r="T143" s="61" t="n"/>
      <c r="U143" s="61" t="n"/>
      <c r="V143" s="61" t="n"/>
      <c r="W143" s="61" t="n"/>
      <c r="X143" s="61" t="n"/>
      <c r="Y143" s="61" t="n"/>
      <c r="Z143" s="61" t="n"/>
      <c r="AA143" s="61" t="n"/>
      <c r="AB143" s="61" t="n"/>
      <c r="AC143" s="61" t="n"/>
      <c r="AD143" s="61" t="n"/>
      <c r="AE143" s="61" t="n"/>
      <c r="AF143" s="61" t="n"/>
      <c r="AG143" s="61" t="n"/>
      <c r="AH143" s="61" t="n"/>
      <c r="AI143" s="61" t="n"/>
      <c r="AJ143" s="61" t="n"/>
      <c r="AK143" s="61" t="n"/>
      <c r="AL143" s="61" t="n"/>
    </row>
    <row r="144" ht="52" customHeight="1" s="173" thickBot="1">
      <c r="A144" s="58" t="inlineStr">
        <is>
          <t>Jumlah pendapatan komprehensif lainnya, setelah pajak</t>
        </is>
      </c>
      <c r="B144" s="58" t="n"/>
      <c r="C144" s="61" t="n">
        <v>-279.448</v>
      </c>
      <c r="D144" s="61" t="n">
        <v>744.539</v>
      </c>
      <c r="E144" s="61" t="n">
        <v>1278.553</v>
      </c>
      <c r="F144" s="61" t="n">
        <v>-683.53</v>
      </c>
      <c r="G144" s="61" t="n">
        <v>-904.213</v>
      </c>
      <c r="H144" s="61" t="n">
        <v>248.796</v>
      </c>
      <c r="I144" s="61" t="n">
        <v>-89.119</v>
      </c>
      <c r="J144" s="61" t="n">
        <v>1962.809</v>
      </c>
      <c r="K144" s="61" t="n"/>
      <c r="L144" s="61" t="n"/>
      <c r="M144" s="61" t="n"/>
      <c r="N144" s="61" t="n"/>
      <c r="O144" s="61" t="n"/>
      <c r="P144" s="61" t="n"/>
      <c r="Q144" s="61" t="n"/>
      <c r="R144" s="61" t="n"/>
      <c r="S144" s="61" t="n"/>
      <c r="T144" s="61" t="n"/>
      <c r="U144" s="61" t="n"/>
      <c r="V144" s="61" t="n"/>
      <c r="W144" s="61" t="n"/>
      <c r="X144" s="61" t="n"/>
      <c r="Y144" s="61" t="n"/>
      <c r="Z144" s="61" t="n"/>
      <c r="AA144" s="61" t="n"/>
      <c r="AB144" s="61" t="n"/>
      <c r="AC144" s="61" t="n"/>
      <c r="AD144" s="61" t="n"/>
      <c r="AE144" s="61" t="n"/>
      <c r="AF144" s="61" t="n"/>
      <c r="AG144" s="61" t="n"/>
      <c r="AH144" s="61" t="n"/>
      <c r="AI144" s="61" t="n"/>
      <c r="AJ144" s="61" t="n"/>
      <c r="AK144" s="61" t="n"/>
      <c r="AL144" s="61" t="n"/>
    </row>
    <row r="145" ht="18" customHeight="1" s="173" thickBot="1">
      <c r="A145" s="54" t="inlineStr">
        <is>
          <t>Jumlah laba rugi komprehensif</t>
        </is>
      </c>
      <c r="B145" s="54" t="n"/>
      <c r="C145" s="61" t="n">
        <v>3202.98</v>
      </c>
      <c r="D145" s="61" t="n">
        <v>4387.474</v>
      </c>
      <c r="E145" s="61" t="n">
        <v>3289.807</v>
      </c>
      <c r="F145" s="61" t="n">
        <v>3415.074</v>
      </c>
      <c r="G145" s="61" t="n">
        <v>4192.558</v>
      </c>
      <c r="H145" s="61" t="n">
        <v>6800.197</v>
      </c>
      <c r="I145" s="61" t="n">
        <v>6809.815</v>
      </c>
      <c r="J145" s="61" t="n">
        <v>8898.194</v>
      </c>
      <c r="K145" s="61" t="n"/>
      <c r="L145" s="61" t="n"/>
      <c r="M145" s="61" t="n"/>
      <c r="N145" s="61" t="n"/>
      <c r="O145" s="61" t="n"/>
      <c r="P145" s="61" t="n"/>
      <c r="Q145" s="61" t="n"/>
      <c r="R145" s="61" t="n"/>
      <c r="S145" s="61" t="n"/>
      <c r="T145" s="61" t="n"/>
      <c r="U145" s="61" t="n"/>
      <c r="V145" s="61" t="n"/>
      <c r="W145" s="61" t="n"/>
      <c r="X145" s="61" t="n"/>
      <c r="Y145" s="61" t="n"/>
      <c r="Z145" s="61" t="n"/>
      <c r="AA145" s="61" t="n"/>
      <c r="AB145" s="61" t="n"/>
      <c r="AC145" s="61" t="n"/>
      <c r="AD145" s="61" t="n"/>
      <c r="AE145" s="61" t="n"/>
      <c r="AF145" s="61" t="n"/>
      <c r="AG145" s="61" t="n"/>
      <c r="AH145" s="61" t="n"/>
      <c r="AI145" s="61" t="n"/>
      <c r="AJ145" s="61" t="n"/>
      <c r="AK145" s="61" t="n"/>
      <c r="AL145" s="61" t="n"/>
    </row>
    <row r="146" ht="35" customHeight="1" s="173" thickBot="1">
      <c r="A146" s="54" t="inlineStr">
        <is>
          <t>Laba (rugi) yang dapat diatribusikan</t>
        </is>
      </c>
      <c r="B146" s="54" t="n"/>
      <c r="C146" s="53" t="n"/>
      <c r="D146" s="53" t="n"/>
      <c r="E146" s="53" t="n"/>
      <c r="F146" s="53" t="n"/>
      <c r="G146" s="53" t="n"/>
      <c r="H146" s="53" t="n"/>
      <c r="I146" s="53" t="n"/>
      <c r="J146" s="53" t="n"/>
      <c r="K146" s="53" t="n"/>
      <c r="L146" s="53" t="n"/>
      <c r="M146" s="53" t="n"/>
      <c r="N146" s="53" t="n"/>
      <c r="O146" s="53" t="n"/>
      <c r="P146" s="53" t="n"/>
      <c r="Q146" s="53" t="n"/>
      <c r="R146" s="53" t="n"/>
      <c r="S146" s="53" t="n"/>
      <c r="T146" s="53" t="n"/>
      <c r="U146" s="53" t="n"/>
      <c r="V146" s="53" t="n"/>
      <c r="W146" s="53" t="n"/>
      <c r="X146" s="53" t="n"/>
      <c r="Y146" s="53" t="n"/>
      <c r="Z146" s="53" t="n"/>
      <c r="AA146" s="53" t="n"/>
      <c r="AB146" s="53" t="n"/>
      <c r="AC146" s="53" t="n"/>
      <c r="AD146" s="53" t="n"/>
      <c r="AE146" s="53" t="n"/>
      <c r="AF146" s="53" t="n"/>
      <c r="AG146" s="53" t="n"/>
      <c r="AH146" s="53" t="n"/>
      <c r="AI146" s="53" t="n"/>
      <c r="AJ146" s="53" t="n"/>
      <c r="AK146" s="53" t="n"/>
      <c r="AL146" s="53" t="n"/>
    </row>
    <row r="147" ht="35" customHeight="1" s="173" thickBot="1">
      <c r="A147" s="55" t="inlineStr">
        <is>
          <t>Laba (rugi) yang dapat diatribusikan ke entitas induk</t>
        </is>
      </c>
      <c r="B147" s="55" t="n"/>
      <c r="C147" s="56" t="n">
        <v>3482.304</v>
      </c>
      <c r="D147" s="56" t="n">
        <v>3645.154</v>
      </c>
      <c r="E147" s="56" t="n">
        <v>2012.401</v>
      </c>
      <c r="F147" s="56" t="n">
        <v>4100.34</v>
      </c>
      <c r="G147" s="56" t="n">
        <v>5041.781</v>
      </c>
      <c r="H147" s="56" t="n">
        <v>6474.195</v>
      </c>
      <c r="I147" s="56" t="n">
        <v>6825.773</v>
      </c>
      <c r="J147" s="56" t="n">
        <v>6876.537</v>
      </c>
      <c r="K147" s="56" t="n"/>
      <c r="L147" s="56" t="n"/>
      <c r="M147" s="56" t="n"/>
      <c r="N147" s="56" t="n"/>
      <c r="O147" s="56" t="n"/>
      <c r="P147" s="56" t="n"/>
      <c r="Q147" s="56" t="n"/>
      <c r="R147" s="56" t="n"/>
      <c r="S147" s="56" t="n"/>
      <c r="T147" s="56" t="n"/>
      <c r="U147" s="56" t="n"/>
      <c r="V147" s="56" t="n"/>
      <c r="W147" s="56" t="n"/>
      <c r="X147" s="56" t="n"/>
      <c r="Y147" s="56" t="n"/>
      <c r="Z147" s="56" t="n"/>
      <c r="AA147" s="56" t="n"/>
      <c r="AB147" s="56" t="n"/>
      <c r="AC147" s="56" t="n"/>
      <c r="AD147" s="56" t="n"/>
      <c r="AE147" s="56" t="n"/>
      <c r="AF147" s="56" t="n"/>
      <c r="AG147" s="56" t="n"/>
      <c r="AH147" s="56" t="n"/>
      <c r="AI147" s="56" t="n"/>
      <c r="AJ147" s="56" t="n"/>
      <c r="AK147" s="56" t="n"/>
      <c r="AL147" s="56" t="n"/>
    </row>
    <row r="148" ht="18" customHeight="1" s="173" thickBot="1">
      <c r="A148" s="151" t="inlineStr">
        <is>
          <t>Net Income Growth (%)</t>
        </is>
      </c>
      <c r="B148" s="62" t="n"/>
      <c r="C148" s="152">
        <f>IFERROR(IF(((C147-B147)/B147)=-1, "", (C147-B147)/B147), "")</f>
        <v/>
      </c>
      <c r="D148" s="152">
        <f>IFERROR(IF(((D147-C147)/C147)=-1, "", (D147-C147)/C147), "")</f>
        <v/>
      </c>
      <c r="E148" s="152">
        <f>IFERROR(IF(((E147-D147)/D147)=-1, "", (E147-D147)/D147), "")</f>
        <v/>
      </c>
      <c r="F148" s="152">
        <f>IFERROR(IF(((F147-E147)/E147)=-1, "", (F147-E147)/E147), "")</f>
        <v/>
      </c>
      <c r="G148" s="152">
        <f>IFERROR(IF(((G147-F147)/F147)=-1, "", (G147-F147)/F147), "")</f>
        <v/>
      </c>
      <c r="H148" s="152">
        <f>IFERROR(IF(((H147-G147)/G147)=-1, "", (H147-G147)/G147), "")</f>
        <v/>
      </c>
      <c r="I148" s="152">
        <f>IFERROR(IF(((I147-H147)/H147)=-1, "", (I147-H147)/H147), "")</f>
        <v/>
      </c>
      <c r="J148" s="152">
        <f>IFERROR(IF(((J147-I147)/I147)=-1, "", (J147-I147)/I147), "")</f>
        <v/>
      </c>
      <c r="K148" s="152">
        <f>IFERROR(IF(((K147-J147)/J147)=-1, "", (K147-J147)/J147), "")</f>
        <v/>
      </c>
      <c r="L148" s="152">
        <f>IFERROR(IF(((L147-K147)/K147)=-1, "", (L147-K147)/K147), "")</f>
        <v/>
      </c>
      <c r="M148" s="152">
        <f>IFERROR(IF(((M147-L147)/L147)=-1, "", (M147-L147)/L147), "")</f>
        <v/>
      </c>
      <c r="N148" s="152">
        <f>IFERROR(IF(((N147-M147)/M147)=-1, "", (N147-M147)/M147), "")</f>
        <v/>
      </c>
      <c r="O148" s="152">
        <f>IFERROR(IF(((O147-N147)/N147)=-1, "", (O147-N147)/N147), "")</f>
        <v/>
      </c>
      <c r="P148" s="152">
        <f>IFERROR(IF(((P147-O147)/O147)=-1, "", (P147-O147)/O147), "")</f>
        <v/>
      </c>
      <c r="Q148" s="152">
        <f>IFERROR(IF(((Q147-P147)/P147)=-1, "", (Q147-P147)/P147), "")</f>
        <v/>
      </c>
      <c r="R148" s="152">
        <f>IFERROR(IF(((R147-Q147)/Q147)=-1, "", (R147-Q147)/Q147), "")</f>
        <v/>
      </c>
      <c r="S148" s="152">
        <f>IFERROR(IF(((S147-R147)/R147)=-1, "", (S147-R147)/R147), "")</f>
        <v/>
      </c>
      <c r="T148" s="152">
        <f>IFERROR(IF(((T147-S147)/S147)=-1, "", (T147-S147)/S147), "")</f>
        <v/>
      </c>
      <c r="U148" s="152">
        <f>IFERROR(IF(((U147-T147)/T147)=-1, "", (U147-T147)/T147), "")</f>
        <v/>
      </c>
      <c r="V148" s="152">
        <f>IFERROR(IF(((V147-U147)/U147)=-1, "", (V147-U147)/U147), "")</f>
        <v/>
      </c>
      <c r="W148" s="152">
        <f>IFERROR(IF(((W147-V147)/V147)=-1, "", (W147-V147)/V147), "")</f>
        <v/>
      </c>
      <c r="X148" s="152">
        <f>IFERROR(IF(((X147-W147)/W147)=-1, "", (X147-W147)/W147), "")</f>
        <v/>
      </c>
      <c r="Y148" s="152">
        <f>IFERROR(IF(((Y147-X147)/X147)=-1, "", (Y147-X147)/X147), "")</f>
        <v/>
      </c>
      <c r="Z148" s="152">
        <f>IFERROR(IF(((Z147-Y147)/Y147)=-1, "", (Z147-Y147)/Y147), "")</f>
        <v/>
      </c>
      <c r="AA148" s="152">
        <f>IFERROR(IF(((AA147-Z147)/Z147)=-1, "", (AA147-Z147)/Z147), "")</f>
        <v/>
      </c>
      <c r="AB148" s="152">
        <f>IFERROR(IF(((AB147-AA147)/AA147)=-1, "", (AB147-AA147)/AA147), "")</f>
        <v/>
      </c>
      <c r="AC148" s="152">
        <f>IFERROR(IF(((AC147-AB147)/AB147)=-1, "", (AC147-AB147)/AB147), "")</f>
        <v/>
      </c>
      <c r="AD148" s="152">
        <f>IFERROR(IF(((AD147-AC147)/AC147)=-1, "", (AD147-AC147)/AC147), "")</f>
        <v/>
      </c>
      <c r="AE148" s="152">
        <f>IFERROR(IF(((AE147-AD147)/AD147)=-1, "", (AE147-AD147)/AD147), "")</f>
        <v/>
      </c>
      <c r="AF148" s="152">
        <f>IFERROR(IF(((AF147-AE147)/AE147)=-1, "", (AF147-AE147)/AE147), "")</f>
        <v/>
      </c>
      <c r="AG148" s="152">
        <f>IFERROR(IF(((AG147-AF147)/AF147)=-1, "", (AG147-AF147)/AF147), "")</f>
        <v/>
      </c>
      <c r="AH148" s="152">
        <f>IFERROR(IF(((AH147-AG147)/AG147)=-1, "", (AH147-AG147)/AG147), "")</f>
        <v/>
      </c>
      <c r="AI148" s="152">
        <f>IFERROR(IF(((AI147-AH147)/AH147)=-1, "", (AI147-AH147)/AH147), "")</f>
        <v/>
      </c>
      <c r="AJ148" s="152">
        <f>IFERROR(IF(((AJ147-AI147)/AI147)=-1, "", (AJ147-AI147)/AI147), "")</f>
        <v/>
      </c>
      <c r="AK148" s="152">
        <f>IFERROR(IF(((AK147-AJ147)/AJ147)=-1, "", (AK147-AJ147)/AJ147), "")</f>
        <v/>
      </c>
      <c r="AL148" s="152">
        <f>IFERROR(IF(((AL147-AK147)/AK147)=-1, "", (AL147-AK147)/AK147), "")</f>
        <v/>
      </c>
    </row>
    <row r="149" ht="18" customHeight="1" s="173" thickBot="1">
      <c r="A149" s="143" t="inlineStr">
        <is>
          <t>NPM (%)</t>
        </is>
      </c>
      <c r="B149" s="54" t="n"/>
      <c r="C149" s="95">
        <f>IFERROR(C147/C5, "")</f>
        <v/>
      </c>
      <c r="D149" s="95">
        <f>IFERROR(D147/D5, "")</f>
        <v/>
      </c>
      <c r="E149" s="95">
        <f>IFERROR(E147/E5, "")</f>
        <v/>
      </c>
      <c r="F149" s="95">
        <f>IFERROR(F147/F5, "")</f>
        <v/>
      </c>
      <c r="G149" s="95">
        <f>IFERROR(G147/G5, "")</f>
        <v/>
      </c>
      <c r="H149" s="95">
        <f>IFERROR(H147/H5, "")</f>
        <v/>
      </c>
      <c r="I149" s="95">
        <f>IFERROR(I147/I5, "")</f>
        <v/>
      </c>
      <c r="J149" s="95">
        <f>IFERROR(J147/J5, "")</f>
        <v/>
      </c>
      <c r="K149" s="95">
        <f>IFERROR(K147/K5, "")</f>
        <v/>
      </c>
      <c r="L149" s="95">
        <f>IFERROR(L147/L5, "")</f>
        <v/>
      </c>
      <c r="M149" s="95">
        <f>IFERROR(M147/M5, "")</f>
        <v/>
      </c>
      <c r="N149" s="95">
        <f>IFERROR(N147/N5, "")</f>
        <v/>
      </c>
      <c r="O149" s="95">
        <f>IFERROR(O147/O5, "")</f>
        <v/>
      </c>
      <c r="P149" s="95">
        <f>IFERROR(P147/P5, "")</f>
        <v/>
      </c>
      <c r="Q149" s="95">
        <f>IFERROR(Q147/Q5, "")</f>
        <v/>
      </c>
      <c r="R149" s="95">
        <f>IFERROR(R147/R5, "")</f>
        <v/>
      </c>
      <c r="S149" s="95">
        <f>IFERROR(S147/S5, "")</f>
        <v/>
      </c>
      <c r="T149" s="95">
        <f>IFERROR(T147/T5, "")</f>
        <v/>
      </c>
      <c r="U149" s="95">
        <f>IFERROR(U147/U5, "")</f>
        <v/>
      </c>
      <c r="V149" s="95">
        <f>IFERROR(V147/V5, "")</f>
        <v/>
      </c>
      <c r="W149" s="95">
        <f>IFERROR(W147/W5, "")</f>
        <v/>
      </c>
      <c r="X149" s="95">
        <f>IFERROR(X147/X5, "")</f>
        <v/>
      </c>
      <c r="Y149" s="95">
        <f>IFERROR(Y147/Y5, "")</f>
        <v/>
      </c>
      <c r="Z149" s="95">
        <f>IFERROR(Z147/Z5, "")</f>
        <v/>
      </c>
      <c r="AA149" s="95">
        <f>IFERROR(AA147/AA5, "")</f>
        <v/>
      </c>
      <c r="AB149" s="95">
        <f>IFERROR(AB147/AB5, "")</f>
        <v/>
      </c>
      <c r="AC149" s="95">
        <f>IFERROR(AC147/AC5, "")</f>
        <v/>
      </c>
      <c r="AD149" s="95">
        <f>IFERROR(AD147/AD5, "")</f>
        <v/>
      </c>
      <c r="AE149" s="95">
        <f>IFERROR(AE147/AE5, "")</f>
        <v/>
      </c>
      <c r="AF149" s="95">
        <f>IFERROR(AF147/AF5, "")</f>
        <v/>
      </c>
      <c r="AG149" s="95">
        <f>IFERROR(AG147/AG5, "")</f>
        <v/>
      </c>
      <c r="AH149" s="95">
        <f>IFERROR(AH147/AH5, "")</f>
        <v/>
      </c>
      <c r="AI149" s="95">
        <f>IFERROR(AI147/AI5, "")</f>
        <v/>
      </c>
      <c r="AJ149" s="95">
        <f>IFERROR(AJ147/AJ5, "")</f>
        <v/>
      </c>
      <c r="AK149" s="95">
        <f>IFERROR(AK147/AK5, "")</f>
        <v/>
      </c>
      <c r="AL149" s="95">
        <f>IFERROR(AL147/AL5, "")</f>
        <v/>
      </c>
    </row>
    <row r="150" ht="18" customHeight="1" s="173" thickBot="1">
      <c r="A150" s="143" t="inlineStr">
        <is>
          <t>RoE (%)</t>
        </is>
      </c>
      <c r="B150" s="54" t="n"/>
      <c r="C150" s="95">
        <f>IFERROR(C$147/HLOOKUP(C$3,'BALANCE SHEET'!$C$3:$AH$258, 251, FALSE), "")</f>
        <v/>
      </c>
      <c r="D150" s="95">
        <f>IFERROR(D$147/HLOOKUP(D$3,'BALANCE SHEET'!$C$3:$AH$258, 251, FALSE), "")</f>
        <v/>
      </c>
      <c r="E150" s="95">
        <f>IFERROR(E$147/HLOOKUP(E$3,'BALANCE SHEET'!$C$3:$AH$258, 251, FALSE), "")</f>
        <v/>
      </c>
      <c r="F150" s="95">
        <f>IFERROR(F$147/HLOOKUP(F$3,'BALANCE SHEET'!$C$3:$AH$258, 251, FALSE), "")</f>
        <v/>
      </c>
      <c r="G150" s="95">
        <f>IFERROR(G$147/HLOOKUP(G$3,'BALANCE SHEET'!$C$3:$AH$258, 251, FALSE), "")</f>
        <v/>
      </c>
      <c r="H150" s="95">
        <f>IFERROR(H$147/HLOOKUP(H$3,'BALANCE SHEET'!$C$3:$AH$258, 251, FALSE), "")</f>
        <v/>
      </c>
      <c r="I150" s="95">
        <f>IFERROR(I$147/HLOOKUP(I$3,'BALANCE SHEET'!$C$3:$AH$258, 251, FALSE), "")</f>
        <v/>
      </c>
      <c r="J150" s="95">
        <f>IFERROR(J$147/HLOOKUP(J$3,'BALANCE SHEET'!$C$3:$AH$258, 251, FALSE), "")</f>
        <v/>
      </c>
      <c r="K150" s="95">
        <f>IFERROR(K$147/HLOOKUP(K$3,'BALANCE SHEET'!$C$3:$AH$258, 251, FALSE), "")</f>
        <v/>
      </c>
      <c r="L150" s="95">
        <f>IFERROR(L$147/HLOOKUP(L$3,'BALANCE SHEET'!$C$3:$AH$258, 251, FALSE), "")</f>
        <v/>
      </c>
      <c r="M150" s="95">
        <f>IFERROR(M$147/HLOOKUP(M$3,'BALANCE SHEET'!$C$3:$AH$258, 251, FALSE), "")</f>
        <v/>
      </c>
      <c r="N150" s="95">
        <f>IFERROR(N$147/HLOOKUP(N$3,'BALANCE SHEET'!$C$3:$AH$258, 251, FALSE), "")</f>
        <v/>
      </c>
      <c r="O150" s="95">
        <f>IFERROR(O$147/HLOOKUP(O$3,'BALANCE SHEET'!$C$3:$AH$258, 251, FALSE), "")</f>
        <v/>
      </c>
      <c r="P150" s="95">
        <f>IFERROR(P$147/HLOOKUP(P$3,'BALANCE SHEET'!$C$3:$AH$258, 251, FALSE), "")</f>
        <v/>
      </c>
      <c r="Q150" s="95">
        <f>IFERROR(Q$147/HLOOKUP(Q$3,'BALANCE SHEET'!$C$3:$AH$258, 251, FALSE), "")</f>
        <v/>
      </c>
      <c r="R150" s="95">
        <f>IFERROR(R$147/HLOOKUP(R$3,'BALANCE SHEET'!$C$3:$AH$258, 251, FALSE), "")</f>
        <v/>
      </c>
      <c r="S150" s="95">
        <f>IFERROR(S$147/HLOOKUP(S$3,'BALANCE SHEET'!$C$3:$AH$258, 251, FALSE), "")</f>
        <v/>
      </c>
      <c r="T150" s="95">
        <f>IFERROR(T$147/HLOOKUP(T$3,'BALANCE SHEET'!$C$3:$AH$258, 251, FALSE), "")</f>
        <v/>
      </c>
      <c r="U150" s="95">
        <f>IFERROR(U$147/HLOOKUP(U$3,'BALANCE SHEET'!$C$3:$AH$258, 251, FALSE), "")</f>
        <v/>
      </c>
      <c r="V150" s="95">
        <f>IFERROR(V$147/HLOOKUP(V$3,'BALANCE SHEET'!$C$3:$AH$258, 251, FALSE), "")</f>
        <v/>
      </c>
      <c r="W150" s="95">
        <f>IFERROR(W$147/HLOOKUP(W$3,'BALANCE SHEET'!$C$3:$AH$258, 251, FALSE), "")</f>
        <v/>
      </c>
      <c r="X150" s="95">
        <f>IFERROR(X$147/HLOOKUP(X$3,'BALANCE SHEET'!$C$3:$AH$258, 251, FALSE), "")</f>
        <v/>
      </c>
      <c r="Y150" s="95">
        <f>IFERROR(Y$147/HLOOKUP(Y$3,'BALANCE SHEET'!$C$3:$AH$258, 251, FALSE), "")</f>
        <v/>
      </c>
      <c r="Z150" s="95">
        <f>IFERROR(Z$147/HLOOKUP(Z$3,'BALANCE SHEET'!$C$3:$AH$258, 251, FALSE), "")</f>
        <v/>
      </c>
      <c r="AA150" s="95">
        <f>IFERROR(AA$147/HLOOKUP(AA$3,'BALANCE SHEET'!$C$3:$AH$258, 251, FALSE), "")</f>
        <v/>
      </c>
      <c r="AB150" s="95">
        <f>IFERROR(AB$147/HLOOKUP(AB$3,'BALANCE SHEET'!$C$3:$AH$258, 251, FALSE), "")</f>
        <v/>
      </c>
      <c r="AC150" s="95">
        <f>IFERROR(AC$147/HLOOKUP(AC$3,'BALANCE SHEET'!$C$3:$AH$258, 251, FALSE), "")</f>
        <v/>
      </c>
      <c r="AD150" s="95">
        <f>IFERROR(AD$147/HLOOKUP(AD$3,'BALANCE SHEET'!$C$3:$AH$258, 251, FALSE), "")</f>
        <v/>
      </c>
      <c r="AE150" s="95">
        <f>IFERROR(AE$147/HLOOKUP(AE$3,'BALANCE SHEET'!$C$3:$AH$258, 251, FALSE), "")</f>
        <v/>
      </c>
      <c r="AF150" s="95">
        <f>IFERROR(AF$147/HLOOKUP(AF$3,'BALANCE SHEET'!$C$3:$AH$258, 251, FALSE), "")</f>
        <v/>
      </c>
      <c r="AG150" s="95">
        <f>IFERROR(AG$147/HLOOKUP(AG$3,'BALANCE SHEET'!$C$3:$AH$258, 251, FALSE), "")</f>
        <v/>
      </c>
      <c r="AH150" s="95">
        <f>IFERROR(AH$147/HLOOKUP(AH$3,'BALANCE SHEET'!$C$3:$AH$258, 251, FALSE), "")</f>
        <v/>
      </c>
      <c r="AI150" s="95">
        <f>IFERROR(AI$147/HLOOKUP(AI$3,'BALANCE SHEET'!$C$3:$AH$258, 251, FALSE), "")</f>
        <v/>
      </c>
      <c r="AJ150" s="95">
        <f>IFERROR(AJ$147/HLOOKUP(AJ$3,'BALANCE SHEET'!$C$3:$AH$258, 251, FALSE), "")</f>
        <v/>
      </c>
      <c r="AK150" s="95">
        <f>IFERROR(AK$147/HLOOKUP(AK$3,'BALANCE SHEET'!$C$3:$AH$258, 251, FALSE), "")</f>
        <v/>
      </c>
      <c r="AL150" s="95">
        <f>IFERROR(AL$147/HLOOKUP(AL$3,'BALANCE SHEET'!$C$3:$AH$258, 251, FALSE), "")</f>
        <v/>
      </c>
    </row>
    <row r="151" ht="18" customHeight="1" s="173" thickBot="1">
      <c r="A151" s="143" t="inlineStr">
        <is>
          <t>RoA (%)</t>
        </is>
      </c>
      <c r="B151" s="54" t="n"/>
      <c r="C151" s="95">
        <f>IFERROR(C147/HLOOKUP(C3,'BALANCE SHEET'!$C$3:$AH$258, 123, FALSE), "")</f>
        <v/>
      </c>
      <c r="D151" s="95">
        <f>IFERROR(D147/HLOOKUP(D3,'BALANCE SHEET'!$C$3:$AH$258, 123, FALSE), "")</f>
        <v/>
      </c>
      <c r="E151" s="95">
        <f>IFERROR(E147/HLOOKUP(E3,'BALANCE SHEET'!$C$3:$AH$258, 123, FALSE), "")</f>
        <v/>
      </c>
      <c r="F151" s="95">
        <f>IFERROR(F147/HLOOKUP(F3,'BALANCE SHEET'!$C$3:$AH$258, 123, FALSE), "")</f>
        <v/>
      </c>
      <c r="G151" s="95">
        <f>IFERROR(G147/HLOOKUP(G3,'BALANCE SHEET'!$C$3:$AH$258, 123, FALSE), "")</f>
        <v/>
      </c>
      <c r="H151" s="95">
        <f>IFERROR(H147/HLOOKUP(H3,'BALANCE SHEET'!$C$3:$AH$258, 123, FALSE), "")</f>
        <v/>
      </c>
      <c r="I151" s="95">
        <f>IFERROR(I147/HLOOKUP(I3,'BALANCE SHEET'!$C$3:$AH$258, 123, FALSE), "")</f>
        <v/>
      </c>
      <c r="J151" s="95">
        <f>IFERROR(J147/HLOOKUP(J3,'BALANCE SHEET'!$C$3:$AH$258, 123, FALSE), "")</f>
        <v/>
      </c>
      <c r="K151" s="95">
        <f>IFERROR(K147/HLOOKUP(K3,'BALANCE SHEET'!$C$3:$AH$258, 123, FALSE), "")</f>
        <v/>
      </c>
      <c r="L151" s="95">
        <f>IFERROR(L147/HLOOKUP(L3,'BALANCE SHEET'!$C$3:$AH$258, 123, FALSE), "")</f>
        <v/>
      </c>
      <c r="M151" s="95">
        <f>IFERROR(M147/HLOOKUP(M3,'BALANCE SHEET'!$C$3:$AH$258, 123, FALSE), "")</f>
        <v/>
      </c>
      <c r="N151" s="95">
        <f>IFERROR(N147/HLOOKUP(N3,'BALANCE SHEET'!$C$3:$AH$258, 123, FALSE), "")</f>
        <v/>
      </c>
      <c r="O151" s="95">
        <f>IFERROR(O147/HLOOKUP(O3,'BALANCE SHEET'!$C$3:$AH$258, 123, FALSE), "")</f>
        <v/>
      </c>
      <c r="P151" s="95">
        <f>IFERROR(P147/HLOOKUP(P3,'BALANCE SHEET'!$C$3:$AH$258, 123, FALSE), "")</f>
        <v/>
      </c>
      <c r="Q151" s="95">
        <f>IFERROR(Q147/HLOOKUP(Q3,'BALANCE SHEET'!$C$3:$AH$258, 123, FALSE), "")</f>
        <v/>
      </c>
      <c r="R151" s="95">
        <f>IFERROR(R147/HLOOKUP(R3,'BALANCE SHEET'!$C$3:$AH$258, 123, FALSE), "")</f>
        <v/>
      </c>
      <c r="S151" s="95">
        <f>IFERROR(S147/HLOOKUP(S3,'BALANCE SHEET'!$C$3:$AH$258, 123, FALSE), "")</f>
        <v/>
      </c>
      <c r="T151" s="95">
        <f>IFERROR(T147/HLOOKUP(T3,'BALANCE SHEET'!$C$3:$AH$258, 123, FALSE), "")</f>
        <v/>
      </c>
      <c r="U151" s="95">
        <f>IFERROR(U147/HLOOKUP(U3,'BALANCE SHEET'!$C$3:$AH$258, 123, FALSE), "")</f>
        <v/>
      </c>
      <c r="V151" s="95">
        <f>IFERROR(V147/HLOOKUP(V3,'BALANCE SHEET'!$C$3:$AH$258, 123, FALSE), "")</f>
        <v/>
      </c>
      <c r="W151" s="95">
        <f>IFERROR(W147/HLOOKUP(W3,'BALANCE SHEET'!$C$3:$AH$258, 123, FALSE), "")</f>
        <v/>
      </c>
      <c r="X151" s="95">
        <f>IFERROR(X147/HLOOKUP(X3,'BALANCE SHEET'!$C$3:$AH$258, 123, FALSE), "")</f>
        <v/>
      </c>
      <c r="Y151" s="95">
        <f>IFERROR(Y147/HLOOKUP(Y3,'BALANCE SHEET'!$C$3:$AH$258, 123, FALSE), "")</f>
        <v/>
      </c>
      <c r="Z151" s="95">
        <f>IFERROR(Z147/HLOOKUP(Z3,'BALANCE SHEET'!$C$3:$AH$258, 123, FALSE), "")</f>
        <v/>
      </c>
      <c r="AA151" s="95">
        <f>IFERROR(AA147/HLOOKUP(AA3,'BALANCE SHEET'!$C$3:$AH$258, 123, FALSE), "")</f>
        <v/>
      </c>
      <c r="AB151" s="95">
        <f>IFERROR(AB147/HLOOKUP(AB3,'BALANCE SHEET'!$C$3:$AH$258, 123, FALSE), "")</f>
        <v/>
      </c>
      <c r="AC151" s="95">
        <f>IFERROR(AC147/HLOOKUP(AC3,'BALANCE SHEET'!$C$3:$AH$258, 123, FALSE), "")</f>
        <v/>
      </c>
      <c r="AD151" s="95">
        <f>IFERROR(AD147/HLOOKUP(AD3,'BALANCE SHEET'!$C$3:$AH$258, 123, FALSE), "")</f>
        <v/>
      </c>
      <c r="AE151" s="95">
        <f>IFERROR(AE147/HLOOKUP(AE3,'BALANCE SHEET'!$C$3:$AH$258, 123, FALSE), "")</f>
        <v/>
      </c>
      <c r="AF151" s="95">
        <f>IFERROR(AF147/HLOOKUP(AF3,'BALANCE SHEET'!$C$3:$AH$258, 123, FALSE), "")</f>
        <v/>
      </c>
      <c r="AG151" s="95">
        <f>IFERROR(AG147/HLOOKUP(AG3,'BALANCE SHEET'!$C$3:$AH$258, 123, FALSE), "")</f>
        <v/>
      </c>
      <c r="AH151" s="95">
        <f>IFERROR(AH147/HLOOKUP(AH3,'BALANCE SHEET'!$C$3:$AH$258, 123, FALSE), "")</f>
        <v/>
      </c>
      <c r="AI151" s="95">
        <f>IFERROR(AI147/HLOOKUP(AI3,'BALANCE SHEET'!$C$3:$AH$258, 123, FALSE), "")</f>
        <v/>
      </c>
      <c r="AJ151" s="95">
        <f>IFERROR(AJ147/HLOOKUP(AJ3,'BALANCE SHEET'!$C$3:$AH$258, 123, FALSE), "")</f>
        <v/>
      </c>
      <c r="AK151" s="95">
        <f>IFERROR(AK147/HLOOKUP(AK3,'BALANCE SHEET'!$C$3:$AH$258, 123, FALSE), "")</f>
        <v/>
      </c>
      <c r="AL151" s="95">
        <f>IFERROR(AL147/HLOOKUP(AL3,'BALANCE SHEET'!$C$3:$AH$258, 123, FALSE), "")</f>
        <v/>
      </c>
    </row>
    <row r="152" ht="52" customHeight="1" s="173" thickBot="1">
      <c r="A152" s="55" t="inlineStr">
        <is>
          <t>Laba (rugi) yang dapat diatribusikan ke kepentingan non-pengendali</t>
        </is>
      </c>
      <c r="B152" s="55" t="n"/>
      <c r="C152" s="56" t="n">
        <v>0.124</v>
      </c>
      <c r="D152" s="56" t="n">
        <v>-2.219</v>
      </c>
      <c r="E152" s="56" t="n">
        <v>-1.147</v>
      </c>
      <c r="F152" s="56" t="n">
        <v>-1.736</v>
      </c>
      <c r="G152" s="56" t="n">
        <v>54.99</v>
      </c>
      <c r="H152" s="56" t="n">
        <v>77.206</v>
      </c>
      <c r="I152" s="56" t="n">
        <v>73.161</v>
      </c>
      <c r="J152" s="56" t="n">
        <v>58.848</v>
      </c>
      <c r="K152" s="56" t="n"/>
      <c r="L152" s="56" t="n"/>
      <c r="M152" s="56" t="n"/>
      <c r="N152" s="56" t="n"/>
      <c r="O152" s="56" t="n"/>
      <c r="P152" s="56" t="n"/>
      <c r="Q152" s="56" t="n"/>
      <c r="R152" s="56" t="n"/>
      <c r="S152" s="56" t="n"/>
      <c r="T152" s="56" t="n"/>
      <c r="U152" s="56" t="n"/>
      <c r="V152" s="56" t="n"/>
      <c r="W152" s="56" t="n"/>
      <c r="X152" s="56" t="n"/>
      <c r="Y152" s="56" t="n"/>
      <c r="Z152" s="56" t="n"/>
      <c r="AA152" s="56" t="n"/>
      <c r="AB152" s="56" t="n"/>
      <c r="AC152" s="56" t="n"/>
      <c r="AD152" s="56" t="n"/>
      <c r="AE152" s="56" t="n"/>
      <c r="AF152" s="56" t="n"/>
      <c r="AG152" s="56" t="n"/>
      <c r="AH152" s="56" t="n"/>
      <c r="AI152" s="56" t="n"/>
      <c r="AJ152" s="56" t="n"/>
      <c r="AK152" s="56" t="n"/>
      <c r="AL152" s="56" t="n"/>
    </row>
    <row r="153" ht="35" customHeight="1" s="173" thickBot="1">
      <c r="A153" s="54" t="inlineStr">
        <is>
          <t>Laba rugi komprehensif yang dapat diatribusikan</t>
        </is>
      </c>
      <c r="B153" s="54" t="n"/>
      <c r="C153" s="53" t="n"/>
      <c r="D153" s="53" t="n"/>
      <c r="E153" s="53" t="n"/>
      <c r="F153" s="53" t="n"/>
      <c r="G153" s="53" t="n"/>
      <c r="H153" s="53" t="n"/>
      <c r="I153" s="53" t="n"/>
      <c r="J153" s="53" t="n"/>
      <c r="K153" s="53" t="n"/>
      <c r="L153" s="53" t="n"/>
      <c r="M153" s="53" t="n"/>
      <c r="N153" s="53" t="n"/>
      <c r="O153" s="53" t="n"/>
      <c r="P153" s="53" t="n"/>
      <c r="Q153" s="53" t="n"/>
      <c r="R153" s="53" t="n"/>
      <c r="S153" s="53" t="n"/>
      <c r="T153" s="53" t="n"/>
      <c r="U153" s="53" t="n"/>
      <c r="V153" s="53" t="n"/>
      <c r="W153" s="53" t="n"/>
      <c r="X153" s="53" t="n"/>
      <c r="Y153" s="53" t="n"/>
      <c r="Z153" s="53" t="n"/>
      <c r="AA153" s="53" t="n"/>
      <c r="AB153" s="53" t="n"/>
      <c r="AC153" s="53" t="n"/>
      <c r="AD153" s="53" t="n"/>
      <c r="AE153" s="53" t="n"/>
      <c r="AF153" s="53" t="n"/>
      <c r="AG153" s="53" t="n"/>
      <c r="AH153" s="53" t="n"/>
      <c r="AI153" s="53" t="n"/>
      <c r="AJ153" s="53" t="n"/>
      <c r="AK153" s="53" t="n"/>
      <c r="AL153" s="53" t="n"/>
    </row>
    <row r="154" ht="52" customHeight="1" s="173" thickBot="1">
      <c r="A154" s="55" t="inlineStr">
        <is>
          <t>Laba rugi komprehensif yang dapat diatribusikan ke entitas induk</t>
        </is>
      </c>
      <c r="B154" s="55" t="n"/>
      <c r="C154" s="56" t="n">
        <v>3202.856</v>
      </c>
      <c r="D154" s="56" t="n">
        <v>4389.693</v>
      </c>
      <c r="E154" s="56" t="n">
        <v>3290.954</v>
      </c>
      <c r="F154" s="56" t="n">
        <v>3416.81</v>
      </c>
      <c r="G154" s="56" t="n">
        <v>4135.356</v>
      </c>
      <c r="H154" s="56" t="n">
        <v>6723.316</v>
      </c>
      <c r="I154" s="56" t="n">
        <v>6735.811</v>
      </c>
      <c r="J154" s="56" t="n">
        <v>8839.184999999999</v>
      </c>
      <c r="K154" s="56" t="n"/>
      <c r="L154" s="56" t="n"/>
      <c r="M154" s="56" t="n"/>
      <c r="N154" s="56" t="n"/>
      <c r="O154" s="56" t="n"/>
      <c r="P154" s="56" t="n"/>
      <c r="Q154" s="56" t="n"/>
      <c r="R154" s="56" t="n"/>
      <c r="S154" s="56" t="n"/>
      <c r="T154" s="56" t="n"/>
      <c r="U154" s="56" t="n"/>
      <c r="V154" s="56" t="n"/>
      <c r="W154" s="56" t="n"/>
      <c r="X154" s="56" t="n"/>
      <c r="Y154" s="56" t="n"/>
      <c r="Z154" s="56" t="n"/>
      <c r="AA154" s="56" t="n"/>
      <c r="AB154" s="56" t="n"/>
      <c r="AC154" s="56" t="n"/>
      <c r="AD154" s="56" t="n"/>
      <c r="AE154" s="56" t="n"/>
      <c r="AF154" s="56" t="n"/>
      <c r="AG154" s="56" t="n"/>
      <c r="AH154" s="56" t="n"/>
      <c r="AI154" s="56" t="n"/>
      <c r="AJ154" s="56" t="n"/>
      <c r="AK154" s="56" t="n"/>
      <c r="AL154" s="56" t="n"/>
    </row>
    <row r="155" ht="52" customHeight="1" s="173" thickBot="1">
      <c r="A155" s="55" t="inlineStr">
        <is>
          <t>Laba rugi komprehensif yang dapat diatribusikan ke kepentingan non-pengendali</t>
        </is>
      </c>
      <c r="B155" s="55" t="n"/>
      <c r="C155" s="56" t="n">
        <v>0.124</v>
      </c>
      <c r="D155" s="56" t="n">
        <v>-2.219</v>
      </c>
      <c r="E155" s="56" t="n">
        <v>-1.147</v>
      </c>
      <c r="F155" s="56" t="n">
        <v>-1.736</v>
      </c>
      <c r="G155" s="56" t="n">
        <v>57.202</v>
      </c>
      <c r="H155" s="56" t="n">
        <v>76.881</v>
      </c>
      <c r="I155" s="56" t="n">
        <v>74.004</v>
      </c>
      <c r="J155" s="56" t="n">
        <v>59.009</v>
      </c>
      <c r="K155" s="56" t="n"/>
      <c r="L155" s="56" t="n"/>
      <c r="M155" s="56" t="n"/>
      <c r="N155" s="56" t="n"/>
      <c r="O155" s="56" t="n"/>
      <c r="P155" s="56" t="n"/>
      <c r="Q155" s="56" t="n"/>
      <c r="R155" s="56" t="n"/>
      <c r="S155" s="56" t="n"/>
      <c r="T155" s="56" t="n"/>
      <c r="U155" s="56" t="n"/>
      <c r="V155" s="56" t="n"/>
      <c r="W155" s="56" t="n"/>
      <c r="X155" s="56" t="n"/>
      <c r="Y155" s="56" t="n"/>
      <c r="Z155" s="56" t="n"/>
      <c r="AA155" s="56" t="n"/>
      <c r="AB155" s="56" t="n"/>
      <c r="AC155" s="56" t="n"/>
      <c r="AD155" s="56" t="n"/>
      <c r="AE155" s="56" t="n"/>
      <c r="AF155" s="56" t="n"/>
      <c r="AG155" s="56" t="n"/>
      <c r="AH155" s="56" t="n"/>
      <c r="AI155" s="56" t="n"/>
      <c r="AJ155" s="56" t="n"/>
      <c r="AK155" s="56" t="n"/>
      <c r="AL155" s="56" t="n"/>
    </row>
    <row r="156" ht="18" customHeight="1" s="173" thickBot="1">
      <c r="A156" s="54" t="inlineStr">
        <is>
          <t>Laba (rugi) per saham</t>
        </is>
      </c>
      <c r="B156" s="54" t="n"/>
      <c r="C156" s="53" t="n"/>
      <c r="D156" s="53" t="n"/>
      <c r="E156" s="53" t="n"/>
      <c r="F156" s="53" t="n"/>
      <c r="G156" s="53" t="n"/>
      <c r="H156" s="53" t="n"/>
      <c r="I156" s="53" t="n"/>
      <c r="J156" s="53" t="n"/>
      <c r="K156" s="53" t="n"/>
      <c r="L156" s="53" t="n"/>
      <c r="M156" s="53" t="n"/>
      <c r="N156" s="53" t="n"/>
      <c r="O156" s="53" t="n"/>
      <c r="P156" s="53" t="n"/>
      <c r="Q156" s="53" t="n"/>
      <c r="R156" s="53" t="n"/>
      <c r="S156" s="53" t="n"/>
      <c r="T156" s="53" t="n"/>
      <c r="U156" s="53" t="n"/>
      <c r="V156" s="53" t="n"/>
      <c r="W156" s="53" t="n"/>
      <c r="X156" s="53" t="n"/>
      <c r="Y156" s="53" t="n"/>
      <c r="Z156" s="53" t="n"/>
      <c r="AA156" s="53" t="n"/>
      <c r="AB156" s="53" t="n"/>
      <c r="AC156" s="53" t="n"/>
      <c r="AD156" s="53" t="n"/>
      <c r="AE156" s="53" t="n"/>
      <c r="AF156" s="53" t="n"/>
      <c r="AG156" s="53" t="n"/>
      <c r="AH156" s="53" t="n"/>
      <c r="AI156" s="53" t="n"/>
      <c r="AJ156" s="53" t="n"/>
      <c r="AK156" s="53" t="n"/>
      <c r="AL156" s="53" t="n"/>
    </row>
    <row r="157" ht="52" customHeight="1" s="173" thickBot="1">
      <c r="A157" s="58" t="inlineStr">
        <is>
          <t>Laba per saham dasar diatribusikan kepada pemilik entitas induk</t>
        </is>
      </c>
      <c r="B157" s="58" t="n"/>
      <c r="C157" s="53" t="n"/>
      <c r="D157" s="53" t="n"/>
      <c r="E157" s="53" t="n"/>
      <c r="F157" s="53" t="n"/>
      <c r="G157" s="53" t="n"/>
      <c r="H157" s="53" t="n"/>
      <c r="I157" s="53" t="n"/>
      <c r="J157" s="53" t="n"/>
      <c r="K157" s="53" t="n"/>
      <c r="L157" s="53" t="n"/>
      <c r="M157" s="53" t="n"/>
      <c r="N157" s="53" t="n"/>
      <c r="O157" s="53" t="n"/>
      <c r="P157" s="53" t="n"/>
      <c r="Q157" s="53" t="n"/>
      <c r="R157" s="53" t="n"/>
      <c r="S157" s="53" t="n"/>
      <c r="T157" s="53" t="n"/>
      <c r="U157" s="53" t="n"/>
      <c r="V157" s="53" t="n"/>
      <c r="W157" s="53" t="n"/>
      <c r="X157" s="53" t="n"/>
      <c r="Y157" s="53" t="n"/>
      <c r="Z157" s="53" t="n"/>
      <c r="AA157" s="53" t="n"/>
      <c r="AB157" s="53" t="n"/>
      <c r="AC157" s="53" t="n"/>
      <c r="AD157" s="53" t="n"/>
      <c r="AE157" s="53" t="n"/>
      <c r="AF157" s="53" t="n"/>
      <c r="AG157" s="53" t="n"/>
      <c r="AH157" s="53" t="n"/>
      <c r="AI157" s="53" t="n"/>
      <c r="AJ157" s="53" t="n"/>
      <c r="AK157" s="53" t="n"/>
      <c r="AL157" s="53" t="n"/>
    </row>
    <row r="158" ht="35" customHeight="1" s="173" thickBot="1">
      <c r="A158" s="59" t="inlineStr">
        <is>
          <t>Laba (rugi) per saham dasar dari operasi yang dilanjutkan</t>
        </is>
      </c>
      <c r="B158" s="59" t="n"/>
      <c r="C158" s="69" t="n">
        <v>139.67</v>
      </c>
      <c r="D158" s="69" t="n">
        <v>146.21</v>
      </c>
      <c r="E158" s="69" t="n">
        <v>80.72</v>
      </c>
      <c r="F158" s="69" t="n">
        <v>164.48</v>
      </c>
      <c r="G158" s="69" t="n">
        <v>202.21</v>
      </c>
      <c r="H158" s="69" t="n">
        <v>259.45</v>
      </c>
      <c r="I158" s="69" t="n">
        <v>271.59</v>
      </c>
      <c r="J158" s="69" t="n">
        <v>273.53</v>
      </c>
      <c r="K158" s="69" t="n"/>
      <c r="L158" s="69" t="n"/>
      <c r="M158" s="69" t="n"/>
      <c r="N158" s="69" t="n"/>
      <c r="O158" s="69" t="n"/>
      <c r="P158" s="69" t="n"/>
      <c r="Q158" s="69" t="n"/>
      <c r="R158" s="69" t="n"/>
      <c r="S158" s="69" t="n"/>
      <c r="T158" s="69" t="n"/>
      <c r="U158" s="69" t="n"/>
      <c r="V158" s="69" t="n"/>
      <c r="W158" s="69" t="n"/>
      <c r="X158" s="69" t="n"/>
      <c r="Y158" s="69" t="n"/>
      <c r="Z158" s="69" t="n"/>
      <c r="AA158" s="69" t="n"/>
      <c r="AB158" s="69" t="n"/>
      <c r="AC158" s="69" t="n"/>
      <c r="AD158" s="69" t="n"/>
      <c r="AE158" s="69" t="n"/>
      <c r="AF158" s="69" t="n"/>
      <c r="AG158" s="69" t="n"/>
      <c r="AH158" s="69" t="n"/>
      <c r="AI158" s="69" t="n"/>
      <c r="AJ158" s="69" t="n"/>
      <c r="AK158" s="69" t="n"/>
      <c r="AL158" s="69" t="n"/>
    </row>
    <row r="159" hidden="1" ht="35" customHeight="1" s="173" thickBot="1">
      <c r="A159" s="59" t="inlineStr">
        <is>
          <t>Laba (rugi) per saham dasar dari operasi yang dihentikan</t>
        </is>
      </c>
      <c r="B159" s="59" t="n"/>
      <c r="C159" s="69" t="inlineStr"/>
      <c r="D159" s="69" t="inlineStr"/>
      <c r="E159" s="69" t="inlineStr"/>
      <c r="F159" s="69" t="inlineStr"/>
      <c r="G159" s="69" t="inlineStr"/>
      <c r="H159" s="69" t="inlineStr"/>
      <c r="I159" s="69" t="inlineStr"/>
      <c r="J159" s="69" t="inlineStr"/>
      <c r="K159" s="69" t="n"/>
      <c r="L159" s="69" t="n"/>
      <c r="M159" s="69" t="n"/>
      <c r="N159" s="69" t="n"/>
      <c r="O159" s="69" t="n"/>
      <c r="P159" s="69" t="n"/>
      <c r="Q159" s="69" t="n"/>
      <c r="R159" s="69" t="n"/>
      <c r="S159" s="69" t="n"/>
      <c r="T159" s="69" t="n"/>
      <c r="U159" s="69" t="n"/>
      <c r="V159" s="69" t="n"/>
      <c r="W159" s="69" t="n"/>
      <c r="X159" s="69" t="n"/>
      <c r="Y159" s="69" t="n"/>
      <c r="Z159" s="69" t="n"/>
      <c r="AA159" s="69" t="n"/>
      <c r="AB159" s="69" t="n"/>
      <c r="AC159" s="69" t="n"/>
      <c r="AD159" s="69" t="n"/>
      <c r="AE159" s="69" t="n"/>
      <c r="AF159" s="69" t="n"/>
      <c r="AG159" s="69" t="n"/>
      <c r="AH159" s="69" t="n"/>
      <c r="AI159" s="69" t="n"/>
      <c r="AJ159" s="69" t="n"/>
      <c r="AK159" s="69" t="n"/>
      <c r="AL159" s="69" t="n"/>
    </row>
    <row r="160" ht="18" customHeight="1" s="173" thickBot="1">
      <c r="A160" s="58" t="inlineStr">
        <is>
          <t>Laba (rugi) per saham dilusian</t>
        </is>
      </c>
      <c r="B160" s="58" t="n"/>
      <c r="C160" s="53" t="n"/>
      <c r="D160" s="53" t="n"/>
      <c r="E160" s="53" t="n"/>
      <c r="F160" s="53" t="n"/>
      <c r="G160" s="53" t="n"/>
      <c r="H160" s="53" t="n"/>
      <c r="I160" s="53" t="n"/>
      <c r="J160" s="53" t="n"/>
      <c r="K160" s="53" t="n"/>
      <c r="L160" s="53" t="n"/>
      <c r="M160" s="53" t="n"/>
      <c r="N160" s="53" t="n"/>
      <c r="O160" s="53" t="n"/>
      <c r="P160" s="53" t="n"/>
      <c r="Q160" s="53" t="n"/>
      <c r="R160" s="53" t="n"/>
      <c r="S160" s="53" t="n"/>
      <c r="T160" s="53" t="n"/>
      <c r="U160" s="53" t="n"/>
      <c r="V160" s="53" t="n"/>
      <c r="W160" s="53" t="n"/>
      <c r="X160" s="53" t="n"/>
      <c r="Y160" s="53" t="n"/>
      <c r="Z160" s="53" t="n"/>
      <c r="AA160" s="53" t="n"/>
      <c r="AB160" s="53" t="n"/>
      <c r="AC160" s="53" t="n"/>
      <c r="AD160" s="53" t="n"/>
      <c r="AE160" s="53" t="n"/>
      <c r="AF160" s="53" t="n"/>
      <c r="AG160" s="53" t="n"/>
      <c r="AH160" s="53" t="n"/>
      <c r="AI160" s="53" t="n"/>
      <c r="AJ160" s="53" t="n"/>
      <c r="AK160" s="53" t="n"/>
      <c r="AL160" s="53" t="n"/>
    </row>
    <row r="161" ht="35" customHeight="1" s="173" thickBot="1">
      <c r="A161" s="59" t="inlineStr">
        <is>
          <t>Laba (rugi) per saham dilusian dari operasi yang dilanjutkan</t>
        </is>
      </c>
      <c r="B161" s="59" t="n"/>
      <c r="C161" s="69" t="n">
        <v>139.67</v>
      </c>
      <c r="D161" s="69" t="n">
        <v>146.21</v>
      </c>
      <c r="E161" s="69" t="n">
        <v>80.72</v>
      </c>
      <c r="F161" s="69" t="n">
        <v>164.48</v>
      </c>
      <c r="G161" s="69" t="n">
        <v>202.21</v>
      </c>
      <c r="H161" s="69" t="n">
        <v>259.45</v>
      </c>
      <c r="I161" s="69" t="n">
        <v>271.59</v>
      </c>
      <c r="J161" s="69" t="n">
        <v>273.53</v>
      </c>
      <c r="K161" s="69" t="n"/>
      <c r="L161" s="69" t="n"/>
      <c r="M161" s="69" t="n"/>
      <c r="N161" s="69" t="n"/>
      <c r="O161" s="69" t="n"/>
      <c r="P161" s="69" t="n"/>
      <c r="Q161" s="69" t="n"/>
      <c r="R161" s="69" t="n"/>
      <c r="S161" s="69" t="n"/>
      <c r="T161" s="69" t="n"/>
      <c r="U161" s="69" t="n"/>
      <c r="V161" s="69" t="n"/>
      <c r="W161" s="69" t="n"/>
      <c r="X161" s="69" t="n"/>
      <c r="Y161" s="69" t="n"/>
      <c r="Z161" s="69" t="n"/>
      <c r="AA161" s="69" t="n"/>
      <c r="AB161" s="69" t="n"/>
      <c r="AC161" s="69" t="n"/>
      <c r="AD161" s="69" t="n"/>
      <c r="AE161" s="69" t="n"/>
      <c r="AF161" s="69" t="n"/>
      <c r="AG161" s="69" t="n"/>
      <c r="AH161" s="69" t="n"/>
      <c r="AI161" s="69" t="n"/>
      <c r="AJ161" s="69" t="n"/>
      <c r="AK161" s="69" t="n"/>
      <c r="AL161" s="69" t="n"/>
    </row>
    <row r="162" hidden="1" ht="35" customHeight="1" s="173" thickBot="1">
      <c r="A162" s="59" t="inlineStr">
        <is>
          <t>Laba (rugi) per saham dilusian dari operasi yang dihentikan</t>
        </is>
      </c>
      <c r="B162" s="59" t="n"/>
      <c r="C162" s="69" t="inlineStr"/>
      <c r="D162" s="69" t="inlineStr"/>
      <c r="E162" s="69" t="inlineStr"/>
      <c r="F162" s="69" t="inlineStr"/>
      <c r="G162" s="69" t="inlineStr"/>
      <c r="H162" s="69" t="inlineStr"/>
      <c r="I162" s="69" t="inlineStr"/>
      <c r="J162" s="69" t="inlineStr"/>
      <c r="K162" s="69" t="n"/>
      <c r="L162" s="69" t="n"/>
      <c r="M162" s="69" t="n"/>
      <c r="N162" s="69" t="n"/>
      <c r="O162" s="69" t="n"/>
      <c r="P162" s="69" t="n"/>
      <c r="Q162" s="69" t="n"/>
      <c r="R162" s="69" t="n"/>
      <c r="S162" s="69" t="n"/>
      <c r="T162" s="69" t="n"/>
      <c r="U162" s="69" t="n"/>
      <c r="V162" s="69" t="n"/>
      <c r="W162" s="69" t="n"/>
      <c r="X162" s="69" t="n"/>
      <c r="Y162" s="69" t="n"/>
      <c r="Z162" s="69" t="n"/>
      <c r="AA162" s="69" t="n"/>
      <c r="AB162" s="69" t="n"/>
      <c r="AC162" s="69" t="n"/>
      <c r="AD162" s="69" t="n"/>
      <c r="AE162" s="69" t="n"/>
      <c r="AF162" s="69" t="n"/>
      <c r="AG162" s="69" t="n"/>
      <c r="AH162" s="69" t="n"/>
      <c r="AI162" s="69" t="n"/>
      <c r="AJ162" s="69" t="n"/>
      <c r="AK162" s="69" t="n"/>
      <c r="AL162" s="69" t="n"/>
    </row>
    <row r="163" hidden="1" s="173"/>
    <row r="164" hidden="1" s="173"/>
    <row r="165" hidden="1" s="173"/>
    <row r="166" hidden="1" s="173"/>
    <row r="167">
      <c r="D167" s="50">
        <f>IFERROR(D147/HLOOKUP(D3,'BALANCE SHEET'!$C$3:$AH$258, 251, FALSE), "")</f>
        <v/>
      </c>
    </row>
  </sheetData>
  <mergeCells count="1">
    <mergeCell ref="A1:C1"/>
  </mergeCells>
  <conditionalFormatting sqref="C6:AL6">
    <cfRule type="cellIs" priority="19" operator="lessThan" dxfId="1">
      <formula>0</formula>
    </cfRule>
    <cfRule type="cellIs" priority="16" operator="greaterThan" dxfId="0">
      <formula>0</formula>
    </cfRule>
  </conditionalFormatting>
  <conditionalFormatting sqref="C8:AL8">
    <cfRule type="cellIs" priority="15" operator="lessThan" dxfId="1">
      <formula>0</formula>
    </cfRule>
    <cfRule type="cellIs" priority="13" operator="greaterThan" dxfId="0">
      <formula>0</formula>
    </cfRule>
  </conditionalFormatting>
  <conditionalFormatting sqref="C12:AL12">
    <cfRule type="cellIs" priority="10" operator="greaterThan" dxfId="0">
      <formula>0</formula>
    </cfRule>
    <cfRule type="cellIs" priority="12" operator="lessThan" dxfId="1">
      <formula>0</formula>
    </cfRule>
  </conditionalFormatting>
  <conditionalFormatting sqref="C17:AL17">
    <cfRule type="cellIs" priority="9" operator="lessThan" dxfId="1">
      <formula>0</formula>
    </cfRule>
    <cfRule type="cellIs" priority="7" operator="greaterThan" dxfId="0">
      <formula>0</formula>
    </cfRule>
  </conditionalFormatting>
  <conditionalFormatting sqref="C90:AL90">
    <cfRule type="cellIs" priority="6" operator="lessThan" dxfId="1">
      <formula>0</formula>
    </cfRule>
    <cfRule type="cellIs" priority="4" operator="greaterThan" dxfId="0">
      <formula>0</formula>
    </cfRule>
  </conditionalFormatting>
  <conditionalFormatting sqref="C148:AL148">
    <cfRule type="cellIs" priority="3" operator="lessThan" dxfId="1">
      <formula>0</formula>
    </cfRule>
    <cfRule type="cellIs" priority="1" operator="greaterThan" dxfId="0">
      <formula>0</formula>
    </cfRule>
  </conditionalFormatting>
  <dataValidations count="2">
    <dataValidation sqref="C5:AL5 C7:AL7 C10:AL11 C14:AL14 C19:AL20 C22:AL30 C32:AL45 C47:AL50 C52:AL58 C60:AL69 C71:AL76 C80:AL82 C84:AL89 C93:AL101 C104:AL107 C109:AL123 C126:AL129 C131:AL145 C147:AL147 C152:AL152 C154:AL155 C158:AL159 C161:AL162" showDropDown="0" showInputMessage="0" showErrorMessage="1" allowBlank="1" errorTitle="Invalid Data Type" error="Please input data in Numeric Data Type" type="decimal">
      <formula1>-9.99999999999999E+33</formula1>
      <formula2>9.99999999999999E+33</formula2>
    </dataValidation>
    <dataValidation sqref="C9:AL9 C13:AL13 C16:AL16 C18:AL18 C78:AL79 C91:AL91 C149:AL149 C151:AL151"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7.xml><?xml version="1.0" encoding="utf-8"?>
<worksheet xmlns="http://schemas.openxmlformats.org/spreadsheetml/2006/main">
  <sheetPr>
    <outlinePr summaryBelow="1" summaryRight="1"/>
    <pageSetUpPr/>
  </sheetPr>
  <dimension ref="A1:AP127"/>
  <sheetViews>
    <sheetView showGridLines="0" topLeftCell="A1" workbookViewId="0">
      <pane xSplit="2" ySplit="3" topLeftCell="C4" activePane="bottomRight" state="frozen"/>
      <selection pane="topRight"/>
      <selection pane="bottomLeft"/>
      <selection pane="bottomRight" activeCell="A57" sqref="A57"/>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16384"/>
  </cols>
  <sheetData>
    <row r="1" ht="18" customHeight="1" s="173">
      <c r="A1" s="168" t="inlineStr">
        <is>
          <t>Laporan arus kas</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Laporan arus kas</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Arus kas dari aktivitas operasi</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Arus kas sebelum perubahan dalam aset dan liabilitas operasi</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Penerimaan bunga, hasil investasi, provisi, dan komisi</t>
        </is>
      </c>
      <c r="B7" s="81" t="n"/>
      <c r="C7" s="82" t="n">
        <v>22213.875</v>
      </c>
      <c r="D7" s="82" t="n">
        <v>23903.812</v>
      </c>
      <c r="E7" s="82" t="n">
        <v>21173.373</v>
      </c>
      <c r="F7" s="82" t="n">
        <v>20681.654</v>
      </c>
      <c r="G7" s="82" t="n">
        <v>21549.293</v>
      </c>
      <c r="H7" s="82" t="n">
        <v>24970.474</v>
      </c>
      <c r="I7" s="82" t="n">
        <v>27615.905</v>
      </c>
      <c r="J7" s="82" t="n">
        <v>27602.122</v>
      </c>
      <c r="K7" s="83" t="n"/>
      <c r="L7" s="84" t="n"/>
      <c r="M7" s="82" t="n"/>
      <c r="N7" s="82" t="n"/>
      <c r="O7" s="82" t="n"/>
      <c r="P7" s="82" t="n"/>
      <c r="Q7" s="82" t="n"/>
      <c r="R7" s="82" t="n"/>
      <c r="S7" s="82" t="n"/>
      <c r="T7" s="82" t="n"/>
      <c r="U7" s="83" t="n"/>
      <c r="V7" s="84" t="n"/>
      <c r="W7" s="82" t="n"/>
      <c r="X7" s="82" t="n"/>
      <c r="Y7" s="82" t="n"/>
      <c r="Z7" s="82" t="n"/>
      <c r="AA7" s="82" t="n"/>
      <c r="AB7" s="82" t="n"/>
      <c r="AC7" s="82" t="n"/>
      <c r="AD7" s="82" t="n"/>
      <c r="AE7" s="83" t="n"/>
      <c r="AF7" s="84" t="n"/>
      <c r="AG7" s="82" t="n"/>
      <c r="AH7" s="82" t="n"/>
      <c r="AI7" s="82" t="n"/>
      <c r="AJ7" s="82" t="n"/>
      <c r="AK7" s="82" t="n"/>
      <c r="AL7" s="82" t="n"/>
      <c r="AM7" s="82" t="n"/>
      <c r="AN7" s="82" t="n"/>
      <c r="AO7" s="83" t="n"/>
      <c r="AP7" s="84" t="n"/>
    </row>
    <row r="8" ht="35" customHeight="1" s="173" thickBot="1">
      <c r="A8" s="81" t="inlineStr">
        <is>
          <t>Pembayaran bunga dan bonus, provisi dan komisi</t>
        </is>
      </c>
      <c r="B8" s="81" t="n"/>
      <c r="C8" s="85" t="n">
        <v>7311.76</v>
      </c>
      <c r="D8" s="85" t="n">
        <v>8420.115</v>
      </c>
      <c r="E8" s="85" t="n">
        <v>7365.06</v>
      </c>
      <c r="F8" s="85" t="n">
        <v>5575.444</v>
      </c>
      <c r="G8" s="85" t="n">
        <v>5302.931</v>
      </c>
      <c r="H8" s="85" t="n">
        <v>8680.466</v>
      </c>
      <c r="I8" s="85" t="n">
        <v>11800.663</v>
      </c>
      <c r="J8" s="85" t="n">
        <v>11019.095</v>
      </c>
      <c r="K8" s="86" t="n"/>
      <c r="L8" s="87" t="n"/>
      <c r="M8" s="85" t="n"/>
      <c r="N8" s="85" t="n"/>
      <c r="O8" s="85" t="n"/>
      <c r="P8" s="85" t="n"/>
      <c r="Q8" s="85" t="n"/>
      <c r="R8" s="85" t="n"/>
      <c r="S8" s="85" t="n"/>
      <c r="T8" s="85" t="n"/>
      <c r="U8" s="86" t="n"/>
      <c r="V8" s="87" t="n"/>
      <c r="W8" s="85" t="n"/>
      <c r="X8" s="85" t="n"/>
      <c r="Y8" s="85" t="n"/>
      <c r="Z8" s="85" t="n"/>
      <c r="AA8" s="85" t="n"/>
      <c r="AB8" s="85" t="n"/>
      <c r="AC8" s="85" t="n"/>
      <c r="AD8" s="85" t="n"/>
      <c r="AE8" s="86" t="n"/>
      <c r="AF8" s="87" t="n"/>
      <c r="AG8" s="85" t="n"/>
      <c r="AH8" s="85" t="n"/>
      <c r="AI8" s="85" t="n"/>
      <c r="AJ8" s="85" t="n"/>
      <c r="AK8" s="85" t="n"/>
      <c r="AL8" s="85" t="n"/>
      <c r="AM8" s="85" t="n"/>
      <c r="AN8" s="85" t="n"/>
      <c r="AO8" s="86" t="n"/>
      <c r="AP8" s="87" t="n"/>
    </row>
    <row r="9" hidden="1" ht="35" customHeight="1" s="173" thickBot="1">
      <c r="A9" s="81" t="inlineStr">
        <is>
          <t>Bunga bank dan deposito berjangka</t>
        </is>
      </c>
      <c r="B9" s="81" t="n"/>
      <c r="C9" s="82" t="inlineStr"/>
      <c r="D9" s="82" t="inlineStr"/>
      <c r="E9" s="82" t="inlineStr"/>
      <c r="F9" s="82" t="inlineStr"/>
      <c r="G9" s="82" t="inlineStr"/>
      <c r="H9" s="82" t="inlineStr"/>
      <c r="I9" s="82" t="inlineStr"/>
      <c r="J9" s="82" t="inlineStr"/>
      <c r="K9" s="83" t="n"/>
      <c r="L9" s="84" t="n"/>
      <c r="M9" s="82" t="n"/>
      <c r="N9" s="82" t="n"/>
      <c r="O9" s="82" t="n"/>
      <c r="P9" s="82" t="n"/>
      <c r="Q9" s="82" t="n"/>
      <c r="R9" s="82" t="n"/>
      <c r="S9" s="82" t="n"/>
      <c r="T9" s="82" t="n"/>
      <c r="U9" s="83" t="n"/>
      <c r="V9" s="84" t="n"/>
      <c r="W9" s="82" t="n"/>
      <c r="X9" s="82" t="n"/>
      <c r="Y9" s="82" t="n"/>
      <c r="Z9" s="82" t="n"/>
      <c r="AA9" s="82" t="n"/>
      <c r="AB9" s="82" t="n"/>
      <c r="AC9" s="82" t="n"/>
      <c r="AD9" s="82" t="n"/>
      <c r="AE9" s="83" t="n"/>
      <c r="AF9" s="84" t="n"/>
      <c r="AG9" s="82" t="n"/>
      <c r="AH9" s="82" t="n"/>
      <c r="AI9" s="82" t="n"/>
      <c r="AJ9" s="82" t="n"/>
      <c r="AK9" s="82" t="n"/>
      <c r="AL9" s="82" t="n"/>
      <c r="AM9" s="82" t="n"/>
      <c r="AN9" s="82" t="n"/>
      <c r="AO9" s="83" t="n"/>
      <c r="AP9" s="84" t="n"/>
    </row>
    <row r="10" hidden="1" ht="52" customHeight="1" s="173" thickBot="1">
      <c r="A10" s="81" t="inlineStr">
        <is>
          <t>Penerimaan pendapatan pengelolaan dana sebagai mudharib</t>
        </is>
      </c>
      <c r="B10" s="81" t="n"/>
      <c r="C10" s="82" t="inlineStr"/>
      <c r="D10" s="82" t="inlineStr"/>
      <c r="E10" s="82" t="inlineStr"/>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Pembayaran bagi hasil dana syirkah temporer</t>
        </is>
      </c>
      <c r="B11" s="81" t="n"/>
      <c r="C11" s="85" t="inlineStr"/>
      <c r="D11" s="85" t="inlineStr"/>
      <c r="E11" s="85" t="inlineStr"/>
      <c r="F11" s="85" t="inlineStr"/>
      <c r="G11" s="85" t="inlineStr"/>
      <c r="H11" s="85" t="inlineStr"/>
      <c r="I11" s="85" t="inlineStr"/>
      <c r="J11" s="85" t="inlineStr"/>
      <c r="K11" s="86" t="n"/>
      <c r="L11" s="87" t="n"/>
      <c r="M11" s="85" t="n"/>
      <c r="N11" s="85" t="n"/>
      <c r="O11" s="85" t="n"/>
      <c r="P11" s="85" t="n"/>
      <c r="Q11" s="85" t="n"/>
      <c r="R11" s="85" t="n"/>
      <c r="S11" s="85" t="n"/>
      <c r="T11" s="85" t="n"/>
      <c r="U11" s="86" t="n"/>
      <c r="V11" s="87" t="n"/>
      <c r="W11" s="85" t="n"/>
      <c r="X11" s="85" t="n"/>
      <c r="Y11" s="85" t="n"/>
      <c r="Z11" s="85" t="n"/>
      <c r="AA11" s="85" t="n"/>
      <c r="AB11" s="85" t="n"/>
      <c r="AC11" s="85" t="n"/>
      <c r="AD11" s="85" t="n"/>
      <c r="AE11" s="86" t="n"/>
      <c r="AF11" s="87" t="n"/>
      <c r="AG11" s="85" t="n"/>
      <c r="AH11" s="85" t="n"/>
      <c r="AI11" s="85" t="n"/>
      <c r="AJ11" s="85" t="n"/>
      <c r="AK11" s="85" t="n"/>
      <c r="AL11" s="85" t="n"/>
      <c r="AM11" s="85" t="n"/>
      <c r="AN11" s="85" t="n"/>
      <c r="AO11" s="86" t="n"/>
      <c r="AP11" s="87" t="n"/>
    </row>
    <row r="12" hidden="1" ht="18" customHeight="1" s="173" thickBot="1">
      <c r="A12" s="81" t="inlineStr">
        <is>
          <t>Penerimaan premi asuransi</t>
        </is>
      </c>
      <c r="B12" s="81" t="n"/>
      <c r="C12" s="82" t="inlineStr"/>
      <c r="D12" s="82" t="inlineStr"/>
      <c r="E12" s="82" t="inlineStr"/>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idden="1" ht="18" customHeight="1" s="173" thickBot="1">
      <c r="A13" s="81" t="inlineStr">
        <is>
          <t>Penerimaan klaim reasuransi</t>
        </is>
      </c>
      <c r="B13" s="81" t="n"/>
      <c r="C13" s="82" t="inlineStr"/>
      <c r="D13" s="82" t="inlineStr"/>
      <c r="E13" s="82" t="inlineStr"/>
      <c r="F13" s="82" t="inlineStr"/>
      <c r="G13" s="82" t="inlineStr"/>
      <c r="H13" s="82" t="inlineStr"/>
      <c r="I13" s="82" t="inlineStr"/>
      <c r="J13" s="82" t="inlineStr"/>
      <c r="K13" s="83" t="n"/>
      <c r="L13" s="84" t="n"/>
      <c r="M13" s="82" t="n"/>
      <c r="N13" s="82" t="n"/>
      <c r="O13" s="82" t="n"/>
      <c r="P13" s="82" t="n"/>
      <c r="Q13" s="82" t="n"/>
      <c r="R13" s="82" t="n"/>
      <c r="S13" s="82" t="n"/>
      <c r="T13" s="82" t="n"/>
      <c r="U13" s="83" t="n"/>
      <c r="V13" s="84" t="n"/>
      <c r="W13" s="82" t="n"/>
      <c r="X13" s="82" t="n"/>
      <c r="Y13" s="82" t="n"/>
      <c r="Z13" s="82" t="n"/>
      <c r="AA13" s="82" t="n"/>
      <c r="AB13" s="82" t="n"/>
      <c r="AC13" s="82" t="n"/>
      <c r="AD13" s="82" t="n"/>
      <c r="AE13" s="83" t="n"/>
      <c r="AF13" s="84" t="n"/>
      <c r="AG13" s="82" t="n"/>
      <c r="AH13" s="82" t="n"/>
      <c r="AI13" s="82" t="n"/>
      <c r="AJ13" s="82" t="n"/>
      <c r="AK13" s="82" t="n"/>
      <c r="AL13" s="82" t="n"/>
      <c r="AM13" s="82" t="n"/>
      <c r="AN13" s="82" t="n"/>
      <c r="AO13" s="83" t="n"/>
      <c r="AP13" s="84" t="n"/>
    </row>
    <row r="14" hidden="1" ht="35" customHeight="1" s="173" thickBot="1">
      <c r="A14" s="81" t="inlineStr">
        <is>
          <t>Penerimaan (pembayaran) komisi</t>
        </is>
      </c>
      <c r="B14" s="81" t="n"/>
      <c r="C14" s="82" t="inlineStr"/>
      <c r="D14" s="82" t="inlineStr"/>
      <c r="E14" s="82" t="inlineStr"/>
      <c r="F14" s="82" t="inlineStr"/>
      <c r="G14" s="82" t="inlineStr"/>
      <c r="H14" s="82" t="inlineStr"/>
      <c r="I14" s="82" t="inlineStr"/>
      <c r="J14" s="82" t="inlineStr"/>
      <c r="K14" s="83" t="n"/>
      <c r="L14" s="84" t="n"/>
      <c r="M14" s="82" t="n"/>
      <c r="N14" s="82" t="n"/>
      <c r="O14" s="82" t="n"/>
      <c r="P14" s="82" t="n"/>
      <c r="Q14" s="82" t="n"/>
      <c r="R14" s="82" t="n"/>
      <c r="S14" s="82" t="n"/>
      <c r="T14" s="82" t="n"/>
      <c r="U14" s="83" t="n"/>
      <c r="V14" s="84" t="n"/>
      <c r="W14" s="82" t="n"/>
      <c r="X14" s="82" t="n"/>
      <c r="Y14" s="82" t="n"/>
      <c r="Z14" s="82" t="n"/>
      <c r="AA14" s="82" t="n"/>
      <c r="AB14" s="82" t="n"/>
      <c r="AC14" s="82" t="n"/>
      <c r="AD14" s="82" t="n"/>
      <c r="AE14" s="83" t="n"/>
      <c r="AF14" s="84" t="n"/>
      <c r="AG14" s="82" t="n"/>
      <c r="AH14" s="82" t="n"/>
      <c r="AI14" s="82" t="n"/>
      <c r="AJ14" s="82" t="n"/>
      <c r="AK14" s="82" t="n"/>
      <c r="AL14" s="82" t="n"/>
      <c r="AM14" s="82" t="n"/>
      <c r="AN14" s="82" t="n"/>
      <c r="AO14" s="83" t="n"/>
      <c r="AP14" s="84" t="n"/>
    </row>
    <row r="15" hidden="1" ht="18" customHeight="1" s="173" thickBot="1">
      <c r="A15" s="81" t="inlineStr">
        <is>
          <t>Penerimaan klaim retrosesi</t>
        </is>
      </c>
      <c r="B15" s="81" t="n"/>
      <c r="C15" s="82" t="inlineStr"/>
      <c r="D15" s="82" t="inlineStr"/>
      <c r="E15" s="82" t="inlineStr"/>
      <c r="F15" s="82" t="inlineStr"/>
      <c r="G15" s="82" t="inlineStr"/>
      <c r="H15" s="82" t="inlineStr"/>
      <c r="I15" s="82" t="inlineStr"/>
      <c r="J15" s="82" t="inlineStr"/>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idden="1" ht="18" customHeight="1" s="173" thickBot="1">
      <c r="A16" s="81" t="inlineStr">
        <is>
          <t>Penerimaan dari ujrah</t>
        </is>
      </c>
      <c r="B16" s="81" t="n"/>
      <c r="C16" s="82" t="inlineStr"/>
      <c r="D16" s="82" t="inlineStr"/>
      <c r="E16" s="82" t="inlineStr"/>
      <c r="F16" s="82" t="inlineStr"/>
      <c r="G16" s="82" t="inlineStr"/>
      <c r="H16" s="82" t="inlineStr"/>
      <c r="I16" s="82" t="inlineStr"/>
      <c r="J16" s="82" t="inlineStr"/>
      <c r="K16" s="83" t="n"/>
      <c r="L16" s="84" t="n"/>
      <c r="M16" s="82" t="n"/>
      <c r="N16" s="82" t="n"/>
      <c r="O16" s="82" t="n"/>
      <c r="P16" s="82" t="n"/>
      <c r="Q16" s="82" t="n"/>
      <c r="R16" s="82" t="n"/>
      <c r="S16" s="82" t="n"/>
      <c r="T16" s="82" t="n"/>
      <c r="U16" s="83" t="n"/>
      <c r="V16" s="84" t="n"/>
      <c r="W16" s="82" t="n"/>
      <c r="X16" s="82" t="n"/>
      <c r="Y16" s="82" t="n"/>
      <c r="Z16" s="82" t="n"/>
      <c r="AA16" s="82" t="n"/>
      <c r="AB16" s="82" t="n"/>
      <c r="AC16" s="82" t="n"/>
      <c r="AD16" s="82" t="n"/>
      <c r="AE16" s="83" t="n"/>
      <c r="AF16" s="84" t="n"/>
      <c r="AG16" s="82" t="n"/>
      <c r="AH16" s="82" t="n"/>
      <c r="AI16" s="82" t="n"/>
      <c r="AJ16" s="82" t="n"/>
      <c r="AK16" s="82" t="n"/>
      <c r="AL16" s="82" t="n"/>
      <c r="AM16" s="82" t="n"/>
      <c r="AN16" s="82" t="n"/>
      <c r="AO16" s="83" t="n"/>
      <c r="AP16" s="84" t="n"/>
    </row>
    <row r="17" hidden="1" ht="52" customHeight="1" s="173" thickBot="1">
      <c r="A17" s="81" t="inlineStr">
        <is>
          <t>Penerimaan dari (pembayaran kepada) lembaga kliring dan penjaminan</t>
        </is>
      </c>
      <c r="B17" s="81" t="n"/>
      <c r="C17" s="82" t="inlineStr"/>
      <c r="D17" s="82" t="inlineStr"/>
      <c r="E17" s="82" t="inlineStr"/>
      <c r="F17" s="82" t="inlineStr"/>
      <c r="G17" s="82" t="inlineStr"/>
      <c r="H17" s="82" t="inlineStr"/>
      <c r="I17" s="82" t="inlineStr"/>
      <c r="J17" s="82" t="inlineStr"/>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idden="1" ht="35" customHeight="1" s="173" thickBot="1">
      <c r="A18" s="81" t="inlineStr">
        <is>
          <t>Penerimaan dari (pembayaran kepada) nasabah</t>
        </is>
      </c>
      <c r="B18" s="81" t="n"/>
      <c r="C18" s="82" t="inlineStr"/>
      <c r="D18" s="82" t="inlineStr"/>
      <c r="E18" s="82" t="inlineStr"/>
      <c r="F18" s="82" t="inlineStr"/>
      <c r="G18" s="82" t="inlineStr"/>
      <c r="H18" s="82" t="inlineStr"/>
      <c r="I18" s="82" t="inlineStr"/>
      <c r="J18" s="82" t="inlineStr"/>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idden="1" ht="52" customHeight="1" s="173" thickBot="1">
      <c r="A19" s="81" t="inlineStr">
        <is>
          <t>Pencairan (penempatan) deposito pada lembaga kliring dan penjaminan</t>
        </is>
      </c>
      <c r="B19" s="81" t="n"/>
      <c r="C19" s="82" t="inlineStr"/>
      <c r="D19" s="82" t="inlineStr"/>
      <c r="E19" s="82" t="inlineStr"/>
      <c r="F19" s="82" t="inlineStr"/>
      <c r="G19" s="82" t="inlineStr"/>
      <c r="H19" s="82" t="inlineStr"/>
      <c r="I19" s="82" t="inlineStr"/>
      <c r="J19" s="82" t="inlineStr"/>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81" t="inlineStr">
        <is>
          <t>Pendapatan dari transaksi operasional lainnya</t>
        </is>
      </c>
      <c r="B20" s="81" t="n"/>
      <c r="C20" s="82" t="n">
        <v>724.471</v>
      </c>
      <c r="D20" s="82" t="n">
        <v>1083.001</v>
      </c>
      <c r="E20" s="82" t="n">
        <v>381.598</v>
      </c>
      <c r="F20" s="82" t="n">
        <v>376.272</v>
      </c>
      <c r="G20" s="82" t="n">
        <v>754.7329999999999</v>
      </c>
      <c r="H20" s="82" t="n">
        <v>479.126</v>
      </c>
      <c r="I20" s="82" t="n">
        <v>931.979</v>
      </c>
      <c r="J20" s="82" t="n">
        <v>768.314</v>
      </c>
      <c r="K20" s="83" t="n"/>
      <c r="L20" s="84" t="n"/>
      <c r="M20" s="82" t="n"/>
      <c r="N20" s="82" t="n"/>
      <c r="O20" s="82" t="n"/>
      <c r="P20" s="82" t="n"/>
      <c r="Q20" s="82" t="n"/>
      <c r="R20" s="82" t="n"/>
      <c r="S20" s="82" t="n"/>
      <c r="T20" s="82" t="n"/>
      <c r="U20" s="83" t="n"/>
      <c r="V20" s="84" t="n"/>
      <c r="W20" s="82" t="n"/>
      <c r="X20" s="82" t="n"/>
      <c r="Y20" s="82" t="n"/>
      <c r="Z20" s="82" t="n"/>
      <c r="AA20" s="82" t="n"/>
      <c r="AB20" s="82" t="n"/>
      <c r="AC20" s="82" t="n"/>
      <c r="AD20" s="82" t="n"/>
      <c r="AE20" s="83" t="n"/>
      <c r="AF20" s="84" t="n"/>
      <c r="AG20" s="82" t="n"/>
      <c r="AH20" s="82" t="n"/>
      <c r="AI20" s="82" t="n"/>
      <c r="AJ20" s="82" t="n"/>
      <c r="AK20" s="82" t="n"/>
      <c r="AL20" s="82" t="n"/>
      <c r="AM20" s="82" t="n"/>
      <c r="AN20" s="82" t="n"/>
      <c r="AO20" s="83" t="n"/>
      <c r="AP20" s="84" t="n"/>
    </row>
    <row r="21" hidden="1" ht="35" customHeight="1" s="173" thickBot="1">
      <c r="A21" s="81" t="inlineStr">
        <is>
          <t>Penerimaan kembali aset yang telah dihapusbukukan</t>
        </is>
      </c>
      <c r="B21" s="81" t="n"/>
      <c r="C21" s="82" t="inlineStr"/>
      <c r="D21" s="82" t="inlineStr"/>
      <c r="E21" s="82" t="inlineStr"/>
      <c r="F21" s="82" t="inlineStr"/>
      <c r="G21" s="82" t="inlineStr"/>
      <c r="H21" s="82" t="inlineStr"/>
      <c r="I21" s="82" t="inlineStr"/>
      <c r="J21" s="82" t="inlineStr"/>
      <c r="K21" s="83" t="n"/>
      <c r="L21" s="84" t="n"/>
      <c r="M21" s="82" t="n"/>
      <c r="N21" s="82" t="n"/>
      <c r="O21" s="82" t="n"/>
      <c r="P21" s="82" t="n"/>
      <c r="Q21" s="82" t="n"/>
      <c r="R21" s="82" t="n"/>
      <c r="S21" s="82" t="n"/>
      <c r="T21" s="82" t="n"/>
      <c r="U21" s="83" t="n"/>
      <c r="V21" s="84" t="n"/>
      <c r="W21" s="82" t="n"/>
      <c r="X21" s="82" t="n"/>
      <c r="Y21" s="82" t="n"/>
      <c r="Z21" s="82" t="n"/>
      <c r="AA21" s="82" t="n"/>
      <c r="AB21" s="82" t="n"/>
      <c r="AC21" s="82" t="n"/>
      <c r="AD21" s="82" t="n"/>
      <c r="AE21" s="83" t="n"/>
      <c r="AF21" s="84" t="n"/>
      <c r="AG21" s="82" t="n"/>
      <c r="AH21" s="82" t="n"/>
      <c r="AI21" s="82" t="n"/>
      <c r="AJ21" s="82" t="n"/>
      <c r="AK21" s="82" t="n"/>
      <c r="AL21" s="82" t="n"/>
      <c r="AM21" s="82" t="n"/>
      <c r="AN21" s="82" t="n"/>
      <c r="AO21" s="83" t="n"/>
      <c r="AP21" s="84" t="n"/>
    </row>
    <row r="22" hidden="1" ht="35" customHeight="1" s="173" thickBot="1">
      <c r="A22" s="81" t="inlineStr">
        <is>
          <t>Pembayaran biaya akuisisi ditangguhkan</t>
        </is>
      </c>
      <c r="B22" s="81" t="n"/>
      <c r="C22" s="85" t="inlineStr"/>
      <c r="D22" s="85" t="inlineStr"/>
      <c r="E22" s="85" t="inlineStr"/>
      <c r="F22" s="85" t="inlineStr"/>
      <c r="G22" s="85" t="inlineStr"/>
      <c r="H22" s="85" t="inlineStr"/>
      <c r="I22" s="85" t="inlineStr"/>
      <c r="J22" s="85" t="inlineStr"/>
      <c r="K22" s="86" t="n"/>
      <c r="L22" s="87" t="n"/>
      <c r="M22" s="85" t="n"/>
      <c r="N22" s="85" t="n"/>
      <c r="O22" s="85" t="n"/>
      <c r="P22" s="85" t="n"/>
      <c r="Q22" s="85" t="n"/>
      <c r="R22" s="85" t="n"/>
      <c r="S22" s="85" t="n"/>
      <c r="T22" s="85" t="n"/>
      <c r="U22" s="86" t="n"/>
      <c r="V22" s="87" t="n"/>
      <c r="W22" s="85" t="n"/>
      <c r="X22" s="85" t="n"/>
      <c r="Y22" s="85" t="n"/>
      <c r="Z22" s="85" t="n"/>
      <c r="AA22" s="85" t="n"/>
      <c r="AB22" s="85" t="n"/>
      <c r="AC22" s="85" t="n"/>
      <c r="AD22" s="85" t="n"/>
      <c r="AE22" s="86" t="n"/>
      <c r="AF22" s="87" t="n"/>
      <c r="AG22" s="85" t="n"/>
      <c r="AH22" s="85" t="n"/>
      <c r="AI22" s="85" t="n"/>
      <c r="AJ22" s="85" t="n"/>
      <c r="AK22" s="85" t="n"/>
      <c r="AL22" s="85" t="n"/>
      <c r="AM22" s="85" t="n"/>
      <c r="AN22" s="85" t="n"/>
      <c r="AO22" s="86" t="n"/>
      <c r="AP22" s="87" t="n"/>
    </row>
    <row r="23" hidden="1" ht="52" customHeight="1" s="173" thickBot="1">
      <c r="A23" s="81" t="inlineStr">
        <is>
          <t>Pembayaran atas beban keuangan dan beban administrasi bank</t>
        </is>
      </c>
      <c r="B23" s="81" t="n"/>
      <c r="C23" s="85" t="inlineStr"/>
      <c r="D23" s="85" t="inlineStr"/>
      <c r="E23" s="85" t="inlineStr"/>
      <c r="F23" s="85" t="inlineStr"/>
      <c r="G23" s="85" t="inlineStr"/>
      <c r="H23" s="85" t="inlineStr"/>
      <c r="I23" s="85" t="inlineStr"/>
      <c r="J23" s="85" t="inlineStr"/>
      <c r="K23" s="86" t="n"/>
      <c r="L23" s="87" t="n"/>
      <c r="M23" s="85" t="n"/>
      <c r="N23" s="85" t="n"/>
      <c r="O23" s="85" t="n"/>
      <c r="P23" s="85" t="n"/>
      <c r="Q23" s="85" t="n"/>
      <c r="R23" s="85" t="n"/>
      <c r="S23" s="85" t="n"/>
      <c r="T23" s="85" t="n"/>
      <c r="U23" s="86" t="n"/>
      <c r="V23" s="87" t="n"/>
      <c r="W23" s="85" t="n"/>
      <c r="X23" s="85" t="n"/>
      <c r="Y23" s="85" t="n"/>
      <c r="Z23" s="85" t="n"/>
      <c r="AA23" s="85" t="n"/>
      <c r="AB23" s="85" t="n"/>
      <c r="AC23" s="85" t="n"/>
      <c r="AD23" s="85" t="n"/>
      <c r="AE23" s="86" t="n"/>
      <c r="AF23" s="87" t="n"/>
      <c r="AG23" s="85" t="n"/>
      <c r="AH23" s="85" t="n"/>
      <c r="AI23" s="85" t="n"/>
      <c r="AJ23" s="85" t="n"/>
      <c r="AK23" s="85" t="n"/>
      <c r="AL23" s="85" t="n"/>
      <c r="AM23" s="85" t="n"/>
      <c r="AN23" s="85" t="n"/>
      <c r="AO23" s="86" t="n"/>
      <c r="AP23" s="87" t="n"/>
    </row>
    <row r="24" hidden="1" ht="18" customHeight="1" s="173" thickBot="1">
      <c r="A24" s="81" t="inlineStr">
        <is>
          <t>Pembayaran gaji dan tunjangan</t>
        </is>
      </c>
      <c r="B24" s="81" t="n"/>
      <c r="C24" s="85" t="inlineStr"/>
      <c r="D24" s="85" t="inlineStr"/>
      <c r="E24" s="85" t="inlineStr"/>
      <c r="F24" s="85" t="inlineStr"/>
      <c r="G24" s="85" t="inlineStr"/>
      <c r="H24" s="85" t="inlineStr"/>
      <c r="I24" s="85" t="inlineStr"/>
      <c r="J24" s="85" t="inlineStr"/>
      <c r="K24" s="86" t="n"/>
      <c r="L24" s="87" t="n"/>
      <c r="M24" s="85" t="n"/>
      <c r="N24" s="85" t="n"/>
      <c r="O24" s="85" t="n"/>
      <c r="P24" s="85" t="n"/>
      <c r="Q24" s="85" t="n"/>
      <c r="R24" s="85" t="n"/>
      <c r="S24" s="85" t="n"/>
      <c r="T24" s="85" t="n"/>
      <c r="U24" s="86" t="n"/>
      <c r="V24" s="87" t="n"/>
      <c r="W24" s="85" t="n"/>
      <c r="X24" s="85" t="n"/>
      <c r="Y24" s="85" t="n"/>
      <c r="Z24" s="85" t="n"/>
      <c r="AA24" s="85" t="n"/>
      <c r="AB24" s="85" t="n"/>
      <c r="AC24" s="85" t="n"/>
      <c r="AD24" s="85" t="n"/>
      <c r="AE24" s="86" t="n"/>
      <c r="AF24" s="87" t="n"/>
      <c r="AG24" s="85" t="n"/>
      <c r="AH24" s="85" t="n"/>
      <c r="AI24" s="85" t="n"/>
      <c r="AJ24" s="85" t="n"/>
      <c r="AK24" s="85" t="n"/>
      <c r="AL24" s="85" t="n"/>
      <c r="AM24" s="85" t="n"/>
      <c r="AN24" s="85" t="n"/>
      <c r="AO24" s="86" t="n"/>
      <c r="AP24" s="87" t="n"/>
    </row>
    <row r="25" ht="35" customHeight="1" s="173" thickBot="1">
      <c r="A25" s="81" t="inlineStr">
        <is>
          <t>Pembayaran pajak penghasilan badan</t>
        </is>
      </c>
      <c r="B25" s="81" t="n"/>
      <c r="C25" s="85" t="n">
        <v/>
      </c>
      <c r="D25" s="85" t="n">
        <v/>
      </c>
      <c r="E25" s="85" t="n">
        <v/>
      </c>
      <c r="F25" s="85" t="inlineStr"/>
      <c r="G25" s="85" t="inlineStr"/>
      <c r="H25" s="85" t="inlineStr"/>
      <c r="I25" s="85" t="inlineStr"/>
      <c r="J25" s="85" t="n">
        <v>2023.814</v>
      </c>
      <c r="K25" s="86" t="n"/>
      <c r="L25" s="87" t="n"/>
      <c r="M25" s="85" t="n"/>
      <c r="N25" s="85" t="n"/>
      <c r="O25" s="85" t="n"/>
      <c r="P25" s="85" t="n"/>
      <c r="Q25" s="85" t="n"/>
      <c r="R25" s="85" t="n"/>
      <c r="S25" s="85" t="n"/>
      <c r="T25" s="85" t="n"/>
      <c r="U25" s="86" t="n"/>
      <c r="V25" s="87" t="n"/>
      <c r="W25" s="85" t="n"/>
      <c r="X25" s="85" t="n"/>
      <c r="Y25" s="85" t="n"/>
      <c r="Z25" s="85" t="n"/>
      <c r="AA25" s="85" t="n"/>
      <c r="AB25" s="85" t="n"/>
      <c r="AC25" s="85" t="n"/>
      <c r="AD25" s="85" t="n"/>
      <c r="AE25" s="86" t="n"/>
      <c r="AF25" s="87" t="n"/>
      <c r="AG25" s="85" t="n"/>
      <c r="AH25" s="85" t="n"/>
      <c r="AI25" s="85" t="n"/>
      <c r="AJ25" s="85" t="n"/>
      <c r="AK25" s="85" t="n"/>
      <c r="AL25" s="85" t="n"/>
      <c r="AM25" s="85" t="n"/>
      <c r="AN25" s="85" t="n"/>
      <c r="AO25" s="86" t="n"/>
      <c r="AP25" s="87" t="n"/>
    </row>
    <row r="26" hidden="1" ht="35" customHeight="1" s="173" thickBot="1">
      <c r="A26" s="81" t="inlineStr">
        <is>
          <t>Pembayaran beban umum dan administrasi</t>
        </is>
      </c>
      <c r="B26" s="81" t="n"/>
      <c r="C26" s="85" t="n">
        <v/>
      </c>
      <c r="D26" s="85" t="n">
        <v/>
      </c>
      <c r="E26" s="85" t="n">
        <v/>
      </c>
      <c r="F26" s="85" t="inlineStr"/>
      <c r="G26" s="85" t="inlineStr"/>
      <c r="H26" s="85" t="inlineStr"/>
      <c r="I26" s="85" t="inlineStr"/>
      <c r="J26" s="85" t="inlineStr"/>
      <c r="K26" s="86" t="n"/>
      <c r="L26" s="87" t="n"/>
      <c r="M26" s="85" t="n"/>
      <c r="N26" s="85" t="n"/>
      <c r="O26" s="85" t="n"/>
      <c r="P26" s="85" t="n"/>
      <c r="Q26" s="85" t="n"/>
      <c r="R26" s="85" t="n"/>
      <c r="S26" s="85" t="n"/>
      <c r="T26" s="85" t="n"/>
      <c r="U26" s="86" t="n"/>
      <c r="V26" s="87" t="n"/>
      <c r="W26" s="85" t="n"/>
      <c r="X26" s="85" t="n"/>
      <c r="Y26" s="85" t="n"/>
      <c r="Z26" s="85" t="n"/>
      <c r="AA26" s="85" t="n"/>
      <c r="AB26" s="85" t="n"/>
      <c r="AC26" s="85" t="n"/>
      <c r="AD26" s="85" t="n"/>
      <c r="AE26" s="86" t="n"/>
      <c r="AF26" s="87" t="n"/>
      <c r="AG26" s="85" t="n"/>
      <c r="AH26" s="85" t="n"/>
      <c r="AI26" s="85" t="n"/>
      <c r="AJ26" s="85" t="n"/>
      <c r="AK26" s="85" t="n"/>
      <c r="AL26" s="85" t="n"/>
      <c r="AM26" s="85" t="n"/>
      <c r="AN26" s="85" t="n"/>
      <c r="AO26" s="86" t="n"/>
      <c r="AP26" s="87" t="n"/>
    </row>
    <row r="27" ht="18" customHeight="1" s="173" thickBot="1">
      <c r="A27" s="81" t="inlineStr">
        <is>
          <t>Laba (rugi) selisih kurs</t>
        </is>
      </c>
      <c r="B27" s="81" t="n"/>
      <c r="C27" s="82" t="n">
        <v>-99.5</v>
      </c>
      <c r="D27" s="82" t="n">
        <v>1107.182</v>
      </c>
      <c r="E27" s="82" t="n">
        <v>236.246</v>
      </c>
      <c r="F27" s="82" t="n">
        <v>659.172</v>
      </c>
      <c r="G27" s="82" t="n">
        <v>1485.008</v>
      </c>
      <c r="H27" s="82" t="n">
        <v>1211.885</v>
      </c>
      <c r="I27" s="82" t="n">
        <v>1364.865</v>
      </c>
      <c r="J27" s="82" t="n">
        <v>-144.084</v>
      </c>
      <c r="K27" s="83" t="n"/>
      <c r="L27" s="84" t="n"/>
      <c r="M27" s="82" t="n"/>
      <c r="N27" s="82" t="n"/>
      <c r="O27" s="82" t="n"/>
      <c r="P27" s="82" t="n"/>
      <c r="Q27" s="82" t="n"/>
      <c r="R27" s="82" t="n"/>
      <c r="S27" s="82" t="n"/>
      <c r="T27" s="82" t="n"/>
      <c r="U27" s="83" t="n"/>
      <c r="V27" s="84" t="n"/>
      <c r="W27" s="82" t="n"/>
      <c r="X27" s="82" t="n"/>
      <c r="Y27" s="82" t="n"/>
      <c r="Z27" s="82" t="n"/>
      <c r="AA27" s="82" t="n"/>
      <c r="AB27" s="82" t="n"/>
      <c r="AC27" s="82" t="n"/>
      <c r="AD27" s="82" t="n"/>
      <c r="AE27" s="83" t="n"/>
      <c r="AF27" s="84" t="n"/>
      <c r="AG27" s="82" t="n"/>
      <c r="AH27" s="82" t="n"/>
      <c r="AI27" s="82" t="n"/>
      <c r="AJ27" s="82" t="n"/>
      <c r="AK27" s="82" t="n"/>
      <c r="AL27" s="82" t="n"/>
      <c r="AM27" s="82" t="n"/>
      <c r="AN27" s="82" t="n"/>
      <c r="AO27" s="83" t="n"/>
      <c r="AP27" s="84" t="n"/>
    </row>
    <row r="28" ht="52" customHeight="1" s="173" thickBot="1">
      <c r="A28" s="81" t="inlineStr">
        <is>
          <t>Penerimaan pengembalian (pembayaran) pajak penghasilan</t>
        </is>
      </c>
      <c r="B28" s="81" t="n"/>
      <c r="C28" s="82" t="inlineStr"/>
      <c r="D28" s="82" t="n">
        <v>-1277.823</v>
      </c>
      <c r="E28" s="82" t="n">
        <v>-689.519</v>
      </c>
      <c r="F28" s="82" t="n">
        <v>-1151.728</v>
      </c>
      <c r="G28" s="82" t="n">
        <v>-1703.339</v>
      </c>
      <c r="H28" s="82" t="n">
        <v>-1662.666</v>
      </c>
      <c r="I28" s="82" t="n">
        <v>-475.959</v>
      </c>
      <c r="J28" s="82" t="inlineStr"/>
      <c r="K28" s="83" t="n"/>
      <c r="L28" s="84" t="n"/>
      <c r="M28" s="82" t="n"/>
      <c r="N28" s="82" t="n"/>
      <c r="O28" s="82" t="n"/>
      <c r="P28" s="82" t="n"/>
      <c r="Q28" s="82" t="n"/>
      <c r="R28" s="82" t="n"/>
      <c r="S28" s="82" t="n"/>
      <c r="T28" s="82" t="n"/>
      <c r="U28" s="83" t="n"/>
      <c r="V28" s="84" t="n"/>
      <c r="W28" s="82" t="n"/>
      <c r="X28" s="82" t="n"/>
      <c r="Y28" s="82" t="n"/>
      <c r="Z28" s="82" t="n"/>
      <c r="AA28" s="82" t="n"/>
      <c r="AB28" s="82" t="n"/>
      <c r="AC28" s="82" t="n"/>
      <c r="AD28" s="82" t="n"/>
      <c r="AE28" s="83" t="n"/>
      <c r="AF28" s="84" t="n"/>
      <c r="AG28" s="82" t="n"/>
      <c r="AH28" s="82" t="n"/>
      <c r="AI28" s="82" t="n"/>
      <c r="AJ28" s="82" t="n"/>
      <c r="AK28" s="82" t="n"/>
      <c r="AL28" s="82" t="n"/>
      <c r="AM28" s="82" t="n"/>
      <c r="AN28" s="82" t="n"/>
      <c r="AO28" s="83" t="n"/>
      <c r="AP28" s="84" t="n"/>
    </row>
    <row r="29" ht="35" customHeight="1" s="173" thickBot="1">
      <c r="A29" s="81" t="inlineStr">
        <is>
          <t>Pembayaran beban operasional lainnya</t>
        </is>
      </c>
      <c r="B29" s="81" t="n"/>
      <c r="C29" s="85" t="n">
        <v>9638.983</v>
      </c>
      <c r="D29" s="85" t="n">
        <v>6206.264</v>
      </c>
      <c r="E29" s="85" t="n">
        <v>6358.745</v>
      </c>
      <c r="F29" s="85" t="n">
        <v>6726.22</v>
      </c>
      <c r="G29" s="85" t="n">
        <v>9608.079</v>
      </c>
      <c r="H29" s="85" t="n">
        <v>6132.729</v>
      </c>
      <c r="I29" s="85" t="n">
        <v>6675.413</v>
      </c>
      <c r="J29" s="85" t="n">
        <v>8264.411</v>
      </c>
      <c r="K29" s="86" t="n"/>
      <c r="L29" s="87" t="n"/>
      <c r="M29" s="85" t="n"/>
      <c r="N29" s="85" t="n"/>
      <c r="O29" s="85" t="n"/>
      <c r="P29" s="85" t="n"/>
      <c r="Q29" s="85" t="n"/>
      <c r="R29" s="85" t="n"/>
      <c r="S29" s="85" t="n"/>
      <c r="T29" s="85" t="n"/>
      <c r="U29" s="86" t="n"/>
      <c r="V29" s="87" t="n"/>
      <c r="W29" s="85" t="n"/>
      <c r="X29" s="85" t="n"/>
      <c r="Y29" s="85" t="n"/>
      <c r="Z29" s="85" t="n"/>
      <c r="AA29" s="85" t="n"/>
      <c r="AB29" s="85" t="n"/>
      <c r="AC29" s="85" t="n"/>
      <c r="AD29" s="85" t="n"/>
      <c r="AE29" s="86" t="n"/>
      <c r="AF29" s="87" t="n"/>
      <c r="AG29" s="85" t="n"/>
      <c r="AH29" s="85" t="n"/>
      <c r="AI29" s="85" t="n"/>
      <c r="AJ29" s="85" t="n"/>
      <c r="AK29" s="85" t="n"/>
      <c r="AL29" s="85" t="n"/>
      <c r="AM29" s="85" t="n"/>
      <c r="AN29" s="85" t="n"/>
      <c r="AO29" s="86" t="n"/>
      <c r="AP29" s="87" t="n"/>
    </row>
    <row r="30" ht="35" customHeight="1" s="173" thickBot="1">
      <c r="A30" s="81" t="inlineStr">
        <is>
          <t>Penerimaan pendapatan non-operasional</t>
        </is>
      </c>
      <c r="B30" s="81" t="n"/>
      <c r="C30" s="82" t="n">
        <v>58.832</v>
      </c>
      <c r="D30" s="82" t="n">
        <v>40.207</v>
      </c>
      <c r="E30" s="82" t="n">
        <v>-156.016</v>
      </c>
      <c r="F30" s="82" t="n">
        <v>491.411</v>
      </c>
      <c r="G30" s="82" t="n">
        <v>225.053</v>
      </c>
      <c r="H30" s="82" t="n">
        <v>162.758</v>
      </c>
      <c r="I30" s="82" t="n">
        <v>430.23</v>
      </c>
      <c r="J30" s="82" t="n">
        <v>85.057</v>
      </c>
      <c r="K30" s="83" t="n"/>
      <c r="L30" s="84" t="n"/>
      <c r="M30" s="82" t="n"/>
      <c r="N30" s="82" t="n"/>
      <c r="O30" s="82" t="n"/>
      <c r="P30" s="82" t="n"/>
      <c r="Q30" s="82" t="n"/>
      <c r="R30" s="82" t="n"/>
      <c r="S30" s="82" t="n"/>
      <c r="T30" s="82" t="n"/>
      <c r="U30" s="83" t="n"/>
      <c r="V30" s="84" t="n"/>
      <c r="W30" s="82" t="n"/>
      <c r="X30" s="82" t="n"/>
      <c r="Y30" s="82" t="n"/>
      <c r="Z30" s="82" t="n"/>
      <c r="AA30" s="82" t="n"/>
      <c r="AB30" s="82" t="n"/>
      <c r="AC30" s="82" t="n"/>
      <c r="AD30" s="82" t="n"/>
      <c r="AE30" s="83" t="n"/>
      <c r="AF30" s="84" t="n"/>
      <c r="AG30" s="82" t="n"/>
      <c r="AH30" s="82" t="n"/>
      <c r="AI30" s="82" t="n"/>
      <c r="AJ30" s="82" t="n"/>
      <c r="AK30" s="82" t="n"/>
      <c r="AL30" s="82" t="n"/>
      <c r="AM30" s="82" t="n"/>
      <c r="AN30" s="82" t="n"/>
      <c r="AO30" s="83" t="n"/>
      <c r="AP30" s="84" t="n"/>
    </row>
    <row r="31" hidden="1" ht="35" customHeight="1" s="173" thickBot="1">
      <c r="A31" s="81" t="inlineStr">
        <is>
          <t>Pengembalian (penempatan) uang jaminan</t>
        </is>
      </c>
      <c r="B31" s="81" t="n"/>
      <c r="C31" s="82" t="inlineStr"/>
      <c r="D31" s="82" t="inlineStr"/>
      <c r="E31" s="82" t="inlineStr"/>
      <c r="F31" s="82" t="inlineStr"/>
      <c r="G31" s="82" t="inlineStr"/>
      <c r="H31" s="82" t="inlineStr"/>
      <c r="I31" s="82" t="inlineStr"/>
      <c r="J31" s="82" t="inlineStr"/>
      <c r="K31" s="83" t="n"/>
      <c r="L31" s="84" t="n"/>
      <c r="M31" s="82" t="n"/>
      <c r="N31" s="82" t="n"/>
      <c r="O31" s="82" t="n"/>
      <c r="P31" s="82" t="n"/>
      <c r="Q31" s="82" t="n"/>
      <c r="R31" s="82" t="n"/>
      <c r="S31" s="82" t="n"/>
      <c r="T31" s="82" t="n"/>
      <c r="U31" s="83" t="n"/>
      <c r="V31" s="84" t="n"/>
      <c r="W31" s="82" t="n"/>
      <c r="X31" s="82" t="n"/>
      <c r="Y31" s="82" t="n"/>
      <c r="Z31" s="82" t="n"/>
      <c r="AA31" s="82" t="n"/>
      <c r="AB31" s="82" t="n"/>
      <c r="AC31" s="82" t="n"/>
      <c r="AD31" s="82" t="n"/>
      <c r="AE31" s="83" t="n"/>
      <c r="AF31" s="84" t="n"/>
      <c r="AG31" s="82" t="n"/>
      <c r="AH31" s="82" t="n"/>
      <c r="AI31" s="82" t="n"/>
      <c r="AJ31" s="82" t="n"/>
      <c r="AK31" s="82" t="n"/>
      <c r="AL31" s="82" t="n"/>
      <c r="AM31" s="82" t="n"/>
      <c r="AN31" s="82" t="n"/>
      <c r="AO31" s="83" t="n"/>
      <c r="AP31" s="84" t="n"/>
    </row>
    <row r="32" hidden="1" ht="35" customHeight="1" s="173" thickBot="1">
      <c r="A32" s="81" t="inlineStr">
        <is>
          <t>Penerimaan (pengeluaran) kas lainnya dari aktivitas operasi</t>
        </is>
      </c>
      <c r="B32" s="81" t="n"/>
      <c r="C32" s="82" t="inlineStr"/>
      <c r="D32" s="82" t="inlineStr"/>
      <c r="E32" s="82" t="inlineStr"/>
      <c r="F32" s="82" t="inlineStr"/>
      <c r="G32" s="82" t="inlineStr"/>
      <c r="H32" s="82" t="inlineStr"/>
      <c r="I32" s="82" t="inlineStr"/>
      <c r="J32" s="82" t="inlineStr"/>
      <c r="K32" s="83" t="n"/>
      <c r="L32" s="84" t="n"/>
      <c r="M32" s="82" t="n"/>
      <c r="N32" s="82" t="n"/>
      <c r="O32" s="82" t="n"/>
      <c r="P32" s="82" t="n"/>
      <c r="Q32" s="82" t="n"/>
      <c r="R32" s="82" t="n"/>
      <c r="S32" s="82" t="n"/>
      <c r="T32" s="82" t="n"/>
      <c r="U32" s="83" t="n"/>
      <c r="V32" s="84" t="n"/>
      <c r="W32" s="82" t="n"/>
      <c r="X32" s="82" t="n"/>
      <c r="Y32" s="82" t="n"/>
      <c r="Z32" s="82" t="n"/>
      <c r="AA32" s="82" t="n"/>
      <c r="AB32" s="82" t="n"/>
      <c r="AC32" s="82" t="n"/>
      <c r="AD32" s="82" t="n"/>
      <c r="AE32" s="83" t="n"/>
      <c r="AF32" s="84" t="n"/>
      <c r="AG32" s="82" t="n"/>
      <c r="AH32" s="82" t="n"/>
      <c r="AI32" s="82" t="n"/>
      <c r="AJ32" s="82" t="n"/>
      <c r="AK32" s="82" t="n"/>
      <c r="AL32" s="82" t="n"/>
      <c r="AM32" s="82" t="n"/>
      <c r="AN32" s="82" t="n"/>
      <c r="AO32" s="83" t="n"/>
      <c r="AP32" s="84" t="n"/>
    </row>
    <row r="33" ht="35" customHeight="1" s="173" thickBot="1">
      <c r="A33" s="80" t="inlineStr">
        <is>
          <t>Penurunan (kenaikan) aset operasi</t>
        </is>
      </c>
      <c r="B33" s="80" t="n"/>
      <c r="C33" s="76" t="n"/>
      <c r="D33" s="76" t="n"/>
      <c r="E33" s="76" t="n"/>
      <c r="F33" s="76" t="n"/>
      <c r="G33" s="76" t="n"/>
      <c r="H33" s="76" t="n"/>
      <c r="I33" s="76" t="n"/>
      <c r="J33" s="76" t="n"/>
      <c r="K33" s="77" t="n"/>
      <c r="L33" s="78" t="n"/>
      <c r="M33" s="76" t="n"/>
      <c r="N33" s="76" t="n"/>
      <c r="O33" s="76" t="n"/>
      <c r="P33" s="76" t="n"/>
      <c r="Q33" s="76" t="n"/>
      <c r="R33" s="76" t="n"/>
      <c r="S33" s="76" t="n"/>
      <c r="T33" s="76" t="n"/>
      <c r="U33" s="77" t="n"/>
      <c r="V33" s="78" t="n"/>
      <c r="W33" s="76" t="n"/>
      <c r="X33" s="76" t="n"/>
      <c r="Y33" s="76" t="n"/>
      <c r="Z33" s="76" t="n"/>
      <c r="AA33" s="76" t="n"/>
      <c r="AB33" s="76" t="n"/>
      <c r="AC33" s="76" t="n"/>
      <c r="AD33" s="76" t="n"/>
      <c r="AE33" s="77" t="n"/>
      <c r="AF33" s="78" t="n"/>
      <c r="AG33" s="76" t="n"/>
      <c r="AH33" s="76" t="n"/>
      <c r="AI33" s="76" t="n"/>
      <c r="AJ33" s="76" t="n"/>
      <c r="AK33" s="76" t="n"/>
      <c r="AL33" s="76" t="n"/>
      <c r="AM33" s="76" t="n"/>
      <c r="AN33" s="76" t="n"/>
      <c r="AO33" s="77" t="n"/>
      <c r="AP33" s="78" t="n"/>
    </row>
    <row r="34" hidden="1" ht="52" customHeight="1" s="173" thickBot="1">
      <c r="A34" s="81" t="inlineStr">
        <is>
          <t>Penurunan (kenaikan) penempatan pada bank lain dan Bank Indonesia</t>
        </is>
      </c>
      <c r="B34" s="81" t="n"/>
      <c r="C34" s="82" t="inlineStr"/>
      <c r="D34" s="82" t="inlineStr"/>
      <c r="E34" s="82" t="inlineStr"/>
      <c r="F34" s="82" t="inlineStr"/>
      <c r="G34" s="82" t="inlineStr"/>
      <c r="H34" s="82" t="inlineStr"/>
      <c r="I34" s="82" t="inlineStr"/>
      <c r="J34" s="82" t="inlineStr"/>
      <c r="K34" s="83" t="n"/>
      <c r="L34" s="84" t="n"/>
      <c r="M34" s="82" t="n"/>
      <c r="N34" s="82" t="n"/>
      <c r="O34" s="82" t="n"/>
      <c r="P34" s="82" t="n"/>
      <c r="Q34" s="82" t="n"/>
      <c r="R34" s="82" t="n"/>
      <c r="S34" s="82" t="n"/>
      <c r="T34" s="82" t="n"/>
      <c r="U34" s="83" t="n"/>
      <c r="V34" s="84" t="n"/>
      <c r="W34" s="82" t="n"/>
      <c r="X34" s="82" t="n"/>
      <c r="Y34" s="82" t="n"/>
      <c r="Z34" s="82" t="n"/>
      <c r="AA34" s="82" t="n"/>
      <c r="AB34" s="82" t="n"/>
      <c r="AC34" s="82" t="n"/>
      <c r="AD34" s="82" t="n"/>
      <c r="AE34" s="83" t="n"/>
      <c r="AF34" s="84" t="n"/>
      <c r="AG34" s="82" t="n"/>
      <c r="AH34" s="82" t="n"/>
      <c r="AI34" s="82" t="n"/>
      <c r="AJ34" s="82" t="n"/>
      <c r="AK34" s="82" t="n"/>
      <c r="AL34" s="82" t="n"/>
      <c r="AM34" s="82" t="n"/>
      <c r="AN34" s="82" t="n"/>
      <c r="AO34" s="83" t="n"/>
      <c r="AP34" s="84" t="n"/>
    </row>
    <row r="35" ht="35" customHeight="1" s="173" thickBot="1">
      <c r="A35" s="81" t="inlineStr">
        <is>
          <t>Penurunan (kenaikan) efek yang diperdagangkan</t>
        </is>
      </c>
      <c r="B35" s="81" t="n"/>
      <c r="C35" s="82" t="n">
        <v>2394.084</v>
      </c>
      <c r="D35" s="82" t="n">
        <v>-943.1799999999999</v>
      </c>
      <c r="E35" s="82" t="n">
        <v>-4111.287</v>
      </c>
      <c r="F35" s="82" t="n">
        <v>3463.692</v>
      </c>
      <c r="G35" s="82" t="n">
        <v>-1736.799</v>
      </c>
      <c r="H35" s="82" t="n">
        <v>-9355.699000000001</v>
      </c>
      <c r="I35" s="82" t="n">
        <v>-4017.481</v>
      </c>
      <c r="J35" s="82" t="n">
        <v>-288.817</v>
      </c>
      <c r="K35" s="83" t="n"/>
      <c r="L35" s="84" t="n"/>
      <c r="M35" s="82" t="n"/>
      <c r="N35" s="82" t="n"/>
      <c r="O35" s="82" t="n"/>
      <c r="P35" s="82" t="n"/>
      <c r="Q35" s="82" t="n"/>
      <c r="R35" s="82" t="n"/>
      <c r="S35" s="82" t="n"/>
      <c r="T35" s="82" t="n"/>
      <c r="U35" s="83" t="n"/>
      <c r="V35" s="84" t="n"/>
      <c r="W35" s="82" t="n"/>
      <c r="X35" s="82" t="n"/>
      <c r="Y35" s="82" t="n"/>
      <c r="Z35" s="82" t="n"/>
      <c r="AA35" s="82" t="n"/>
      <c r="AB35" s="82" t="n"/>
      <c r="AC35" s="82" t="n"/>
      <c r="AD35" s="82" t="n"/>
      <c r="AE35" s="83" t="n"/>
      <c r="AF35" s="84" t="n"/>
      <c r="AG35" s="82" t="n"/>
      <c r="AH35" s="82" t="n"/>
      <c r="AI35" s="82" t="n"/>
      <c r="AJ35" s="82" t="n"/>
      <c r="AK35" s="82" t="n"/>
      <c r="AL35" s="82" t="n"/>
      <c r="AM35" s="82" t="n"/>
      <c r="AN35" s="82" t="n"/>
      <c r="AO35" s="83" t="n"/>
      <c r="AP35" s="84" t="n"/>
    </row>
    <row r="36" ht="52" customHeight="1" s="173" thickBot="1">
      <c r="A36" s="81" t="inlineStr">
        <is>
          <t>Penurunan (kenaikan) efek yang dibeli dengan janji dijual kembali</t>
        </is>
      </c>
      <c r="B36" s="81" t="n"/>
      <c r="C36" s="82" t="n">
        <v>-593.593</v>
      </c>
      <c r="D36" s="82" t="n">
        <v>70.736</v>
      </c>
      <c r="E36" s="82" t="n">
        <v>-1782.666</v>
      </c>
      <c r="F36" s="82" t="n">
        <v>715.867</v>
      </c>
      <c r="G36" s="82" t="n">
        <v>1079.349</v>
      </c>
      <c r="H36" s="82" t="n">
        <v>-4649.08</v>
      </c>
      <c r="I36" s="82" t="n">
        <v>3546.555</v>
      </c>
      <c r="J36" s="82" t="n">
        <v>612.579</v>
      </c>
      <c r="K36" s="83" t="n"/>
      <c r="L36" s="84" t="n"/>
      <c r="M36" s="82" t="n"/>
      <c r="N36" s="82" t="n"/>
      <c r="O36" s="82" t="n"/>
      <c r="P36" s="82" t="n"/>
      <c r="Q36" s="82" t="n"/>
      <c r="R36" s="82" t="n"/>
      <c r="S36" s="82" t="n"/>
      <c r="T36" s="82" t="n"/>
      <c r="U36" s="83" t="n"/>
      <c r="V36" s="84" t="n"/>
      <c r="W36" s="82" t="n"/>
      <c r="X36" s="82" t="n"/>
      <c r="Y36" s="82" t="n"/>
      <c r="Z36" s="82" t="n"/>
      <c r="AA36" s="82" t="n"/>
      <c r="AB36" s="82" t="n"/>
      <c r="AC36" s="82" t="n"/>
      <c r="AD36" s="82" t="n"/>
      <c r="AE36" s="83" t="n"/>
      <c r="AF36" s="84" t="n"/>
      <c r="AG36" s="82" t="n"/>
      <c r="AH36" s="82" t="n"/>
      <c r="AI36" s="82" t="n"/>
      <c r="AJ36" s="82" t="n"/>
      <c r="AK36" s="82" t="n"/>
      <c r="AL36" s="82" t="n"/>
      <c r="AM36" s="82" t="n"/>
      <c r="AN36" s="82" t="n"/>
      <c r="AO36" s="83" t="n"/>
      <c r="AP36" s="84" t="n"/>
    </row>
    <row r="37" hidden="1" ht="52" customHeight="1" s="173" thickBot="1">
      <c r="A37" s="81" t="inlineStr">
        <is>
          <t>Penurunan (kenaikan) investasi pemegang polis pada kontrak unit-linked</t>
        </is>
      </c>
      <c r="B37" s="81" t="n"/>
      <c r="C37" s="82" t="inlineStr"/>
      <c r="D37" s="82" t="inlineStr"/>
      <c r="E37" s="82" t="inlineStr"/>
      <c r="F37" s="82" t="inlineStr"/>
      <c r="G37" s="82" t="inlineStr"/>
      <c r="H37" s="82" t="inlineStr"/>
      <c r="I37" s="82" t="inlineStr"/>
      <c r="J37" s="82" t="inlineStr"/>
      <c r="K37" s="83" t="n"/>
      <c r="L37" s="84" t="n"/>
      <c r="M37" s="82" t="n"/>
      <c r="N37" s="82" t="n"/>
      <c r="O37" s="82" t="n"/>
      <c r="P37" s="82" t="n"/>
      <c r="Q37" s="82" t="n"/>
      <c r="R37" s="82" t="n"/>
      <c r="S37" s="82" t="n"/>
      <c r="T37" s="82" t="n"/>
      <c r="U37" s="83" t="n"/>
      <c r="V37" s="84" t="n"/>
      <c r="W37" s="82" t="n"/>
      <c r="X37" s="82" t="n"/>
      <c r="Y37" s="82" t="n"/>
      <c r="Z37" s="82" t="n"/>
      <c r="AA37" s="82" t="n"/>
      <c r="AB37" s="82" t="n"/>
      <c r="AC37" s="82" t="n"/>
      <c r="AD37" s="82" t="n"/>
      <c r="AE37" s="83" t="n"/>
      <c r="AF37" s="84" t="n"/>
      <c r="AG37" s="82" t="n"/>
      <c r="AH37" s="82" t="n"/>
      <c r="AI37" s="82" t="n"/>
      <c r="AJ37" s="82" t="n"/>
      <c r="AK37" s="82" t="n"/>
      <c r="AL37" s="82" t="n"/>
      <c r="AM37" s="82" t="n"/>
      <c r="AN37" s="82" t="n"/>
      <c r="AO37" s="83" t="n"/>
      <c r="AP37" s="84" t="n"/>
    </row>
    <row r="38" hidden="1" ht="35" customHeight="1" s="173" thickBot="1">
      <c r="A38" s="81" t="inlineStr">
        <is>
          <t>Penurunan (kenaikan) wesel ekspor dan tagihan lainnya</t>
        </is>
      </c>
      <c r="B38" s="81" t="n"/>
      <c r="C38" s="82" t="inlineStr"/>
      <c r="D38" s="82" t="inlineStr"/>
      <c r="E38" s="82" t="inlineStr"/>
      <c r="F38" s="82" t="inlineStr"/>
      <c r="G38" s="82" t="inlineStr"/>
      <c r="H38" s="82" t="inlineStr"/>
      <c r="I38" s="82" t="inlineStr"/>
      <c r="J38" s="82" t="inlineStr"/>
      <c r="K38" s="83" t="n"/>
      <c r="L38" s="84" t="n"/>
      <c r="M38" s="82" t="n"/>
      <c r="N38" s="82" t="n"/>
      <c r="O38" s="82" t="n"/>
      <c r="P38" s="82" t="n"/>
      <c r="Q38" s="82" t="n"/>
      <c r="R38" s="82" t="n"/>
      <c r="S38" s="82" t="n"/>
      <c r="T38" s="82" t="n"/>
      <c r="U38" s="83" t="n"/>
      <c r="V38" s="84" t="n"/>
      <c r="W38" s="82" t="n"/>
      <c r="X38" s="82" t="n"/>
      <c r="Y38" s="82" t="n"/>
      <c r="Z38" s="82" t="n"/>
      <c r="AA38" s="82" t="n"/>
      <c r="AB38" s="82" t="n"/>
      <c r="AC38" s="82" t="n"/>
      <c r="AD38" s="82" t="n"/>
      <c r="AE38" s="83" t="n"/>
      <c r="AF38" s="84" t="n"/>
      <c r="AG38" s="82" t="n"/>
      <c r="AH38" s="82" t="n"/>
      <c r="AI38" s="82" t="n"/>
      <c r="AJ38" s="82" t="n"/>
      <c r="AK38" s="82" t="n"/>
      <c r="AL38" s="82" t="n"/>
      <c r="AM38" s="82" t="n"/>
      <c r="AN38" s="82" t="n"/>
      <c r="AO38" s="83" t="n"/>
      <c r="AP38" s="84" t="n"/>
    </row>
    <row r="39" ht="35" customHeight="1" s="173" thickBot="1">
      <c r="A39" s="81" t="inlineStr">
        <is>
          <t>Penurunan (kenaikan) tagihan akseptasi</t>
        </is>
      </c>
      <c r="B39" s="81" t="n"/>
      <c r="C39" s="82" t="n">
        <v>-277.518</v>
      </c>
      <c r="D39" s="82" t="n">
        <v>695.412</v>
      </c>
      <c r="E39" s="82" t="n">
        <v>1744.406</v>
      </c>
      <c r="F39" s="82" t="n">
        <v>-449.851</v>
      </c>
      <c r="G39" s="82" t="n">
        <v>497.011</v>
      </c>
      <c r="H39" s="82" t="n">
        <v>1004.505</v>
      </c>
      <c r="I39" s="82" t="n">
        <v>-1659.709</v>
      </c>
      <c r="J39" s="82" t="n">
        <v>878.323</v>
      </c>
      <c r="K39" s="83" t="n"/>
      <c r="L39" s="84" t="n"/>
      <c r="M39" s="82" t="n"/>
      <c r="N39" s="82" t="n"/>
      <c r="O39" s="82" t="n"/>
      <c r="P39" s="82" t="n"/>
      <c r="Q39" s="82" t="n"/>
      <c r="R39" s="82" t="n"/>
      <c r="S39" s="82" t="n"/>
      <c r="T39" s="82" t="n"/>
      <c r="U39" s="83" t="n"/>
      <c r="V39" s="84" t="n"/>
      <c r="W39" s="82" t="n"/>
      <c r="X39" s="82" t="n"/>
      <c r="Y39" s="82" t="n"/>
      <c r="Z39" s="82" t="n"/>
      <c r="AA39" s="82" t="n"/>
      <c r="AB39" s="82" t="n"/>
      <c r="AC39" s="82" t="n"/>
      <c r="AD39" s="82" t="n"/>
      <c r="AE39" s="83" t="n"/>
      <c r="AF39" s="84" t="n"/>
      <c r="AG39" s="82" t="n"/>
      <c r="AH39" s="82" t="n"/>
      <c r="AI39" s="82" t="n"/>
      <c r="AJ39" s="82" t="n"/>
      <c r="AK39" s="82" t="n"/>
      <c r="AL39" s="82" t="n"/>
      <c r="AM39" s="82" t="n"/>
      <c r="AN39" s="82" t="n"/>
      <c r="AO39" s="83" t="n"/>
      <c r="AP39" s="84" t="n"/>
    </row>
    <row r="40" ht="35" customHeight="1" s="173" thickBot="1">
      <c r="A40" s="81" t="inlineStr">
        <is>
          <t>Penurunan (kenaikan) pinjaman yang diberikan</t>
        </is>
      </c>
      <c r="B40" s="81" t="n"/>
      <c r="C40" s="82" t="n">
        <v>-8861.562</v>
      </c>
      <c r="D40" s="82" t="n">
        <v>-8040.87</v>
      </c>
      <c r="E40" s="82" t="n">
        <v>15509.561</v>
      </c>
      <c r="F40" s="82" t="n">
        <v>-8423.674999999999</v>
      </c>
      <c r="G40" s="82" t="n">
        <v>-16754.365</v>
      </c>
      <c r="H40" s="82" t="n">
        <v>-18136.127</v>
      </c>
      <c r="I40" s="82" t="n">
        <v>-14903.579</v>
      </c>
      <c r="J40" s="82" t="n">
        <v>-13491.178</v>
      </c>
      <c r="K40" s="83" t="n"/>
      <c r="L40" s="84" t="n"/>
      <c r="M40" s="82" t="n"/>
      <c r="N40" s="82" t="n"/>
      <c r="O40" s="82" t="n"/>
      <c r="P40" s="82" t="n"/>
      <c r="Q40" s="82" t="n"/>
      <c r="R40" s="82" t="n"/>
      <c r="S40" s="82" t="n"/>
      <c r="T40" s="82" t="n"/>
      <c r="U40" s="83" t="n"/>
      <c r="V40" s="84" t="n"/>
      <c r="W40" s="82" t="n"/>
      <c r="X40" s="82" t="n"/>
      <c r="Y40" s="82" t="n"/>
      <c r="Z40" s="82" t="n"/>
      <c r="AA40" s="82" t="n"/>
      <c r="AB40" s="82" t="n"/>
      <c r="AC40" s="82" t="n"/>
      <c r="AD40" s="82" t="n"/>
      <c r="AE40" s="83" t="n"/>
      <c r="AF40" s="84" t="n"/>
      <c r="AG40" s="82" t="n"/>
      <c r="AH40" s="82" t="n"/>
      <c r="AI40" s="82" t="n"/>
      <c r="AJ40" s="82" t="n"/>
      <c r="AK40" s="82" t="n"/>
      <c r="AL40" s="82" t="n"/>
      <c r="AM40" s="82" t="n"/>
      <c r="AN40" s="82" t="n"/>
      <c r="AO40" s="83" t="n"/>
      <c r="AP40" s="84" t="n"/>
    </row>
    <row r="41" ht="35" customHeight="1" s="173" thickBot="1">
      <c r="A41" s="81" t="inlineStr">
        <is>
          <t>Penurunan (kenaikan) piutang pembiayaan konsumen</t>
        </is>
      </c>
      <c r="B41" s="81" t="n"/>
      <c r="C41" s="82" t="n">
        <v>1524.785</v>
      </c>
      <c r="D41" s="82" t="n">
        <v>-1049.507</v>
      </c>
      <c r="E41" s="82" t="n">
        <v>201.701</v>
      </c>
      <c r="F41" s="82" t="n">
        <v>-1481.252</v>
      </c>
      <c r="G41" s="82" t="n">
        <v>-1624.579</v>
      </c>
      <c r="H41" s="82" t="n">
        <v>-1796.613</v>
      </c>
      <c r="I41" s="82" t="n">
        <v>-2900.948</v>
      </c>
      <c r="J41" s="82" t="n">
        <v>-648.918</v>
      </c>
      <c r="K41" s="83" t="n"/>
      <c r="L41" s="84" t="n"/>
      <c r="M41" s="82" t="n"/>
      <c r="N41" s="82" t="n"/>
      <c r="O41" s="82" t="n"/>
      <c r="P41" s="82" t="n"/>
      <c r="Q41" s="82" t="n"/>
      <c r="R41" s="82" t="n"/>
      <c r="S41" s="82" t="n"/>
      <c r="T41" s="82" t="n"/>
      <c r="U41" s="83" t="n"/>
      <c r="V41" s="84" t="n"/>
      <c r="W41" s="82" t="n"/>
      <c r="X41" s="82" t="n"/>
      <c r="Y41" s="82" t="n"/>
      <c r="Z41" s="82" t="n"/>
      <c r="AA41" s="82" t="n"/>
      <c r="AB41" s="82" t="n"/>
      <c r="AC41" s="82" t="n"/>
      <c r="AD41" s="82" t="n"/>
      <c r="AE41" s="83" t="n"/>
      <c r="AF41" s="84" t="n"/>
      <c r="AG41" s="82" t="n"/>
      <c r="AH41" s="82" t="n"/>
      <c r="AI41" s="82" t="n"/>
      <c r="AJ41" s="82" t="n"/>
      <c r="AK41" s="82" t="n"/>
      <c r="AL41" s="82" t="n"/>
      <c r="AM41" s="82" t="n"/>
      <c r="AN41" s="82" t="n"/>
      <c r="AO41" s="83" t="n"/>
      <c r="AP41" s="84" t="n"/>
    </row>
    <row r="42" hidden="1" ht="35" customHeight="1" s="173" thickBot="1">
      <c r="A42" s="81" t="inlineStr">
        <is>
          <t>Penurunan (kenaikan) investasi sewa</t>
        </is>
      </c>
      <c r="B42" s="81" t="n"/>
      <c r="C42" s="82" t="inlineStr"/>
      <c r="D42" s="82" t="inlineStr"/>
      <c r="E42" s="82" t="inlineStr"/>
      <c r="F42" s="82" t="inlineStr"/>
      <c r="G42" s="82" t="inlineStr"/>
      <c r="H42" s="82" t="inlineStr"/>
      <c r="I42" s="82" t="inlineStr"/>
      <c r="J42" s="82" t="inlineStr"/>
      <c r="K42" s="83" t="n"/>
      <c r="L42" s="84" t="n"/>
      <c r="M42" s="82" t="n"/>
      <c r="N42" s="82" t="n"/>
      <c r="O42" s="82" t="n"/>
      <c r="P42" s="82" t="n"/>
      <c r="Q42" s="82" t="n"/>
      <c r="R42" s="82" t="n"/>
      <c r="S42" s="82" t="n"/>
      <c r="T42" s="82" t="n"/>
      <c r="U42" s="83" t="n"/>
      <c r="V42" s="84" t="n"/>
      <c r="W42" s="82" t="n"/>
      <c r="X42" s="82" t="n"/>
      <c r="Y42" s="82" t="n"/>
      <c r="Z42" s="82" t="n"/>
      <c r="AA42" s="82" t="n"/>
      <c r="AB42" s="82" t="n"/>
      <c r="AC42" s="82" t="n"/>
      <c r="AD42" s="82" t="n"/>
      <c r="AE42" s="83" t="n"/>
      <c r="AF42" s="84" t="n"/>
      <c r="AG42" s="82" t="n"/>
      <c r="AH42" s="82" t="n"/>
      <c r="AI42" s="82" t="n"/>
      <c r="AJ42" s="82" t="n"/>
      <c r="AK42" s="82" t="n"/>
      <c r="AL42" s="82" t="n"/>
      <c r="AM42" s="82" t="n"/>
      <c r="AN42" s="82" t="n"/>
      <c r="AO42" s="83" t="n"/>
      <c r="AP42" s="84" t="n"/>
    </row>
    <row r="43" hidden="1" ht="35" customHeight="1" s="173" thickBot="1">
      <c r="A43" s="81" t="inlineStr">
        <is>
          <t>Penurunan (kenaikan) tagihan anjak piutang</t>
        </is>
      </c>
      <c r="B43" s="81" t="n"/>
      <c r="C43" s="82" t="inlineStr"/>
      <c r="D43" s="82" t="inlineStr"/>
      <c r="E43" s="82" t="inlineStr"/>
      <c r="F43" s="82" t="inlineStr"/>
      <c r="G43" s="82" t="inlineStr"/>
      <c r="H43" s="82" t="inlineStr"/>
      <c r="I43" s="82" t="inlineStr"/>
      <c r="J43" s="82" t="inlineStr"/>
      <c r="K43" s="83" t="n"/>
      <c r="L43" s="84" t="n"/>
      <c r="M43" s="82" t="n"/>
      <c r="N43" s="82" t="n"/>
      <c r="O43" s="82" t="n"/>
      <c r="P43" s="82" t="n"/>
      <c r="Q43" s="82" t="n"/>
      <c r="R43" s="82" t="n"/>
      <c r="S43" s="82" t="n"/>
      <c r="T43" s="82" t="n"/>
      <c r="U43" s="83" t="n"/>
      <c r="V43" s="84" t="n"/>
      <c r="W43" s="82" t="n"/>
      <c r="X43" s="82" t="n"/>
      <c r="Y43" s="82" t="n"/>
      <c r="Z43" s="82" t="n"/>
      <c r="AA43" s="82" t="n"/>
      <c r="AB43" s="82" t="n"/>
      <c r="AC43" s="82" t="n"/>
      <c r="AD43" s="82" t="n"/>
      <c r="AE43" s="83" t="n"/>
      <c r="AF43" s="84" t="n"/>
      <c r="AG43" s="82" t="n"/>
      <c r="AH43" s="82" t="n"/>
      <c r="AI43" s="82" t="n"/>
      <c r="AJ43" s="82" t="n"/>
      <c r="AK43" s="82" t="n"/>
      <c r="AL43" s="82" t="n"/>
      <c r="AM43" s="82" t="n"/>
      <c r="AN43" s="82" t="n"/>
      <c r="AO43" s="83" t="n"/>
      <c r="AP43" s="84" t="n"/>
    </row>
    <row r="44" ht="35" customHeight="1" s="173" thickBot="1">
      <c r="A44" s="88" t="inlineStr">
        <is>
          <t>Penurunan (kenaikan) piutang dan pembiayaan syariah</t>
        </is>
      </c>
      <c r="B44" s="88" t="n"/>
      <c r="C44" s="76" t="n"/>
      <c r="D44" s="76" t="n"/>
      <c r="E44" s="76" t="n"/>
      <c r="F44" s="76" t="n"/>
      <c r="G44" s="76" t="n"/>
      <c r="H44" s="76" t="n"/>
      <c r="I44" s="76" t="n"/>
      <c r="J44" s="76" t="n"/>
      <c r="K44" s="77" t="n"/>
      <c r="L44" s="78" t="n"/>
      <c r="M44" s="76" t="n"/>
      <c r="N44" s="76" t="n"/>
      <c r="O44" s="76" t="n"/>
      <c r="P44" s="76" t="n"/>
      <c r="Q44" s="76" t="n"/>
      <c r="R44" s="76" t="n"/>
      <c r="S44" s="76" t="n"/>
      <c r="T44" s="76" t="n"/>
      <c r="U44" s="77" t="n"/>
      <c r="V44" s="78" t="n"/>
      <c r="W44" s="76" t="n"/>
      <c r="X44" s="76" t="n"/>
      <c r="Y44" s="76" t="n"/>
      <c r="Z44" s="76" t="n"/>
      <c r="AA44" s="76" t="n"/>
      <c r="AB44" s="76" t="n"/>
      <c r="AC44" s="76" t="n"/>
      <c r="AD44" s="76" t="n"/>
      <c r="AE44" s="77" t="n"/>
      <c r="AF44" s="78" t="n"/>
      <c r="AG44" s="76" t="n"/>
      <c r="AH44" s="76" t="n"/>
      <c r="AI44" s="76" t="n"/>
      <c r="AJ44" s="76" t="n"/>
      <c r="AK44" s="76" t="n"/>
      <c r="AL44" s="76" t="n"/>
      <c r="AM44" s="76" t="n"/>
      <c r="AN44" s="76" t="n"/>
      <c r="AO44" s="77" t="n"/>
      <c r="AP44" s="78" t="n"/>
    </row>
    <row r="45" hidden="1" ht="35" customHeight="1" s="173" thickBot="1">
      <c r="A45" s="89" t="inlineStr">
        <is>
          <t>Penurunan (kenaikan) piutang murabahah</t>
        </is>
      </c>
      <c r="B45" s="89" t="n"/>
      <c r="C45" s="82" t="inlineStr"/>
      <c r="D45" s="82" t="inlineStr"/>
      <c r="E45" s="82" t="inlineStr"/>
      <c r="F45" s="82" t="inlineStr"/>
      <c r="G45" s="82" t="inlineStr"/>
      <c r="H45" s="82" t="inlineStr"/>
      <c r="I45" s="82" t="inlineStr"/>
      <c r="J45" s="82" t="inlineStr"/>
      <c r="K45" s="83" t="n"/>
      <c r="L45" s="84" t="n"/>
      <c r="M45" s="82" t="n"/>
      <c r="N45" s="82" t="n"/>
      <c r="O45" s="82" t="n"/>
      <c r="P45" s="82" t="n"/>
      <c r="Q45" s="82" t="n"/>
      <c r="R45" s="82" t="n"/>
      <c r="S45" s="82" t="n"/>
      <c r="T45" s="82" t="n"/>
      <c r="U45" s="83" t="n"/>
      <c r="V45" s="84" t="n"/>
      <c r="W45" s="82" t="n"/>
      <c r="X45" s="82" t="n"/>
      <c r="Y45" s="82" t="n"/>
      <c r="Z45" s="82" t="n"/>
      <c r="AA45" s="82" t="n"/>
      <c r="AB45" s="82" t="n"/>
      <c r="AC45" s="82" t="n"/>
      <c r="AD45" s="82" t="n"/>
      <c r="AE45" s="83" t="n"/>
      <c r="AF45" s="84" t="n"/>
      <c r="AG45" s="82" t="n"/>
      <c r="AH45" s="82" t="n"/>
      <c r="AI45" s="82" t="n"/>
      <c r="AJ45" s="82" t="n"/>
      <c r="AK45" s="82" t="n"/>
      <c r="AL45" s="82" t="n"/>
      <c r="AM45" s="82" t="n"/>
      <c r="AN45" s="82" t="n"/>
      <c r="AO45" s="83" t="n"/>
      <c r="AP45" s="84" t="n"/>
    </row>
    <row r="46" hidden="1" ht="35" customHeight="1" s="173" thickBot="1">
      <c r="A46" s="89" t="inlineStr">
        <is>
          <t>Penurunan (kenaikan) piutang istishna</t>
        </is>
      </c>
      <c r="B46" s="89" t="n"/>
      <c r="C46" s="82" t="inlineStr"/>
      <c r="D46" s="82" t="inlineStr"/>
      <c r="E46" s="82" t="inlineStr"/>
      <c r="F46" s="82" t="inlineStr"/>
      <c r="G46" s="82" t="inlineStr"/>
      <c r="H46" s="82" t="inlineStr"/>
      <c r="I46" s="82" t="inlineStr"/>
      <c r="J46" s="82" t="inlineStr"/>
      <c r="K46" s="83" t="n"/>
      <c r="L46" s="84" t="n"/>
      <c r="M46" s="82" t="n"/>
      <c r="N46" s="82" t="n"/>
      <c r="O46" s="82" t="n"/>
      <c r="P46" s="82" t="n"/>
      <c r="Q46" s="82" t="n"/>
      <c r="R46" s="82" t="n"/>
      <c r="S46" s="82" t="n"/>
      <c r="T46" s="82" t="n"/>
      <c r="U46" s="83" t="n"/>
      <c r="V46" s="84" t="n"/>
      <c r="W46" s="82" t="n"/>
      <c r="X46" s="82" t="n"/>
      <c r="Y46" s="82" t="n"/>
      <c r="Z46" s="82" t="n"/>
      <c r="AA46" s="82" t="n"/>
      <c r="AB46" s="82" t="n"/>
      <c r="AC46" s="82" t="n"/>
      <c r="AD46" s="82" t="n"/>
      <c r="AE46" s="83" t="n"/>
      <c r="AF46" s="84" t="n"/>
      <c r="AG46" s="82" t="n"/>
      <c r="AH46" s="82" t="n"/>
      <c r="AI46" s="82" t="n"/>
      <c r="AJ46" s="82" t="n"/>
      <c r="AK46" s="82" t="n"/>
      <c r="AL46" s="82" t="n"/>
      <c r="AM46" s="82" t="n"/>
      <c r="AN46" s="82" t="n"/>
      <c r="AO46" s="83" t="n"/>
      <c r="AP46" s="84" t="n"/>
    </row>
    <row r="47" hidden="1" ht="35" customHeight="1" s="173" thickBot="1">
      <c r="A47" s="89" t="inlineStr">
        <is>
          <t>Penurunan (kenaikan) piutang ijarah</t>
        </is>
      </c>
      <c r="B47" s="89" t="n"/>
      <c r="C47" s="82" t="inlineStr"/>
      <c r="D47" s="82" t="inlineStr"/>
      <c r="E47" s="82" t="inlineStr"/>
      <c r="F47" s="82" t="inlineStr"/>
      <c r="G47" s="82" t="inlineStr"/>
      <c r="H47" s="82" t="inlineStr"/>
      <c r="I47" s="82" t="inlineStr"/>
      <c r="J47" s="82" t="inlineStr"/>
      <c r="K47" s="83" t="n"/>
      <c r="L47" s="84" t="n"/>
      <c r="M47" s="82" t="n"/>
      <c r="N47" s="82" t="n"/>
      <c r="O47" s="82" t="n"/>
      <c r="P47" s="82" t="n"/>
      <c r="Q47" s="82" t="n"/>
      <c r="R47" s="82" t="n"/>
      <c r="S47" s="82" t="n"/>
      <c r="T47" s="82" t="n"/>
      <c r="U47" s="83" t="n"/>
      <c r="V47" s="84" t="n"/>
      <c r="W47" s="82" t="n"/>
      <c r="X47" s="82" t="n"/>
      <c r="Y47" s="82" t="n"/>
      <c r="Z47" s="82" t="n"/>
      <c r="AA47" s="82" t="n"/>
      <c r="AB47" s="82" t="n"/>
      <c r="AC47" s="82" t="n"/>
      <c r="AD47" s="82" t="n"/>
      <c r="AE47" s="83" t="n"/>
      <c r="AF47" s="84" t="n"/>
      <c r="AG47" s="82" t="n"/>
      <c r="AH47" s="82" t="n"/>
      <c r="AI47" s="82" t="n"/>
      <c r="AJ47" s="82" t="n"/>
      <c r="AK47" s="82" t="n"/>
      <c r="AL47" s="82" t="n"/>
      <c r="AM47" s="82" t="n"/>
      <c r="AN47" s="82" t="n"/>
      <c r="AO47" s="83" t="n"/>
      <c r="AP47" s="84" t="n"/>
    </row>
    <row r="48" hidden="1" ht="35" customHeight="1" s="173" thickBot="1">
      <c r="A48" s="89" t="inlineStr">
        <is>
          <t>Penurunan (kenaikan) pinjaman qardh</t>
        </is>
      </c>
      <c r="B48" s="89" t="n"/>
      <c r="C48" s="82" t="inlineStr"/>
      <c r="D48" s="82" t="inlineStr"/>
      <c r="E48" s="82" t="inlineStr"/>
      <c r="F48" s="82" t="inlineStr"/>
      <c r="G48" s="82" t="inlineStr"/>
      <c r="H48" s="82" t="inlineStr"/>
      <c r="I48" s="82" t="inlineStr"/>
      <c r="J48" s="82" t="inlineStr"/>
      <c r="K48" s="83" t="n"/>
      <c r="L48" s="84" t="n"/>
      <c r="M48" s="82" t="n"/>
      <c r="N48" s="82" t="n"/>
      <c r="O48" s="82" t="n"/>
      <c r="P48" s="82" t="n"/>
      <c r="Q48" s="82" t="n"/>
      <c r="R48" s="82" t="n"/>
      <c r="S48" s="82" t="n"/>
      <c r="T48" s="82" t="n"/>
      <c r="U48" s="83" t="n"/>
      <c r="V48" s="84" t="n"/>
      <c r="W48" s="82" t="n"/>
      <c r="X48" s="82" t="n"/>
      <c r="Y48" s="82" t="n"/>
      <c r="Z48" s="82" t="n"/>
      <c r="AA48" s="82" t="n"/>
      <c r="AB48" s="82" t="n"/>
      <c r="AC48" s="82" t="n"/>
      <c r="AD48" s="82" t="n"/>
      <c r="AE48" s="83" t="n"/>
      <c r="AF48" s="84" t="n"/>
      <c r="AG48" s="82" t="n"/>
      <c r="AH48" s="82" t="n"/>
      <c r="AI48" s="82" t="n"/>
      <c r="AJ48" s="82" t="n"/>
      <c r="AK48" s="82" t="n"/>
      <c r="AL48" s="82" t="n"/>
      <c r="AM48" s="82" t="n"/>
      <c r="AN48" s="82" t="n"/>
      <c r="AO48" s="83" t="n"/>
      <c r="AP48" s="84" t="n"/>
    </row>
    <row r="49" hidden="1" ht="35" customHeight="1" s="173" thickBot="1">
      <c r="A49" s="89" t="inlineStr">
        <is>
          <t>Penurunan (kenaikan) pembiayaan mudharabah</t>
        </is>
      </c>
      <c r="B49" s="89" t="n"/>
      <c r="C49" s="82" t="inlineStr"/>
      <c r="D49" s="82" t="inlineStr"/>
      <c r="E49" s="82" t="inlineStr"/>
      <c r="F49" s="82" t="inlineStr"/>
      <c r="G49" s="82" t="inlineStr"/>
      <c r="H49" s="82" t="inlineStr"/>
      <c r="I49" s="82" t="inlineStr"/>
      <c r="J49" s="82" t="inlineStr"/>
      <c r="K49" s="83" t="n"/>
      <c r="L49" s="84" t="n"/>
      <c r="M49" s="82" t="n"/>
      <c r="N49" s="82" t="n"/>
      <c r="O49" s="82" t="n"/>
      <c r="P49" s="82" t="n"/>
      <c r="Q49" s="82" t="n"/>
      <c r="R49" s="82" t="n"/>
      <c r="S49" s="82" t="n"/>
      <c r="T49" s="82" t="n"/>
      <c r="U49" s="83" t="n"/>
      <c r="V49" s="84" t="n"/>
      <c r="W49" s="82" t="n"/>
      <c r="X49" s="82" t="n"/>
      <c r="Y49" s="82" t="n"/>
      <c r="Z49" s="82" t="n"/>
      <c r="AA49" s="82" t="n"/>
      <c r="AB49" s="82" t="n"/>
      <c r="AC49" s="82" t="n"/>
      <c r="AD49" s="82" t="n"/>
      <c r="AE49" s="83" t="n"/>
      <c r="AF49" s="84" t="n"/>
      <c r="AG49" s="82" t="n"/>
      <c r="AH49" s="82" t="n"/>
      <c r="AI49" s="82" t="n"/>
      <c r="AJ49" s="82" t="n"/>
      <c r="AK49" s="82" t="n"/>
      <c r="AL49" s="82" t="n"/>
      <c r="AM49" s="82" t="n"/>
      <c r="AN49" s="82" t="n"/>
      <c r="AO49" s="83" t="n"/>
      <c r="AP49" s="84" t="n"/>
    </row>
    <row r="50" hidden="1" ht="35" customHeight="1" s="173" thickBot="1">
      <c r="A50" s="89" t="inlineStr">
        <is>
          <t>Penurunan (kenaikan) pembiayaan musyarakah</t>
        </is>
      </c>
      <c r="B50" s="89" t="n"/>
      <c r="C50" s="82" t="inlineStr"/>
      <c r="D50" s="82" t="inlineStr"/>
      <c r="E50" s="82" t="inlineStr"/>
      <c r="F50" s="82" t="inlineStr"/>
      <c r="G50" s="82" t="inlineStr"/>
      <c r="H50" s="82" t="inlineStr"/>
      <c r="I50" s="82" t="inlineStr"/>
      <c r="J50" s="82" t="inlineStr"/>
      <c r="K50" s="83" t="n"/>
      <c r="L50" s="84" t="n"/>
      <c r="M50" s="82" t="n"/>
      <c r="N50" s="82" t="n"/>
      <c r="O50" s="82" t="n"/>
      <c r="P50" s="82" t="n"/>
      <c r="Q50" s="82" t="n"/>
      <c r="R50" s="82" t="n"/>
      <c r="S50" s="82" t="n"/>
      <c r="T50" s="82" t="n"/>
      <c r="U50" s="83" t="n"/>
      <c r="V50" s="84" t="n"/>
      <c r="W50" s="82" t="n"/>
      <c r="X50" s="82" t="n"/>
      <c r="Y50" s="82" t="n"/>
      <c r="Z50" s="82" t="n"/>
      <c r="AA50" s="82" t="n"/>
      <c r="AB50" s="82" t="n"/>
      <c r="AC50" s="82" t="n"/>
      <c r="AD50" s="82" t="n"/>
      <c r="AE50" s="83" t="n"/>
      <c r="AF50" s="84" t="n"/>
      <c r="AG50" s="82" t="n"/>
      <c r="AH50" s="82" t="n"/>
      <c r="AI50" s="82" t="n"/>
      <c r="AJ50" s="82" t="n"/>
      <c r="AK50" s="82" t="n"/>
      <c r="AL50" s="82" t="n"/>
      <c r="AM50" s="82" t="n"/>
      <c r="AN50" s="82" t="n"/>
      <c r="AO50" s="83" t="n"/>
      <c r="AP50" s="84" t="n"/>
    </row>
    <row r="51" hidden="1" ht="35" customHeight="1" s="173" thickBot="1">
      <c r="A51" s="89" t="inlineStr">
        <is>
          <t>Penurunan (kenaikan) aset ijarah</t>
        </is>
      </c>
      <c r="B51" s="89" t="n"/>
      <c r="C51" s="82" t="inlineStr"/>
      <c r="D51" s="82" t="inlineStr"/>
      <c r="E51" s="82" t="inlineStr"/>
      <c r="F51" s="82" t="inlineStr"/>
      <c r="G51" s="82" t="inlineStr"/>
      <c r="H51" s="82" t="inlineStr"/>
      <c r="I51" s="82" t="inlineStr"/>
      <c r="J51" s="82" t="inlineStr"/>
      <c r="K51" s="83" t="n"/>
      <c r="L51" s="84" t="n"/>
      <c r="M51" s="82" t="n"/>
      <c r="N51" s="82" t="n"/>
      <c r="O51" s="82" t="n"/>
      <c r="P51" s="82" t="n"/>
      <c r="Q51" s="82" t="n"/>
      <c r="R51" s="82" t="n"/>
      <c r="S51" s="82" t="n"/>
      <c r="T51" s="82" t="n"/>
      <c r="U51" s="83" t="n"/>
      <c r="V51" s="84" t="n"/>
      <c r="W51" s="82" t="n"/>
      <c r="X51" s="82" t="n"/>
      <c r="Y51" s="82" t="n"/>
      <c r="Z51" s="82" t="n"/>
      <c r="AA51" s="82" t="n"/>
      <c r="AB51" s="82" t="n"/>
      <c r="AC51" s="82" t="n"/>
      <c r="AD51" s="82" t="n"/>
      <c r="AE51" s="83" t="n"/>
      <c r="AF51" s="84" t="n"/>
      <c r="AG51" s="82" t="n"/>
      <c r="AH51" s="82" t="n"/>
      <c r="AI51" s="82" t="n"/>
      <c r="AJ51" s="82" t="n"/>
      <c r="AK51" s="82" t="n"/>
      <c r="AL51" s="82" t="n"/>
      <c r="AM51" s="82" t="n"/>
      <c r="AN51" s="82" t="n"/>
      <c r="AO51" s="83" t="n"/>
      <c r="AP51" s="84" t="n"/>
    </row>
    <row r="52" hidden="1" ht="35" customHeight="1" s="173" thickBot="1">
      <c r="A52" s="81" t="inlineStr">
        <is>
          <t>Penurunan (kenaikan) piutang lainnya</t>
        </is>
      </c>
      <c r="B52" s="81" t="n"/>
      <c r="C52" s="82" t="inlineStr"/>
      <c r="D52" s="82" t="inlineStr"/>
      <c r="E52" s="82" t="inlineStr"/>
      <c r="F52" s="82" t="inlineStr"/>
      <c r="G52" s="82" t="inlineStr"/>
      <c r="H52" s="82" t="inlineStr"/>
      <c r="I52" s="82" t="inlineStr"/>
      <c r="J52" s="82" t="inlineStr"/>
      <c r="K52" s="83" t="n"/>
      <c r="L52" s="84" t="n"/>
      <c r="M52" s="82" t="n"/>
      <c r="N52" s="82" t="n"/>
      <c r="O52" s="82" t="n"/>
      <c r="P52" s="82" t="n"/>
      <c r="Q52" s="82" t="n"/>
      <c r="R52" s="82" t="n"/>
      <c r="S52" s="82" t="n"/>
      <c r="T52" s="82" t="n"/>
      <c r="U52" s="83" t="n"/>
      <c r="V52" s="84" t="n"/>
      <c r="W52" s="82" t="n"/>
      <c r="X52" s="82" t="n"/>
      <c r="Y52" s="82" t="n"/>
      <c r="Z52" s="82" t="n"/>
      <c r="AA52" s="82" t="n"/>
      <c r="AB52" s="82" t="n"/>
      <c r="AC52" s="82" t="n"/>
      <c r="AD52" s="82" t="n"/>
      <c r="AE52" s="83" t="n"/>
      <c r="AF52" s="84" t="n"/>
      <c r="AG52" s="82" t="n"/>
      <c r="AH52" s="82" t="n"/>
      <c r="AI52" s="82" t="n"/>
      <c r="AJ52" s="82" t="n"/>
      <c r="AK52" s="82" t="n"/>
      <c r="AL52" s="82" t="n"/>
      <c r="AM52" s="82" t="n"/>
      <c r="AN52" s="82" t="n"/>
      <c r="AO52" s="83" t="n"/>
      <c r="AP52" s="84" t="n"/>
    </row>
    <row r="53" hidden="1" ht="35" customHeight="1" s="173" thickBot="1">
      <c r="A53" s="81" t="inlineStr">
        <is>
          <t>Penurunan (kenaikan) agunan yang diambil alih</t>
        </is>
      </c>
      <c r="B53" s="81" t="n"/>
      <c r="C53" s="82" t="inlineStr"/>
      <c r="D53" s="82" t="inlineStr"/>
      <c r="E53" s="82" t="inlineStr"/>
      <c r="F53" s="82" t="inlineStr"/>
      <c r="G53" s="82" t="inlineStr"/>
      <c r="H53" s="82" t="inlineStr"/>
      <c r="I53" s="82" t="inlineStr"/>
      <c r="J53" s="82" t="inlineStr"/>
      <c r="K53" s="83" t="n"/>
      <c r="L53" s="84" t="n"/>
      <c r="M53" s="82" t="n"/>
      <c r="N53" s="82" t="n"/>
      <c r="O53" s="82" t="n"/>
      <c r="P53" s="82" t="n"/>
      <c r="Q53" s="82" t="n"/>
      <c r="R53" s="82" t="n"/>
      <c r="S53" s="82" t="n"/>
      <c r="T53" s="82" t="n"/>
      <c r="U53" s="83" t="n"/>
      <c r="V53" s="84" t="n"/>
      <c r="W53" s="82" t="n"/>
      <c r="X53" s="82" t="n"/>
      <c r="Y53" s="82" t="n"/>
      <c r="Z53" s="82" t="n"/>
      <c r="AA53" s="82" t="n"/>
      <c r="AB53" s="82" t="n"/>
      <c r="AC53" s="82" t="n"/>
      <c r="AD53" s="82" t="n"/>
      <c r="AE53" s="83" t="n"/>
      <c r="AF53" s="84" t="n"/>
      <c r="AG53" s="82" t="n"/>
      <c r="AH53" s="82" t="n"/>
      <c r="AI53" s="82" t="n"/>
      <c r="AJ53" s="82" t="n"/>
      <c r="AK53" s="82" t="n"/>
      <c r="AL53" s="82" t="n"/>
      <c r="AM53" s="82" t="n"/>
      <c r="AN53" s="82" t="n"/>
      <c r="AO53" s="83" t="n"/>
      <c r="AP53" s="84" t="n"/>
    </row>
    <row r="54" hidden="1" ht="35" customHeight="1" s="173" thickBot="1">
      <c r="A54" s="81" t="inlineStr">
        <is>
          <t>Penurunan (kenaikan) tagihan derivatif</t>
        </is>
      </c>
      <c r="B54" s="81" t="n"/>
      <c r="C54" s="82" t="inlineStr"/>
      <c r="D54" s="82" t="inlineStr"/>
      <c r="E54" s="82" t="inlineStr"/>
      <c r="F54" s="82" t="inlineStr"/>
      <c r="G54" s="82" t="inlineStr"/>
      <c r="H54" s="82" t="inlineStr"/>
      <c r="I54" s="82" t="inlineStr"/>
      <c r="J54" s="82" t="inlineStr"/>
      <c r="K54" s="83" t="n"/>
      <c r="L54" s="84" t="n"/>
      <c r="M54" s="82" t="n"/>
      <c r="N54" s="82" t="n"/>
      <c r="O54" s="82" t="n"/>
      <c r="P54" s="82" t="n"/>
      <c r="Q54" s="82" t="n"/>
      <c r="R54" s="82" t="n"/>
      <c r="S54" s="82" t="n"/>
      <c r="T54" s="82" t="n"/>
      <c r="U54" s="83" t="n"/>
      <c r="V54" s="84" t="n"/>
      <c r="W54" s="82" t="n"/>
      <c r="X54" s="82" t="n"/>
      <c r="Y54" s="82" t="n"/>
      <c r="Z54" s="82" t="n"/>
      <c r="AA54" s="82" t="n"/>
      <c r="AB54" s="82" t="n"/>
      <c r="AC54" s="82" t="n"/>
      <c r="AD54" s="82" t="n"/>
      <c r="AE54" s="83" t="n"/>
      <c r="AF54" s="84" t="n"/>
      <c r="AG54" s="82" t="n"/>
      <c r="AH54" s="82" t="n"/>
      <c r="AI54" s="82" t="n"/>
      <c r="AJ54" s="82" t="n"/>
      <c r="AK54" s="82" t="n"/>
      <c r="AL54" s="82" t="n"/>
      <c r="AM54" s="82" t="n"/>
      <c r="AN54" s="82" t="n"/>
      <c r="AO54" s="83" t="n"/>
      <c r="AP54" s="84" t="n"/>
    </row>
    <row r="55" hidden="1" ht="35" customHeight="1" s="173" thickBot="1">
      <c r="A55" s="81" t="inlineStr">
        <is>
          <t>Penurunan (kenaikan) aset reasuransi</t>
        </is>
      </c>
      <c r="B55" s="81" t="n"/>
      <c r="C55" s="82" t="inlineStr"/>
      <c r="D55" s="82" t="inlineStr"/>
      <c r="E55" s="82" t="inlineStr"/>
      <c r="F55" s="82" t="inlineStr"/>
      <c r="G55" s="82" t="inlineStr"/>
      <c r="H55" s="82" t="inlineStr"/>
      <c r="I55" s="82" t="inlineStr"/>
      <c r="J55" s="82" t="inlineStr"/>
      <c r="K55" s="83" t="n"/>
      <c r="L55" s="84" t="n"/>
      <c r="M55" s="82" t="n"/>
      <c r="N55" s="82" t="n"/>
      <c r="O55" s="82" t="n"/>
      <c r="P55" s="82" t="n"/>
      <c r="Q55" s="82" t="n"/>
      <c r="R55" s="82" t="n"/>
      <c r="S55" s="82" t="n"/>
      <c r="T55" s="82" t="n"/>
      <c r="U55" s="83" t="n"/>
      <c r="V55" s="84" t="n"/>
      <c r="W55" s="82" t="n"/>
      <c r="X55" s="82" t="n"/>
      <c r="Y55" s="82" t="n"/>
      <c r="Z55" s="82" t="n"/>
      <c r="AA55" s="82" t="n"/>
      <c r="AB55" s="82" t="n"/>
      <c r="AC55" s="82" t="n"/>
      <c r="AD55" s="82" t="n"/>
      <c r="AE55" s="83" t="n"/>
      <c r="AF55" s="84" t="n"/>
      <c r="AG55" s="82" t="n"/>
      <c r="AH55" s="82" t="n"/>
      <c r="AI55" s="82" t="n"/>
      <c r="AJ55" s="82" t="n"/>
      <c r="AK55" s="82" t="n"/>
      <c r="AL55" s="82" t="n"/>
      <c r="AM55" s="82" t="n"/>
      <c r="AN55" s="82" t="n"/>
      <c r="AO55" s="83" t="n"/>
      <c r="AP55" s="84" t="n"/>
    </row>
    <row r="56" hidden="1" ht="35" customHeight="1" s="173" thickBot="1">
      <c r="A56" s="81" t="inlineStr">
        <is>
          <t>Penurunan (kenaikan) aset lainnya</t>
        </is>
      </c>
      <c r="B56" s="81" t="n"/>
      <c r="C56" s="82" t="inlineStr"/>
      <c r="D56" s="82" t="inlineStr"/>
      <c r="E56" s="82" t="inlineStr"/>
      <c r="F56" s="82" t="inlineStr"/>
      <c r="G56" s="82" t="inlineStr"/>
      <c r="H56" s="82" t="inlineStr"/>
      <c r="I56" s="82" t="inlineStr"/>
      <c r="J56" s="82" t="inlineStr"/>
      <c r="K56" s="83" t="n"/>
      <c r="L56" s="84" t="n"/>
      <c r="M56" s="82" t="n"/>
      <c r="N56" s="82" t="n"/>
      <c r="O56" s="82" t="n"/>
      <c r="P56" s="82" t="n"/>
      <c r="Q56" s="82" t="n"/>
      <c r="R56" s="82" t="n"/>
      <c r="S56" s="82" t="n"/>
      <c r="T56" s="82" t="n"/>
      <c r="U56" s="83" t="n"/>
      <c r="V56" s="84" t="n"/>
      <c r="W56" s="82" t="n"/>
      <c r="X56" s="82" t="n"/>
      <c r="Y56" s="82" t="n"/>
      <c r="Z56" s="82" t="n"/>
      <c r="AA56" s="82" t="n"/>
      <c r="AB56" s="82" t="n"/>
      <c r="AC56" s="82" t="n"/>
      <c r="AD56" s="82" t="n"/>
      <c r="AE56" s="83" t="n"/>
      <c r="AF56" s="84" t="n"/>
      <c r="AG56" s="82" t="n"/>
      <c r="AH56" s="82" t="n"/>
      <c r="AI56" s="82" t="n"/>
      <c r="AJ56" s="82" t="n"/>
      <c r="AK56" s="82" t="n"/>
      <c r="AL56" s="82" t="n"/>
      <c r="AM56" s="82" t="n"/>
      <c r="AN56" s="82" t="n"/>
      <c r="AO56" s="83" t="n"/>
      <c r="AP56" s="84" t="n"/>
    </row>
    <row r="57" ht="35" customHeight="1" s="173" thickBot="1">
      <c r="A57" s="80" t="inlineStr">
        <is>
          <t>Kenaikan (penurunan) liabilitas operasi</t>
        </is>
      </c>
      <c r="B57" s="80" t="n"/>
      <c r="C57" s="76" t="n"/>
      <c r="D57" s="76" t="n"/>
      <c r="E57" s="76" t="n"/>
      <c r="F57" s="76" t="n"/>
      <c r="G57" s="76" t="n"/>
      <c r="H57" s="76" t="n"/>
      <c r="I57" s="76" t="n"/>
      <c r="J57" s="76" t="n"/>
      <c r="K57" s="77" t="n"/>
      <c r="L57" s="78" t="n"/>
      <c r="M57" s="76" t="n"/>
      <c r="N57" s="76" t="n"/>
      <c r="O57" s="76" t="n"/>
      <c r="P57" s="76" t="n"/>
      <c r="Q57" s="76" t="n"/>
      <c r="R57" s="76" t="n"/>
      <c r="S57" s="76" t="n"/>
      <c r="T57" s="76" t="n"/>
      <c r="U57" s="77" t="n"/>
      <c r="V57" s="78" t="n"/>
      <c r="W57" s="76" t="n"/>
      <c r="X57" s="76" t="n"/>
      <c r="Y57" s="76" t="n"/>
      <c r="Z57" s="76" t="n"/>
      <c r="AA57" s="76" t="n"/>
      <c r="AB57" s="76" t="n"/>
      <c r="AC57" s="76" t="n"/>
      <c r="AD57" s="76" t="n"/>
      <c r="AE57" s="77" t="n"/>
      <c r="AF57" s="78" t="n"/>
      <c r="AG57" s="76" t="n"/>
      <c r="AH57" s="76" t="n"/>
      <c r="AI57" s="76" t="n"/>
      <c r="AJ57" s="76" t="n"/>
      <c r="AK57" s="76" t="n"/>
      <c r="AL57" s="76" t="n"/>
      <c r="AM57" s="76" t="n"/>
      <c r="AN57" s="76" t="n"/>
      <c r="AO57" s="77" t="n"/>
      <c r="AP57" s="78" t="n"/>
    </row>
    <row r="58" hidden="1" ht="35" customHeight="1" s="173" thickBot="1">
      <c r="A58" s="81" t="inlineStr">
        <is>
          <t>Kenaikan (penurunan) liabilitas segera</t>
        </is>
      </c>
      <c r="B58" s="81" t="n"/>
      <c r="C58" s="82" t="inlineStr"/>
      <c r="D58" s="82" t="inlineStr"/>
      <c r="E58" s="82" t="inlineStr"/>
      <c r="F58" s="82" t="inlineStr"/>
      <c r="G58" s="82" t="inlineStr"/>
      <c r="H58" s="82" t="inlineStr"/>
      <c r="I58" s="82" t="inlineStr"/>
      <c r="J58" s="82" t="inlineStr"/>
      <c r="K58" s="83" t="n"/>
      <c r="L58" s="84" t="n"/>
      <c r="M58" s="82" t="n"/>
      <c r="N58" s="82" t="n"/>
      <c r="O58" s="82" t="n"/>
      <c r="P58" s="82" t="n"/>
      <c r="Q58" s="82" t="n"/>
      <c r="R58" s="82" t="n"/>
      <c r="S58" s="82" t="n"/>
      <c r="T58" s="82" t="n"/>
      <c r="U58" s="83" t="n"/>
      <c r="V58" s="84" t="n"/>
      <c r="W58" s="82" t="n"/>
      <c r="X58" s="82" t="n"/>
      <c r="Y58" s="82" t="n"/>
      <c r="Z58" s="82" t="n"/>
      <c r="AA58" s="82" t="n"/>
      <c r="AB58" s="82" t="n"/>
      <c r="AC58" s="82" t="n"/>
      <c r="AD58" s="82" t="n"/>
      <c r="AE58" s="83" t="n"/>
      <c r="AF58" s="84" t="n"/>
      <c r="AG58" s="82" t="n"/>
      <c r="AH58" s="82" t="n"/>
      <c r="AI58" s="82" t="n"/>
      <c r="AJ58" s="82" t="n"/>
      <c r="AK58" s="82" t="n"/>
      <c r="AL58" s="82" t="n"/>
      <c r="AM58" s="82" t="n"/>
      <c r="AN58" s="82" t="n"/>
      <c r="AO58" s="83" t="n"/>
      <c r="AP58" s="84" t="n"/>
    </row>
    <row r="59" ht="35" customHeight="1" s="173" thickBot="1">
      <c r="A59" s="81" t="inlineStr">
        <is>
          <t>Kenaikan (penurunan) giro dan tabungan simpanan nasabah</t>
        </is>
      </c>
      <c r="B59" s="81" t="n"/>
      <c r="C59" s="82" t="n">
        <v>857.739</v>
      </c>
      <c r="D59" s="82" t="n">
        <v>7906.948</v>
      </c>
      <c r="E59" s="82" t="n">
        <v>15463.934</v>
      </c>
      <c r="F59" s="82" t="n">
        <v>24318.523</v>
      </c>
      <c r="G59" s="82" t="n">
        <v>1543.52</v>
      </c>
      <c r="H59" s="82" t="n">
        <v>5654.296</v>
      </c>
      <c r="I59" s="82" t="n">
        <v>16826.95</v>
      </c>
      <c r="J59" s="82" t="n">
        <v>16968.849</v>
      </c>
      <c r="K59" s="83" t="n"/>
      <c r="L59" s="84" t="n"/>
      <c r="M59" s="82" t="n"/>
      <c r="N59" s="82" t="n"/>
      <c r="O59" s="82" t="n"/>
      <c r="P59" s="82" t="n"/>
      <c r="Q59" s="82" t="n"/>
      <c r="R59" s="82" t="n"/>
      <c r="S59" s="82" t="n"/>
      <c r="T59" s="82" t="n"/>
      <c r="U59" s="83" t="n"/>
      <c r="V59" s="84" t="n"/>
      <c r="W59" s="82" t="n"/>
      <c r="X59" s="82" t="n"/>
      <c r="Y59" s="82" t="n"/>
      <c r="Z59" s="82" t="n"/>
      <c r="AA59" s="82" t="n"/>
      <c r="AB59" s="82" t="n"/>
      <c r="AC59" s="82" t="n"/>
      <c r="AD59" s="82" t="n"/>
      <c r="AE59" s="83" t="n"/>
      <c r="AF59" s="84" t="n"/>
      <c r="AG59" s="82" t="n"/>
      <c r="AH59" s="82" t="n"/>
      <c r="AI59" s="82" t="n"/>
      <c r="AJ59" s="82" t="n"/>
      <c r="AK59" s="82" t="n"/>
      <c r="AL59" s="82" t="n"/>
      <c r="AM59" s="82" t="n"/>
      <c r="AN59" s="82" t="n"/>
      <c r="AO59" s="83" t="n"/>
      <c r="AP59" s="84" t="n"/>
    </row>
    <row r="60" ht="35" customHeight="1" s="173" thickBot="1">
      <c r="A60" s="81" t="inlineStr">
        <is>
          <t>Kenaikan (penurunan) deposito berjangka nasabah</t>
        </is>
      </c>
      <c r="B60" s="81" t="n"/>
      <c r="C60" s="82" t="n">
        <v>575.283</v>
      </c>
      <c r="D60" s="82" t="n">
        <v>-3056.866</v>
      </c>
      <c r="E60" s="82" t="n">
        <v>-3534.81</v>
      </c>
      <c r="F60" s="82" t="n">
        <v>9500.563</v>
      </c>
      <c r="G60" s="82" t="n">
        <v>-10543.066</v>
      </c>
      <c r="H60" s="82" t="n">
        <v>2466.038</v>
      </c>
      <c r="I60" s="82" t="n">
        <v>3342.786</v>
      </c>
      <c r="J60" s="82" t="n">
        <v>-7508.551</v>
      </c>
      <c r="K60" s="83" t="n"/>
      <c r="L60" s="84" t="n"/>
      <c r="M60" s="82" t="n"/>
      <c r="N60" s="82" t="n"/>
      <c r="O60" s="82" t="n"/>
      <c r="P60" s="82" t="n"/>
      <c r="Q60" s="82" t="n"/>
      <c r="R60" s="82" t="n"/>
      <c r="S60" s="82" t="n"/>
      <c r="T60" s="82" t="n"/>
      <c r="U60" s="83" t="n"/>
      <c r="V60" s="84" t="n"/>
      <c r="W60" s="82" t="n"/>
      <c r="X60" s="82" t="n"/>
      <c r="Y60" s="82" t="n"/>
      <c r="Z60" s="82" t="n"/>
      <c r="AA60" s="82" t="n"/>
      <c r="AB60" s="82" t="n"/>
      <c r="AC60" s="82" t="n"/>
      <c r="AD60" s="82" t="n"/>
      <c r="AE60" s="83" t="n"/>
      <c r="AF60" s="84" t="n"/>
      <c r="AG60" s="82" t="n"/>
      <c r="AH60" s="82" t="n"/>
      <c r="AI60" s="82" t="n"/>
      <c r="AJ60" s="82" t="n"/>
      <c r="AK60" s="82" t="n"/>
      <c r="AL60" s="82" t="n"/>
      <c r="AM60" s="82" t="n"/>
      <c r="AN60" s="82" t="n"/>
      <c r="AO60" s="83" t="n"/>
      <c r="AP60" s="84" t="n"/>
    </row>
    <row r="61" hidden="1" ht="35" customHeight="1" s="173" thickBot="1">
      <c r="A61" s="81" t="inlineStr">
        <is>
          <t>Kenaikan (penurunan) giro wadiah simpanan nasabah</t>
        </is>
      </c>
      <c r="B61" s="81" t="n"/>
      <c r="C61" s="82" t="inlineStr"/>
      <c r="D61" s="82" t="inlineStr"/>
      <c r="E61" s="82" t="inlineStr"/>
      <c r="F61" s="82" t="inlineStr"/>
      <c r="G61" s="82" t="inlineStr"/>
      <c r="H61" s="82" t="inlineStr"/>
      <c r="I61" s="82" t="inlineStr"/>
      <c r="J61" s="82" t="inlineStr"/>
      <c r="K61" s="83" t="n"/>
      <c r="L61" s="84" t="n"/>
      <c r="M61" s="82" t="n"/>
      <c r="N61" s="82" t="n"/>
      <c r="O61" s="82" t="n"/>
      <c r="P61" s="82" t="n"/>
      <c r="Q61" s="82" t="n"/>
      <c r="R61" s="82" t="n"/>
      <c r="S61" s="82" t="n"/>
      <c r="T61" s="82" t="n"/>
      <c r="U61" s="83" t="n"/>
      <c r="V61" s="84" t="n"/>
      <c r="W61" s="82" t="n"/>
      <c r="X61" s="82" t="n"/>
      <c r="Y61" s="82" t="n"/>
      <c r="Z61" s="82" t="n"/>
      <c r="AA61" s="82" t="n"/>
      <c r="AB61" s="82" t="n"/>
      <c r="AC61" s="82" t="n"/>
      <c r="AD61" s="82" t="n"/>
      <c r="AE61" s="83" t="n"/>
      <c r="AF61" s="84" t="n"/>
      <c r="AG61" s="82" t="n"/>
      <c r="AH61" s="82" t="n"/>
      <c r="AI61" s="82" t="n"/>
      <c r="AJ61" s="82" t="n"/>
      <c r="AK61" s="82" t="n"/>
      <c r="AL61" s="82" t="n"/>
      <c r="AM61" s="82" t="n"/>
      <c r="AN61" s="82" t="n"/>
      <c r="AO61" s="83" t="n"/>
      <c r="AP61" s="84" t="n"/>
    </row>
    <row r="62" hidden="1" ht="52" customHeight="1" s="173" thickBot="1">
      <c r="A62" s="81" t="inlineStr">
        <is>
          <t>Kenaikan (penurunan) tabungan wadiah simpanan nasabah</t>
        </is>
      </c>
      <c r="B62" s="81" t="n"/>
      <c r="C62" s="82" t="inlineStr"/>
      <c r="D62" s="82" t="inlineStr"/>
      <c r="E62" s="82" t="inlineStr"/>
      <c r="F62" s="82" t="inlineStr"/>
      <c r="G62" s="82" t="inlineStr"/>
      <c r="H62" s="82" t="inlineStr"/>
      <c r="I62" s="82" t="inlineStr"/>
      <c r="J62" s="82" t="inlineStr"/>
      <c r="K62" s="83" t="n"/>
      <c r="L62" s="84" t="n"/>
      <c r="M62" s="82" t="n"/>
      <c r="N62" s="82" t="n"/>
      <c r="O62" s="82" t="n"/>
      <c r="P62" s="82" t="n"/>
      <c r="Q62" s="82" t="n"/>
      <c r="R62" s="82" t="n"/>
      <c r="S62" s="82" t="n"/>
      <c r="T62" s="82" t="n"/>
      <c r="U62" s="83" t="n"/>
      <c r="V62" s="84" t="n"/>
      <c r="W62" s="82" t="n"/>
      <c r="X62" s="82" t="n"/>
      <c r="Y62" s="82" t="n"/>
      <c r="Z62" s="82" t="n"/>
      <c r="AA62" s="82" t="n"/>
      <c r="AB62" s="82" t="n"/>
      <c r="AC62" s="82" t="n"/>
      <c r="AD62" s="82" t="n"/>
      <c r="AE62" s="83" t="n"/>
      <c r="AF62" s="84" t="n"/>
      <c r="AG62" s="82" t="n"/>
      <c r="AH62" s="82" t="n"/>
      <c r="AI62" s="82" t="n"/>
      <c r="AJ62" s="82" t="n"/>
      <c r="AK62" s="82" t="n"/>
      <c r="AL62" s="82" t="n"/>
      <c r="AM62" s="82" t="n"/>
      <c r="AN62" s="82" t="n"/>
      <c r="AO62" s="83" t="n"/>
      <c r="AP62" s="84" t="n"/>
    </row>
    <row r="63" hidden="1" ht="35" customHeight="1" s="173" thickBot="1">
      <c r="A63" s="81" t="inlineStr">
        <is>
          <t>Kenaikan (penurunan) deposito wakalah simpanan nasabah</t>
        </is>
      </c>
      <c r="B63" s="81" t="n"/>
      <c r="C63" s="82" t="inlineStr"/>
      <c r="D63" s="82" t="inlineStr"/>
      <c r="E63" s="82" t="inlineStr"/>
      <c r="F63" s="82" t="inlineStr"/>
      <c r="G63" s="82" t="inlineStr"/>
      <c r="H63" s="82" t="inlineStr"/>
      <c r="I63" s="82" t="inlineStr"/>
      <c r="J63" s="82" t="inlineStr"/>
      <c r="K63" s="83" t="n"/>
      <c r="L63" s="84" t="n"/>
      <c r="M63" s="82" t="n"/>
      <c r="N63" s="82" t="n"/>
      <c r="O63" s="82" t="n"/>
      <c r="P63" s="82" t="n"/>
      <c r="Q63" s="82" t="n"/>
      <c r="R63" s="82" t="n"/>
      <c r="S63" s="82" t="n"/>
      <c r="T63" s="82" t="n"/>
      <c r="U63" s="83" t="n"/>
      <c r="V63" s="84" t="n"/>
      <c r="W63" s="82" t="n"/>
      <c r="X63" s="82" t="n"/>
      <c r="Y63" s="82" t="n"/>
      <c r="Z63" s="82" t="n"/>
      <c r="AA63" s="82" t="n"/>
      <c r="AB63" s="82" t="n"/>
      <c r="AC63" s="82" t="n"/>
      <c r="AD63" s="82" t="n"/>
      <c r="AE63" s="83" t="n"/>
      <c r="AF63" s="84" t="n"/>
      <c r="AG63" s="82" t="n"/>
      <c r="AH63" s="82" t="n"/>
      <c r="AI63" s="82" t="n"/>
      <c r="AJ63" s="82" t="n"/>
      <c r="AK63" s="82" t="n"/>
      <c r="AL63" s="82" t="n"/>
      <c r="AM63" s="82" t="n"/>
      <c r="AN63" s="82" t="n"/>
      <c r="AO63" s="83" t="n"/>
      <c r="AP63" s="84" t="n"/>
    </row>
    <row r="64" ht="35" customHeight="1" s="173" thickBot="1">
      <c r="A64" s="81" t="inlineStr">
        <is>
          <t>Kenaikan (penurunan) simpanan dari bank lain</t>
        </is>
      </c>
      <c r="B64" s="81" t="n"/>
      <c r="C64" s="82" t="n">
        <v>-3955.642</v>
      </c>
      <c r="D64" s="82" t="n">
        <v>-1564.107</v>
      </c>
      <c r="E64" s="82" t="n">
        <v>1536.97</v>
      </c>
      <c r="F64" s="82" t="n">
        <v>157.895</v>
      </c>
      <c r="G64" s="82" t="n">
        <v>-553.439</v>
      </c>
      <c r="H64" s="82" t="n">
        <v>-745.5650000000001</v>
      </c>
      <c r="I64" s="82" t="n">
        <v>4199.021</v>
      </c>
      <c r="J64" s="82" t="n">
        <v>1381.362</v>
      </c>
      <c r="K64" s="83" t="n"/>
      <c r="L64" s="84" t="n"/>
      <c r="M64" s="82" t="n"/>
      <c r="N64" s="82" t="n"/>
      <c r="O64" s="82" t="n"/>
      <c r="P64" s="82" t="n"/>
      <c r="Q64" s="82" t="n"/>
      <c r="R64" s="82" t="n"/>
      <c r="S64" s="82" t="n"/>
      <c r="T64" s="82" t="n"/>
      <c r="U64" s="83" t="n"/>
      <c r="V64" s="84" t="n"/>
      <c r="W64" s="82" t="n"/>
      <c r="X64" s="82" t="n"/>
      <c r="Y64" s="82" t="n"/>
      <c r="Z64" s="82" t="n"/>
      <c r="AA64" s="82" t="n"/>
      <c r="AB64" s="82" t="n"/>
      <c r="AC64" s="82" t="n"/>
      <c r="AD64" s="82" t="n"/>
      <c r="AE64" s="83" t="n"/>
      <c r="AF64" s="84" t="n"/>
      <c r="AG64" s="82" t="n"/>
      <c r="AH64" s="82" t="n"/>
      <c r="AI64" s="82" t="n"/>
      <c r="AJ64" s="82" t="n"/>
      <c r="AK64" s="82" t="n"/>
      <c r="AL64" s="82" t="n"/>
      <c r="AM64" s="82" t="n"/>
      <c r="AN64" s="82" t="n"/>
      <c r="AO64" s="83" t="n"/>
      <c r="AP64" s="84" t="n"/>
    </row>
    <row r="65" hidden="1" ht="35" customHeight="1" s="173" thickBot="1">
      <c r="A65" s="81" t="inlineStr">
        <is>
          <t>Kenaikan (penurunan) giro mudharabah</t>
        </is>
      </c>
      <c r="B65" s="81" t="n"/>
      <c r="C65" s="82" t="inlineStr"/>
      <c r="D65" s="82" t="inlineStr"/>
      <c r="E65" s="82" t="inlineStr"/>
      <c r="F65" s="82" t="inlineStr"/>
      <c r="G65" s="82" t="inlineStr"/>
      <c r="H65" s="82" t="inlineStr"/>
      <c r="I65" s="82" t="inlineStr"/>
      <c r="J65" s="82" t="inlineStr"/>
      <c r="K65" s="83" t="n"/>
      <c r="L65" s="84" t="n"/>
      <c r="M65" s="82" t="n"/>
      <c r="N65" s="82" t="n"/>
      <c r="O65" s="82" t="n"/>
      <c r="P65" s="82" t="n"/>
      <c r="Q65" s="82" t="n"/>
      <c r="R65" s="82" t="n"/>
      <c r="S65" s="82" t="n"/>
      <c r="T65" s="82" t="n"/>
      <c r="U65" s="83" t="n"/>
      <c r="V65" s="84" t="n"/>
      <c r="W65" s="82" t="n"/>
      <c r="X65" s="82" t="n"/>
      <c r="Y65" s="82" t="n"/>
      <c r="Z65" s="82" t="n"/>
      <c r="AA65" s="82" t="n"/>
      <c r="AB65" s="82" t="n"/>
      <c r="AC65" s="82" t="n"/>
      <c r="AD65" s="82" t="n"/>
      <c r="AE65" s="83" t="n"/>
      <c r="AF65" s="84" t="n"/>
      <c r="AG65" s="82" t="n"/>
      <c r="AH65" s="82" t="n"/>
      <c r="AI65" s="82" t="n"/>
      <c r="AJ65" s="82" t="n"/>
      <c r="AK65" s="82" t="n"/>
      <c r="AL65" s="82" t="n"/>
      <c r="AM65" s="82" t="n"/>
      <c r="AN65" s="82" t="n"/>
      <c r="AO65" s="83" t="n"/>
      <c r="AP65" s="84" t="n"/>
    </row>
    <row r="66" hidden="1" ht="35" customHeight="1" s="173" thickBot="1">
      <c r="A66" s="81" t="inlineStr">
        <is>
          <t>Kenaikan (penurunan) tabungan mudharabah</t>
        </is>
      </c>
      <c r="B66" s="81" t="n"/>
      <c r="C66" s="82" t="inlineStr"/>
      <c r="D66" s="82" t="inlineStr"/>
      <c r="E66" s="82" t="inlineStr"/>
      <c r="F66" s="82" t="inlineStr"/>
      <c r="G66" s="82" t="inlineStr"/>
      <c r="H66" s="82" t="inlineStr"/>
      <c r="I66" s="82" t="inlineStr"/>
      <c r="J66" s="82" t="inlineStr"/>
      <c r="K66" s="83" t="n"/>
      <c r="L66" s="84" t="n"/>
      <c r="M66" s="82" t="n"/>
      <c r="N66" s="82" t="n"/>
      <c r="O66" s="82" t="n"/>
      <c r="P66" s="82" t="n"/>
      <c r="Q66" s="82" t="n"/>
      <c r="R66" s="82" t="n"/>
      <c r="S66" s="82" t="n"/>
      <c r="T66" s="82" t="n"/>
      <c r="U66" s="83" t="n"/>
      <c r="V66" s="84" t="n"/>
      <c r="W66" s="82" t="n"/>
      <c r="X66" s="82" t="n"/>
      <c r="Y66" s="82" t="n"/>
      <c r="Z66" s="82" t="n"/>
      <c r="AA66" s="82" t="n"/>
      <c r="AB66" s="82" t="n"/>
      <c r="AC66" s="82" t="n"/>
      <c r="AD66" s="82" t="n"/>
      <c r="AE66" s="83" t="n"/>
      <c r="AF66" s="84" t="n"/>
      <c r="AG66" s="82" t="n"/>
      <c r="AH66" s="82" t="n"/>
      <c r="AI66" s="82" t="n"/>
      <c r="AJ66" s="82" t="n"/>
      <c r="AK66" s="82" t="n"/>
      <c r="AL66" s="82" t="n"/>
      <c r="AM66" s="82" t="n"/>
      <c r="AN66" s="82" t="n"/>
      <c r="AO66" s="83" t="n"/>
      <c r="AP66" s="84" t="n"/>
    </row>
    <row r="67" ht="52" customHeight="1" s="173" thickBot="1">
      <c r="A67" s="81" t="inlineStr">
        <is>
          <t>Kenaikan (penurunan) efek yang dijual dengan janji dibeli kembali</t>
        </is>
      </c>
      <c r="B67" s="81" t="n"/>
      <c r="C67" s="82" t="n">
        <v>2562.197</v>
      </c>
      <c r="D67" s="82" t="n">
        <v>-1470.163</v>
      </c>
      <c r="E67" s="82" t="n">
        <v>-1814.094</v>
      </c>
      <c r="F67" s="82" t="n">
        <v>-7394.411</v>
      </c>
      <c r="G67" s="82" t="n">
        <v>4800.495</v>
      </c>
      <c r="H67" s="82" t="n">
        <v>14364.099</v>
      </c>
      <c r="I67" s="82" t="n">
        <v>-9137.862999999999</v>
      </c>
      <c r="J67" s="82" t="n">
        <v>225.995</v>
      </c>
      <c r="K67" s="83" t="n"/>
      <c r="L67" s="84" t="n"/>
      <c r="M67" s="82" t="n"/>
      <c r="N67" s="82" t="n"/>
      <c r="O67" s="82" t="n"/>
      <c r="P67" s="82" t="n"/>
      <c r="Q67" s="82" t="n"/>
      <c r="R67" s="82" t="n"/>
      <c r="S67" s="82" t="n"/>
      <c r="T67" s="82" t="n"/>
      <c r="U67" s="83" t="n"/>
      <c r="V67" s="84" t="n"/>
      <c r="W67" s="82" t="n"/>
      <c r="X67" s="82" t="n"/>
      <c r="Y67" s="82" t="n"/>
      <c r="Z67" s="82" t="n"/>
      <c r="AA67" s="82" t="n"/>
      <c r="AB67" s="82" t="n"/>
      <c r="AC67" s="82" t="n"/>
      <c r="AD67" s="82" t="n"/>
      <c r="AE67" s="83" t="n"/>
      <c r="AF67" s="84" t="n"/>
      <c r="AG67" s="82" t="n"/>
      <c r="AH67" s="82" t="n"/>
      <c r="AI67" s="82" t="n"/>
      <c r="AJ67" s="82" t="n"/>
      <c r="AK67" s="82" t="n"/>
      <c r="AL67" s="82" t="n"/>
      <c r="AM67" s="82" t="n"/>
      <c r="AN67" s="82" t="n"/>
      <c r="AO67" s="83" t="n"/>
      <c r="AP67" s="84" t="n"/>
    </row>
    <row r="68" ht="35" customHeight="1" s="173" thickBot="1">
      <c r="A68" s="81" t="inlineStr">
        <is>
          <t>Kenaikan (penurunan) liabilitas akseptasi</t>
        </is>
      </c>
      <c r="B68" s="81" t="n"/>
      <c r="C68" s="82" t="n">
        <v>277.518</v>
      </c>
      <c r="D68" s="82" t="n">
        <v>-695.412</v>
      </c>
      <c r="E68" s="82" t="n">
        <v>-1613.315</v>
      </c>
      <c r="F68" s="82" t="n">
        <v>449.851</v>
      </c>
      <c r="G68" s="82" t="n">
        <v>-497.011</v>
      </c>
      <c r="H68" s="82" t="n">
        <v>-1004.505</v>
      </c>
      <c r="I68" s="82" t="n">
        <v>1659.709</v>
      </c>
      <c r="J68" s="82" t="n">
        <v>-878.385</v>
      </c>
      <c r="K68" s="83" t="n"/>
      <c r="L68" s="84" t="n"/>
      <c r="M68" s="82" t="n"/>
      <c r="N68" s="82" t="n"/>
      <c r="O68" s="82" t="n"/>
      <c r="P68" s="82" t="n"/>
      <c r="Q68" s="82" t="n"/>
      <c r="R68" s="82" t="n"/>
      <c r="S68" s="82" t="n"/>
      <c r="T68" s="82" t="n"/>
      <c r="U68" s="83" t="n"/>
      <c r="V68" s="84" t="n"/>
      <c r="W68" s="82" t="n"/>
      <c r="X68" s="82" t="n"/>
      <c r="Y68" s="82" t="n"/>
      <c r="Z68" s="82" t="n"/>
      <c r="AA68" s="82" t="n"/>
      <c r="AB68" s="82" t="n"/>
      <c r="AC68" s="82" t="n"/>
      <c r="AD68" s="82" t="n"/>
      <c r="AE68" s="83" t="n"/>
      <c r="AF68" s="84" t="n"/>
      <c r="AG68" s="82" t="n"/>
      <c r="AH68" s="82" t="n"/>
      <c r="AI68" s="82" t="n"/>
      <c r="AJ68" s="82" t="n"/>
      <c r="AK68" s="82" t="n"/>
      <c r="AL68" s="82" t="n"/>
      <c r="AM68" s="82" t="n"/>
      <c r="AN68" s="82" t="n"/>
      <c r="AO68" s="83" t="n"/>
      <c r="AP68" s="84" t="n"/>
    </row>
    <row r="69" hidden="1" ht="52" customHeight="1" s="173" thickBot="1">
      <c r="A69" s="81" t="inlineStr">
        <is>
          <t>Kenaikan (penurunan) liabilitas pemegang polis pada kontrak unit-linked</t>
        </is>
      </c>
      <c r="B69" s="81" t="n"/>
      <c r="C69" s="82" t="inlineStr"/>
      <c r="D69" s="82" t="inlineStr"/>
      <c r="E69" s="82" t="inlineStr"/>
      <c r="F69" s="82" t="inlineStr"/>
      <c r="G69" s="82" t="inlineStr"/>
      <c r="H69" s="82" t="inlineStr"/>
      <c r="I69" s="82" t="inlineStr"/>
      <c r="J69" s="82" t="inlineStr"/>
      <c r="K69" s="83" t="n"/>
      <c r="L69" s="84" t="n"/>
      <c r="M69" s="82" t="n"/>
      <c r="N69" s="82" t="n"/>
      <c r="O69" s="82" t="n"/>
      <c r="P69" s="82" t="n"/>
      <c r="Q69" s="82" t="n"/>
      <c r="R69" s="82" t="n"/>
      <c r="S69" s="82" t="n"/>
      <c r="T69" s="82" t="n"/>
      <c r="U69" s="83" t="n"/>
      <c r="V69" s="84" t="n"/>
      <c r="W69" s="82" t="n"/>
      <c r="X69" s="82" t="n"/>
      <c r="Y69" s="82" t="n"/>
      <c r="Z69" s="82" t="n"/>
      <c r="AA69" s="82" t="n"/>
      <c r="AB69" s="82" t="n"/>
      <c r="AC69" s="82" t="n"/>
      <c r="AD69" s="82" t="n"/>
      <c r="AE69" s="83" t="n"/>
      <c r="AF69" s="84" t="n"/>
      <c r="AG69" s="82" t="n"/>
      <c r="AH69" s="82" t="n"/>
      <c r="AI69" s="82" t="n"/>
      <c r="AJ69" s="82" t="n"/>
      <c r="AK69" s="82" t="n"/>
      <c r="AL69" s="82" t="n"/>
      <c r="AM69" s="82" t="n"/>
      <c r="AN69" s="82" t="n"/>
      <c r="AO69" s="83" t="n"/>
      <c r="AP69" s="84" t="n"/>
    </row>
    <row r="70" hidden="1" ht="35" customHeight="1" s="173" thickBot="1">
      <c r="A70" s="81" t="inlineStr">
        <is>
          <t>Kenaikan (penurunan) liabilitas derivatif</t>
        </is>
      </c>
      <c r="B70" s="81" t="n"/>
      <c r="C70" s="82" t="inlineStr"/>
      <c r="D70" s="82" t="inlineStr"/>
      <c r="E70" s="82" t="inlineStr"/>
      <c r="F70" s="82" t="inlineStr"/>
      <c r="G70" s="82" t="inlineStr"/>
      <c r="H70" s="82" t="inlineStr"/>
      <c r="I70" s="82" t="inlineStr"/>
      <c r="J70" s="82" t="inlineStr"/>
      <c r="K70" s="83" t="n"/>
      <c r="L70" s="84" t="n"/>
      <c r="M70" s="82" t="n"/>
      <c r="N70" s="82" t="n"/>
      <c r="O70" s="82" t="n"/>
      <c r="P70" s="82" t="n"/>
      <c r="Q70" s="82" t="n"/>
      <c r="R70" s="82" t="n"/>
      <c r="S70" s="82" t="n"/>
      <c r="T70" s="82" t="n"/>
      <c r="U70" s="83" t="n"/>
      <c r="V70" s="84" t="n"/>
      <c r="W70" s="82" t="n"/>
      <c r="X70" s="82" t="n"/>
      <c r="Y70" s="82" t="n"/>
      <c r="Z70" s="82" t="n"/>
      <c r="AA70" s="82" t="n"/>
      <c r="AB70" s="82" t="n"/>
      <c r="AC70" s="82" t="n"/>
      <c r="AD70" s="82" t="n"/>
      <c r="AE70" s="83" t="n"/>
      <c r="AF70" s="84" t="n"/>
      <c r="AG70" s="82" t="n"/>
      <c r="AH70" s="82" t="n"/>
      <c r="AI70" s="82" t="n"/>
      <c r="AJ70" s="82" t="n"/>
      <c r="AK70" s="82" t="n"/>
      <c r="AL70" s="82" t="n"/>
      <c r="AM70" s="82" t="n"/>
      <c r="AN70" s="82" t="n"/>
      <c r="AO70" s="83" t="n"/>
      <c r="AP70" s="84" t="n"/>
    </row>
    <row r="71" hidden="1" ht="35" customHeight="1" s="173" thickBot="1">
      <c r="A71" s="81" t="inlineStr">
        <is>
          <t>Kenaikan (penurunan) dana syirkah temporer</t>
        </is>
      </c>
      <c r="B71" s="81" t="n"/>
      <c r="C71" s="82" t="inlineStr"/>
      <c r="D71" s="82" t="inlineStr"/>
      <c r="E71" s="82" t="inlineStr"/>
      <c r="F71" s="82" t="inlineStr"/>
      <c r="G71" s="82" t="inlineStr"/>
      <c r="H71" s="82" t="inlineStr"/>
      <c r="I71" s="82" t="inlineStr"/>
      <c r="J71" s="82" t="inlineStr"/>
      <c r="K71" s="83" t="n"/>
      <c r="L71" s="84" t="n"/>
      <c r="M71" s="82" t="n"/>
      <c r="N71" s="82" t="n"/>
      <c r="O71" s="82" t="n"/>
      <c r="P71" s="82" t="n"/>
      <c r="Q71" s="82" t="n"/>
      <c r="R71" s="82" t="n"/>
      <c r="S71" s="82" t="n"/>
      <c r="T71" s="82" t="n"/>
      <c r="U71" s="83" t="n"/>
      <c r="V71" s="84" t="n"/>
      <c r="W71" s="82" t="n"/>
      <c r="X71" s="82" t="n"/>
      <c r="Y71" s="82" t="n"/>
      <c r="Z71" s="82" t="n"/>
      <c r="AA71" s="82" t="n"/>
      <c r="AB71" s="82" t="n"/>
      <c r="AC71" s="82" t="n"/>
      <c r="AD71" s="82" t="n"/>
      <c r="AE71" s="83" t="n"/>
      <c r="AF71" s="84" t="n"/>
      <c r="AG71" s="82" t="n"/>
      <c r="AH71" s="82" t="n"/>
      <c r="AI71" s="82" t="n"/>
      <c r="AJ71" s="82" t="n"/>
      <c r="AK71" s="82" t="n"/>
      <c r="AL71" s="82" t="n"/>
      <c r="AM71" s="82" t="n"/>
      <c r="AN71" s="82" t="n"/>
      <c r="AO71" s="83" t="n"/>
      <c r="AP71" s="84" t="n"/>
    </row>
    <row r="72" ht="35" customHeight="1" s="173" thickBot="1">
      <c r="A72" s="81" t="inlineStr">
        <is>
          <t>Kenaikan (penurunan) liabilitas lainnya</t>
        </is>
      </c>
      <c r="B72" s="81" t="n"/>
      <c r="C72" s="82" t="n">
        <v>-1199.742</v>
      </c>
      <c r="D72" s="82" t="n">
        <v>-1289.868</v>
      </c>
      <c r="E72" s="82" t="n">
        <v>-197.349</v>
      </c>
      <c r="F72" s="82" t="n">
        <v>-2.809</v>
      </c>
      <c r="G72" s="82" t="n">
        <v>28.715</v>
      </c>
      <c r="H72" s="82" t="n">
        <v>53.293</v>
      </c>
      <c r="I72" s="82" t="n">
        <v>-124.448</v>
      </c>
      <c r="J72" s="82" t="n">
        <v>-105.149</v>
      </c>
      <c r="K72" s="83" t="n"/>
      <c r="L72" s="84" t="n"/>
      <c r="M72" s="82" t="n"/>
      <c r="N72" s="82" t="n"/>
      <c r="O72" s="82" t="n"/>
      <c r="P72" s="82" t="n"/>
      <c r="Q72" s="82" t="n"/>
      <c r="R72" s="82" t="n"/>
      <c r="S72" s="82" t="n"/>
      <c r="T72" s="82" t="n"/>
      <c r="U72" s="83" t="n"/>
      <c r="V72" s="84" t="n"/>
      <c r="W72" s="82" t="n"/>
      <c r="X72" s="82" t="n"/>
      <c r="Y72" s="82" t="n"/>
      <c r="Z72" s="82" t="n"/>
      <c r="AA72" s="82" t="n"/>
      <c r="AB72" s="82" t="n"/>
      <c r="AC72" s="82" t="n"/>
      <c r="AD72" s="82" t="n"/>
      <c r="AE72" s="83" t="n"/>
      <c r="AF72" s="84" t="n"/>
      <c r="AG72" s="82" t="n"/>
      <c r="AH72" s="82" t="n"/>
      <c r="AI72" s="82" t="n"/>
      <c r="AJ72" s="82" t="n"/>
      <c r="AK72" s="82" t="n"/>
      <c r="AL72" s="82" t="n"/>
      <c r="AM72" s="82" t="n"/>
      <c r="AN72" s="82" t="n"/>
      <c r="AO72" s="83" t="n"/>
      <c r="AP72" s="84" t="n"/>
    </row>
    <row r="73" ht="52" customHeight="1" s="173" thickBot="1">
      <c r="A73" s="80" t="inlineStr">
        <is>
          <t>Jumlah arus kas bersih yang diperoleh dari (digunakan untuk) aktivitas operasi</t>
        </is>
      </c>
      <c r="B73" s="80" t="n"/>
      <c r="C73" s="90" t="n">
        <v>-749.516</v>
      </c>
      <c r="D73" s="90" t="n">
        <v>2070.946</v>
      </c>
      <c r="E73" s="90" t="n">
        <v>28624.928</v>
      </c>
      <c r="F73" s="90" t="n">
        <v>29609.51</v>
      </c>
      <c r="G73" s="90" t="n">
        <v>-16360.431</v>
      </c>
      <c r="H73" s="90" t="n">
        <v>-1796.976</v>
      </c>
      <c r="I73" s="90" t="n">
        <v>8221.937</v>
      </c>
      <c r="J73" s="90" t="n">
        <v>4150.199</v>
      </c>
      <c r="K73" s="91" t="n"/>
      <c r="L73" s="92" t="n"/>
      <c r="M73" s="90" t="n"/>
      <c r="N73" s="90" t="n"/>
      <c r="O73" s="90" t="n"/>
      <c r="P73" s="90" t="n"/>
      <c r="Q73" s="90" t="n"/>
      <c r="R73" s="90" t="n"/>
      <c r="S73" s="90" t="n"/>
      <c r="T73" s="90" t="n"/>
      <c r="U73" s="91" t="n"/>
      <c r="V73" s="92" t="n"/>
      <c r="W73" s="90" t="n"/>
      <c r="X73" s="90" t="n"/>
      <c r="Y73" s="90" t="n"/>
      <c r="Z73" s="90" t="n"/>
      <c r="AA73" s="90" t="n"/>
      <c r="AB73" s="90" t="n"/>
      <c r="AC73" s="90" t="n"/>
      <c r="AD73" s="90" t="n"/>
      <c r="AE73" s="91" t="n"/>
      <c r="AF73" s="92" t="n"/>
      <c r="AG73" s="90" t="n"/>
      <c r="AH73" s="90" t="n"/>
      <c r="AI73" s="90" t="n"/>
      <c r="AJ73" s="90" t="n"/>
      <c r="AK73" s="90" t="n"/>
      <c r="AL73" s="90" t="n"/>
      <c r="AM73" s="90" t="n"/>
      <c r="AN73" s="90" t="n"/>
      <c r="AO73" s="91" t="n"/>
      <c r="AP73" s="92" t="n"/>
    </row>
    <row r="74" ht="18" customHeight="1" s="173" thickBot="1">
      <c r="A74" s="79" t="inlineStr">
        <is>
          <t>Arus kas dari aktivitas investasi</t>
        </is>
      </c>
      <c r="B74" s="79" t="n"/>
      <c r="C74" s="76" t="n"/>
      <c r="D74" s="76" t="n"/>
      <c r="E74" s="76" t="n"/>
      <c r="F74" s="76" t="n"/>
      <c r="G74" s="76" t="n"/>
      <c r="H74" s="76" t="n"/>
      <c r="I74" s="76" t="n"/>
      <c r="J74" s="76" t="n"/>
      <c r="K74" s="77" t="n"/>
      <c r="L74" s="78" t="n"/>
      <c r="M74" s="76" t="n"/>
      <c r="N74" s="76" t="n"/>
      <c r="O74" s="76" t="n"/>
      <c r="P74" s="76" t="n"/>
      <c r="Q74" s="76" t="n"/>
      <c r="R74" s="76" t="n"/>
      <c r="S74" s="76" t="n"/>
      <c r="T74" s="76" t="n"/>
      <c r="U74" s="77" t="n"/>
      <c r="V74" s="78" t="n"/>
      <c r="W74" s="76" t="n"/>
      <c r="X74" s="76" t="n"/>
      <c r="Y74" s="76" t="n"/>
      <c r="Z74" s="76" t="n"/>
      <c r="AA74" s="76" t="n"/>
      <c r="AB74" s="76" t="n"/>
      <c r="AC74" s="76" t="n"/>
      <c r="AD74" s="76" t="n"/>
      <c r="AE74" s="77" t="n"/>
      <c r="AF74" s="78" t="n"/>
      <c r="AG74" s="76" t="n"/>
      <c r="AH74" s="76" t="n"/>
      <c r="AI74" s="76" t="n"/>
      <c r="AJ74" s="76" t="n"/>
      <c r="AK74" s="76" t="n"/>
      <c r="AL74" s="76" t="n"/>
      <c r="AM74" s="76" t="n"/>
      <c r="AN74" s="76" t="n"/>
      <c r="AO74" s="77" t="n"/>
      <c r="AP74" s="78" t="n"/>
    </row>
    <row r="75" ht="86" customHeight="1" s="173" thickBot="1">
      <c r="A75" s="93" t="inlineStr">
        <is>
          <t>Penerimaan dari penyertaan saham dalam klasifikasi biaya perolehan diamortisasi dan nilai wajar melalui pendapatan komprehensif lainnya</t>
        </is>
      </c>
      <c r="B75" s="93" t="n"/>
      <c r="C75" s="82" t="n">
        <v/>
      </c>
      <c r="D75" s="82" t="n">
        <v/>
      </c>
      <c r="E75" s="82" t="n">
        <v/>
      </c>
      <c r="F75" s="82" t="inlineStr"/>
      <c r="G75" s="82" t="inlineStr"/>
      <c r="H75" s="82" t="inlineStr"/>
      <c r="I75" s="82" t="n">
        <v>-20</v>
      </c>
      <c r="J75" s="82" t="n">
        <v>0</v>
      </c>
      <c r="K75" s="83" t="n"/>
      <c r="L75" s="84" t="n"/>
      <c r="M75" s="82" t="n"/>
      <c r="N75" s="82" t="n"/>
      <c r="O75" s="82" t="n"/>
      <c r="P75" s="82" t="n"/>
      <c r="Q75" s="82" t="n"/>
      <c r="R75" s="82" t="n"/>
      <c r="S75" s="82" t="n"/>
      <c r="T75" s="82" t="n"/>
      <c r="U75" s="83" t="n"/>
      <c r="V75" s="84" t="n"/>
      <c r="W75" s="82" t="n"/>
      <c r="X75" s="82" t="n"/>
      <c r="Y75" s="82" t="n"/>
      <c r="Z75" s="82" t="n"/>
      <c r="AA75" s="82" t="n"/>
      <c r="AB75" s="82" t="n"/>
      <c r="AC75" s="82" t="n"/>
      <c r="AD75" s="82" t="n"/>
      <c r="AE75" s="83" t="n"/>
      <c r="AF75" s="84" t="n"/>
      <c r="AG75" s="82" t="n"/>
      <c r="AH75" s="82" t="n"/>
      <c r="AI75" s="82" t="n"/>
      <c r="AJ75" s="82" t="n"/>
      <c r="AK75" s="82" t="n"/>
      <c r="AL75" s="82" t="n"/>
      <c r="AM75" s="82" t="n"/>
      <c r="AN75" s="82" t="n"/>
      <c r="AO75" s="83" t="n"/>
      <c r="AP75" s="84" t="n"/>
    </row>
    <row r="76" ht="35" customHeight="1" s="173" thickBot="1">
      <c r="A76" s="93" t="inlineStr">
        <is>
          <t>Pencairan (penempatan) obligasi dan (atau) sukuk</t>
        </is>
      </c>
      <c r="B76" s="93" t="n"/>
      <c r="C76" s="82" t="inlineStr"/>
      <c r="D76" s="82" t="inlineStr"/>
      <c r="E76" s="82" t="n">
        <v>-25813.428</v>
      </c>
      <c r="F76" s="82" t="n">
        <v>-8552.977999999999</v>
      </c>
      <c r="G76" s="82" t="n">
        <v>6788.508</v>
      </c>
      <c r="H76" s="82" t="n">
        <v>-5300.976</v>
      </c>
      <c r="I76" s="82" t="n">
        <v>-6762.034</v>
      </c>
      <c r="J76" s="82" t="n">
        <v>8463.544</v>
      </c>
      <c r="K76" s="83" t="n"/>
      <c r="L76" s="84" t="n"/>
      <c r="M76" s="82" t="n"/>
      <c r="N76" s="82" t="n"/>
      <c r="O76" s="82" t="n"/>
      <c r="P76" s="82" t="n"/>
      <c r="Q76" s="82" t="n"/>
      <c r="R76" s="82" t="n"/>
      <c r="S76" s="82" t="n"/>
      <c r="T76" s="82" t="n"/>
      <c r="U76" s="83" t="n"/>
      <c r="V76" s="84" t="n"/>
      <c r="W76" s="82" t="n"/>
      <c r="X76" s="82" t="n"/>
      <c r="Y76" s="82" t="n"/>
      <c r="Z76" s="82" t="n"/>
      <c r="AA76" s="82" t="n"/>
      <c r="AB76" s="82" t="n"/>
      <c r="AC76" s="82" t="n"/>
      <c r="AD76" s="82" t="n"/>
      <c r="AE76" s="83" t="n"/>
      <c r="AF76" s="84" t="n"/>
      <c r="AG76" s="82" t="n"/>
      <c r="AH76" s="82" t="n"/>
      <c r="AI76" s="82" t="n"/>
      <c r="AJ76" s="82" t="n"/>
      <c r="AK76" s="82" t="n"/>
      <c r="AL76" s="82" t="n"/>
      <c r="AM76" s="82" t="n"/>
      <c r="AN76" s="82" t="n"/>
      <c r="AO76" s="83" t="n"/>
      <c r="AP76" s="84" t="n"/>
    </row>
    <row r="77" hidden="1" ht="35" customHeight="1" s="173" thickBot="1">
      <c r="A77" s="93" t="inlineStr">
        <is>
          <t>Penerimaan dividen dari aktivitas investasi</t>
        </is>
      </c>
      <c r="B77" s="93" t="n"/>
      <c r="C77" s="82" t="inlineStr"/>
      <c r="D77" s="82" t="inlineStr"/>
      <c r="E77" s="82" t="inlineStr"/>
      <c r="F77" s="82" t="inlineStr"/>
      <c r="G77" s="82" t="inlineStr"/>
      <c r="H77" s="82" t="inlineStr"/>
      <c r="I77" s="82" t="inlineStr"/>
      <c r="J77" s="82" t="inlineStr"/>
      <c r="K77" s="83" t="n"/>
      <c r="L77" s="84" t="n"/>
      <c r="M77" s="82" t="n"/>
      <c r="N77" s="82" t="n"/>
      <c r="O77" s="82" t="n"/>
      <c r="P77" s="82" t="n"/>
      <c r="Q77" s="82" t="n"/>
      <c r="R77" s="82" t="n"/>
      <c r="S77" s="82" t="n"/>
      <c r="T77" s="82" t="n"/>
      <c r="U77" s="83" t="n"/>
      <c r="V77" s="84" t="n"/>
      <c r="W77" s="82" t="n"/>
      <c r="X77" s="82" t="n"/>
      <c r="Y77" s="82" t="n"/>
      <c r="Z77" s="82" t="n"/>
      <c r="AA77" s="82" t="n"/>
      <c r="AB77" s="82" t="n"/>
      <c r="AC77" s="82" t="n"/>
      <c r="AD77" s="82" t="n"/>
      <c r="AE77" s="83" t="n"/>
      <c r="AF77" s="84" t="n"/>
      <c r="AG77" s="82" t="n"/>
      <c r="AH77" s="82" t="n"/>
      <c r="AI77" s="82" t="n"/>
      <c r="AJ77" s="82" t="n"/>
      <c r="AK77" s="82" t="n"/>
      <c r="AL77" s="82" t="n"/>
      <c r="AM77" s="82" t="n"/>
      <c r="AN77" s="82" t="n"/>
      <c r="AO77" s="83" t="n"/>
      <c r="AP77" s="84" t="n"/>
    </row>
    <row r="78" hidden="1" ht="35" customHeight="1" s="173" thickBot="1">
      <c r="A78" s="93" t="inlineStr">
        <is>
          <t>Penerimaan dari penjualan (perolehan) properti investasi</t>
        </is>
      </c>
      <c r="B78" s="93" t="n"/>
      <c r="C78" s="82" t="inlineStr"/>
      <c r="D78" s="82" t="inlineStr"/>
      <c r="E78" s="82" t="inlineStr"/>
      <c r="F78" s="82" t="inlineStr"/>
      <c r="G78" s="82" t="inlineStr"/>
      <c r="H78" s="82" t="inlineStr"/>
      <c r="I78" s="82" t="inlineStr"/>
      <c r="J78" s="82" t="inlineStr"/>
      <c r="K78" s="83" t="n"/>
      <c r="L78" s="84" t="n"/>
      <c r="M78" s="82" t="n"/>
      <c r="N78" s="82" t="n"/>
      <c r="O78" s="82" t="n"/>
      <c r="P78" s="82" t="n"/>
      <c r="Q78" s="82" t="n"/>
      <c r="R78" s="82" t="n"/>
      <c r="S78" s="82" t="n"/>
      <c r="T78" s="82" t="n"/>
      <c r="U78" s="83" t="n"/>
      <c r="V78" s="84" t="n"/>
      <c r="W78" s="82" t="n"/>
      <c r="X78" s="82" t="n"/>
      <c r="Y78" s="82" t="n"/>
      <c r="Z78" s="82" t="n"/>
      <c r="AA78" s="82" t="n"/>
      <c r="AB78" s="82" t="n"/>
      <c r="AC78" s="82" t="n"/>
      <c r="AD78" s="82" t="n"/>
      <c r="AE78" s="83" t="n"/>
      <c r="AF78" s="84" t="n"/>
      <c r="AG78" s="82" t="n"/>
      <c r="AH78" s="82" t="n"/>
      <c r="AI78" s="82" t="n"/>
      <c r="AJ78" s="82" t="n"/>
      <c r="AK78" s="82" t="n"/>
      <c r="AL78" s="82" t="n"/>
      <c r="AM78" s="82" t="n"/>
      <c r="AN78" s="82" t="n"/>
      <c r="AO78" s="83" t="n"/>
      <c r="AP78" s="84" t="n"/>
    </row>
    <row r="79" ht="35" customHeight="1" s="173" thickBot="1">
      <c r="A79" s="93" t="inlineStr">
        <is>
          <t>Penerimaan dari penjualan (perolehan) aset tetap</t>
        </is>
      </c>
      <c r="B79" s="93" t="n"/>
      <c r="C79" s="82" t="n">
        <v>-691.354</v>
      </c>
      <c r="D79" s="82" t="n">
        <v>-656.775</v>
      </c>
      <c r="E79" s="82" t="n">
        <v>-677.776</v>
      </c>
      <c r="F79" s="82" t="n">
        <v>83.58</v>
      </c>
      <c r="G79" s="82" t="n">
        <v>-282.632</v>
      </c>
      <c r="H79" s="82" t="n">
        <v>-278.498</v>
      </c>
      <c r="I79" s="82" t="n">
        <v>-504.518</v>
      </c>
      <c r="J79" s="82" t="n">
        <v>-363.617</v>
      </c>
      <c r="K79" s="83" t="n"/>
      <c r="L79" s="84" t="n"/>
      <c r="M79" s="82" t="n"/>
      <c r="N79" s="82" t="n"/>
      <c r="O79" s="82" t="n"/>
      <c r="P79" s="82" t="n"/>
      <c r="Q79" s="82" t="n"/>
      <c r="R79" s="82" t="n"/>
      <c r="S79" s="82" t="n"/>
      <c r="T79" s="82" t="n"/>
      <c r="U79" s="83" t="n"/>
      <c r="V79" s="84" t="n"/>
      <c r="W79" s="82" t="n"/>
      <c r="X79" s="82" t="n"/>
      <c r="Y79" s="82" t="n"/>
      <c r="Z79" s="82" t="n"/>
      <c r="AA79" s="82" t="n"/>
      <c r="AB79" s="82" t="n"/>
      <c r="AC79" s="82" t="n"/>
      <c r="AD79" s="82" t="n"/>
      <c r="AE79" s="83" t="n"/>
      <c r="AF79" s="84" t="n"/>
      <c r="AG79" s="82" t="n"/>
      <c r="AH79" s="82" t="n"/>
      <c r="AI79" s="82" t="n"/>
      <c r="AJ79" s="82" t="n"/>
      <c r="AK79" s="82" t="n"/>
      <c r="AL79" s="82" t="n"/>
      <c r="AM79" s="82" t="n"/>
      <c r="AN79" s="82" t="n"/>
      <c r="AO79" s="83" t="n"/>
      <c r="AP79" s="84" t="n"/>
    </row>
    <row r="80" ht="52" customHeight="1" s="173" thickBot="1">
      <c r="A80" s="93" t="inlineStr">
        <is>
          <t>Penerimaan dari penjualan (perolehan) aset takberwujud selain goodwill</t>
        </is>
      </c>
      <c r="B80" s="93" t="n"/>
      <c r="C80" s="82" t="n">
        <v>-262.934</v>
      </c>
      <c r="D80" s="82" t="n">
        <v>-295.943</v>
      </c>
      <c r="E80" s="82" t="n">
        <v>-272.007</v>
      </c>
      <c r="F80" s="82" t="n">
        <v>-573.777</v>
      </c>
      <c r="G80" s="82" t="n">
        <v>-511.322</v>
      </c>
      <c r="H80" s="82" t="n">
        <v>-418.963</v>
      </c>
      <c r="I80" s="82" t="n">
        <v>-441.438</v>
      </c>
      <c r="J80" s="82" t="n">
        <v>-456.923</v>
      </c>
      <c r="K80" s="83" t="n"/>
      <c r="L80" s="84" t="n"/>
      <c r="M80" s="82" t="n"/>
      <c r="N80" s="82" t="n"/>
      <c r="O80" s="82" t="n"/>
      <c r="P80" s="82" t="n"/>
      <c r="Q80" s="82" t="n"/>
      <c r="R80" s="82" t="n"/>
      <c r="S80" s="82" t="n"/>
      <c r="T80" s="82" t="n"/>
      <c r="U80" s="83" t="n"/>
      <c r="V80" s="84" t="n"/>
      <c r="W80" s="82" t="n"/>
      <c r="X80" s="82" t="n"/>
      <c r="Y80" s="82" t="n"/>
      <c r="Z80" s="82" t="n"/>
      <c r="AA80" s="82" t="n"/>
      <c r="AB80" s="82" t="n"/>
      <c r="AC80" s="82" t="n"/>
      <c r="AD80" s="82" t="n"/>
      <c r="AE80" s="83" t="n"/>
      <c r="AF80" s="84" t="n"/>
      <c r="AG80" s="82" t="n"/>
      <c r="AH80" s="82" t="n"/>
      <c r="AI80" s="82" t="n"/>
      <c r="AJ80" s="82" t="n"/>
      <c r="AK80" s="82" t="n"/>
      <c r="AL80" s="82" t="n"/>
      <c r="AM80" s="82" t="n"/>
      <c r="AN80" s="82" t="n"/>
      <c r="AO80" s="83" t="n"/>
      <c r="AP80" s="84" t="n"/>
    </row>
    <row r="81" hidden="1" ht="69" customHeight="1" s="173" thickBot="1">
      <c r="A81" s="93" t="inlineStr">
        <is>
          <t>Pencairan (penempatan) aset keuangan nilai wajar melalui pendapatan komprehensif lainnya</t>
        </is>
      </c>
      <c r="B81" s="93" t="n"/>
      <c r="C81" s="82" t="n">
        <v/>
      </c>
      <c r="D81" s="82" t="n">
        <v/>
      </c>
      <c r="E81" s="82" t="n">
        <v/>
      </c>
      <c r="F81" s="82" t="inlineStr"/>
      <c r="G81" s="82" t="inlineStr"/>
      <c r="H81" s="82" t="inlineStr"/>
      <c r="I81" s="82" t="inlineStr"/>
      <c r="J81" s="82" t="inlineStr"/>
      <c r="K81" s="83" t="n"/>
      <c r="L81" s="84" t="n"/>
      <c r="M81" s="82" t="n"/>
      <c r="N81" s="82" t="n"/>
      <c r="O81" s="82" t="n"/>
      <c r="P81" s="82" t="n"/>
      <c r="Q81" s="82" t="n"/>
      <c r="R81" s="82" t="n"/>
      <c r="S81" s="82" t="n"/>
      <c r="T81" s="82" t="n"/>
      <c r="U81" s="83" t="n"/>
      <c r="V81" s="84" t="n"/>
      <c r="W81" s="82" t="n"/>
      <c r="X81" s="82" t="n"/>
      <c r="Y81" s="82" t="n"/>
      <c r="Z81" s="82" t="n"/>
      <c r="AA81" s="82" t="n"/>
      <c r="AB81" s="82" t="n"/>
      <c r="AC81" s="82" t="n"/>
      <c r="AD81" s="82" t="n"/>
      <c r="AE81" s="83" t="n"/>
      <c r="AF81" s="84" t="n"/>
      <c r="AG81" s="82" t="n"/>
      <c r="AH81" s="82" t="n"/>
      <c r="AI81" s="82" t="n"/>
      <c r="AJ81" s="82" t="n"/>
      <c r="AK81" s="82" t="n"/>
      <c r="AL81" s="82" t="n"/>
      <c r="AM81" s="82" t="n"/>
      <c r="AN81" s="82" t="n"/>
      <c r="AO81" s="83" t="n"/>
      <c r="AP81" s="84" t="n"/>
    </row>
    <row r="82" hidden="1" ht="35" customHeight="1" s="173" thickBot="1">
      <c r="A82" s="93" t="inlineStr">
        <is>
          <t>Penempatan aset keuangan biaya perolehan diamortisasi</t>
        </is>
      </c>
      <c r="B82" s="93" t="n"/>
      <c r="C82" s="85" t="n">
        <v/>
      </c>
      <c r="D82" s="85" t="n">
        <v/>
      </c>
      <c r="E82" s="85" t="n">
        <v/>
      </c>
      <c r="F82" s="85" t="inlineStr"/>
      <c r="G82" s="85" t="inlineStr"/>
      <c r="H82" s="85" t="inlineStr"/>
      <c r="I82" s="85" t="inlineStr"/>
      <c r="J82" s="85" t="inlineStr"/>
      <c r="K82" s="86" t="n"/>
      <c r="L82" s="87" t="n"/>
      <c r="M82" s="85" t="n"/>
      <c r="N82" s="85" t="n"/>
      <c r="O82" s="85" t="n"/>
      <c r="P82" s="85" t="n"/>
      <c r="Q82" s="85" t="n"/>
      <c r="R82" s="85" t="n"/>
      <c r="S82" s="85" t="n"/>
      <c r="T82" s="85" t="n"/>
      <c r="U82" s="86" t="n"/>
      <c r="V82" s="87" t="n"/>
      <c r="W82" s="85" t="n"/>
      <c r="X82" s="85" t="n"/>
      <c r="Y82" s="85" t="n"/>
      <c r="Z82" s="85" t="n"/>
      <c r="AA82" s="85" t="n"/>
      <c r="AB82" s="85" t="n"/>
      <c r="AC82" s="85" t="n"/>
      <c r="AD82" s="85" t="n"/>
      <c r="AE82" s="86" t="n"/>
      <c r="AF82" s="87" t="n"/>
      <c r="AG82" s="85" t="n"/>
      <c r="AH82" s="85" t="n"/>
      <c r="AI82" s="85" t="n"/>
      <c r="AJ82" s="85" t="n"/>
      <c r="AK82" s="85" t="n"/>
      <c r="AL82" s="85" t="n"/>
      <c r="AM82" s="85" t="n"/>
      <c r="AN82" s="85" t="n"/>
      <c r="AO82" s="86" t="n"/>
      <c r="AP82" s="87" t="n"/>
    </row>
    <row r="83" hidden="1" ht="35" customHeight="1" s="173" thickBot="1">
      <c r="A83" s="93" t="inlineStr">
        <is>
          <t>Pencairan aset keuangan biaya perolehan diamortisasi</t>
        </is>
      </c>
      <c r="B83" s="93" t="n"/>
      <c r="C83" s="82" t="n">
        <v/>
      </c>
      <c r="D83" s="82" t="n">
        <v/>
      </c>
      <c r="E83" s="82" t="n">
        <v/>
      </c>
      <c r="F83" s="82" t="inlineStr"/>
      <c r="G83" s="82" t="inlineStr"/>
      <c r="H83" s="82" t="inlineStr"/>
      <c r="I83" s="82" t="inlineStr"/>
      <c r="J83" s="82" t="inlineStr"/>
      <c r="K83" s="83" t="n"/>
      <c r="L83" s="84" t="n"/>
      <c r="M83" s="82" t="n"/>
      <c r="N83" s="82" t="n"/>
      <c r="O83" s="82" t="n"/>
      <c r="P83" s="82" t="n"/>
      <c r="Q83" s="82" t="n"/>
      <c r="R83" s="82" t="n"/>
      <c r="S83" s="82" t="n"/>
      <c r="T83" s="82" t="n"/>
      <c r="U83" s="83" t="n"/>
      <c r="V83" s="84" t="n"/>
      <c r="W83" s="82" t="n"/>
      <c r="X83" s="82" t="n"/>
      <c r="Y83" s="82" t="n"/>
      <c r="Z83" s="82" t="n"/>
      <c r="AA83" s="82" t="n"/>
      <c r="AB83" s="82" t="n"/>
      <c r="AC83" s="82" t="n"/>
      <c r="AD83" s="82" t="n"/>
      <c r="AE83" s="83" t="n"/>
      <c r="AF83" s="84" t="n"/>
      <c r="AG83" s="82" t="n"/>
      <c r="AH83" s="82" t="n"/>
      <c r="AI83" s="82" t="n"/>
      <c r="AJ83" s="82" t="n"/>
      <c r="AK83" s="82" t="n"/>
      <c r="AL83" s="82" t="n"/>
      <c r="AM83" s="82" t="n"/>
      <c r="AN83" s="82" t="n"/>
      <c r="AO83" s="83" t="n"/>
      <c r="AP83" s="84" t="n"/>
    </row>
    <row r="84" hidden="1" ht="35" customHeight="1" s="173" thickBot="1">
      <c r="A84" s="93" t="inlineStr">
        <is>
          <t>Penerimaan dari (pembayaran kepada) pinjaman polis</t>
        </is>
      </c>
      <c r="B84" s="93" t="n"/>
      <c r="C84" s="82" t="inlineStr"/>
      <c r="D84" s="82" t="inlineStr"/>
      <c r="E84" s="82" t="inlineStr"/>
      <c r="F84" s="82" t="inlineStr"/>
      <c r="G84" s="82" t="inlineStr"/>
      <c r="H84" s="82" t="inlineStr"/>
      <c r="I84" s="82" t="inlineStr"/>
      <c r="J84" s="82" t="inlineStr"/>
      <c r="K84" s="83" t="n"/>
      <c r="L84" s="84" t="n"/>
      <c r="M84" s="82" t="n"/>
      <c r="N84" s="82" t="n"/>
      <c r="O84" s="82" t="n"/>
      <c r="P84" s="82" t="n"/>
      <c r="Q84" s="82" t="n"/>
      <c r="R84" s="82" t="n"/>
      <c r="S84" s="82" t="n"/>
      <c r="T84" s="82" t="n"/>
      <c r="U84" s="83" t="n"/>
      <c r="V84" s="84" t="n"/>
      <c r="W84" s="82" t="n"/>
      <c r="X84" s="82" t="n"/>
      <c r="Y84" s="82" t="n"/>
      <c r="Z84" s="82" t="n"/>
      <c r="AA84" s="82" t="n"/>
      <c r="AB84" s="82" t="n"/>
      <c r="AC84" s="82" t="n"/>
      <c r="AD84" s="82" t="n"/>
      <c r="AE84" s="83" t="n"/>
      <c r="AF84" s="84" t="n"/>
      <c r="AG84" s="82" t="n"/>
      <c r="AH84" s="82" t="n"/>
      <c r="AI84" s="82" t="n"/>
      <c r="AJ84" s="82" t="n"/>
      <c r="AK84" s="82" t="n"/>
      <c r="AL84" s="82" t="n"/>
      <c r="AM84" s="82" t="n"/>
      <c r="AN84" s="82" t="n"/>
      <c r="AO84" s="83" t="n"/>
      <c r="AP84" s="84" t="n"/>
    </row>
    <row r="85" hidden="1" ht="35" customHeight="1" s="173" thickBot="1">
      <c r="A85" s="93" t="inlineStr">
        <is>
          <t>Pembayaran untuk perolehan entitas anak</t>
        </is>
      </c>
      <c r="B85" s="93" t="n"/>
      <c r="C85" s="85" t="inlineStr"/>
      <c r="D85" s="85" t="inlineStr"/>
      <c r="E85" s="85" t="inlineStr"/>
      <c r="F85" s="85" t="inlineStr"/>
      <c r="G85" s="85" t="inlineStr"/>
      <c r="H85" s="85" t="inlineStr"/>
      <c r="I85" s="85" t="inlineStr"/>
      <c r="J85" s="85" t="inlineStr"/>
      <c r="K85" s="86" t="n"/>
      <c r="L85" s="87" t="n"/>
      <c r="M85" s="85" t="n"/>
      <c r="N85" s="85" t="n"/>
      <c r="O85" s="85" t="n"/>
      <c r="P85" s="85" t="n"/>
      <c r="Q85" s="85" t="n"/>
      <c r="R85" s="85" t="n"/>
      <c r="S85" s="85" t="n"/>
      <c r="T85" s="85" t="n"/>
      <c r="U85" s="86" t="n"/>
      <c r="V85" s="87" t="n"/>
      <c r="W85" s="85" t="n"/>
      <c r="X85" s="85" t="n"/>
      <c r="Y85" s="85" t="n"/>
      <c r="Z85" s="85" t="n"/>
      <c r="AA85" s="85" t="n"/>
      <c r="AB85" s="85" t="n"/>
      <c r="AC85" s="85" t="n"/>
      <c r="AD85" s="85" t="n"/>
      <c r="AE85" s="86" t="n"/>
      <c r="AF85" s="87" t="n"/>
      <c r="AG85" s="85" t="n"/>
      <c r="AH85" s="85" t="n"/>
      <c r="AI85" s="85" t="n"/>
      <c r="AJ85" s="85" t="n"/>
      <c r="AK85" s="85" t="n"/>
      <c r="AL85" s="85" t="n"/>
      <c r="AM85" s="85" t="n"/>
      <c r="AN85" s="85" t="n"/>
      <c r="AO85" s="86" t="n"/>
      <c r="AP85" s="87" t="n"/>
    </row>
    <row r="86" hidden="1" ht="35" customHeight="1" s="173" thickBot="1">
      <c r="A86" s="93" t="inlineStr">
        <is>
          <t>Penerimaan dari pelepasan entitas anak</t>
        </is>
      </c>
      <c r="B86" s="93" t="n"/>
      <c r="C86" s="82" t="inlineStr"/>
      <c r="D86" s="82" t="inlineStr"/>
      <c r="E86" s="82" t="inlineStr"/>
      <c r="F86" s="82" t="inlineStr"/>
      <c r="G86" s="82" t="inlineStr"/>
      <c r="H86" s="82" t="inlineStr"/>
      <c r="I86" s="82" t="inlineStr"/>
      <c r="J86" s="82" t="inlineStr"/>
      <c r="K86" s="83" t="n"/>
      <c r="L86" s="84" t="n"/>
      <c r="M86" s="82" t="n"/>
      <c r="N86" s="82" t="n"/>
      <c r="O86" s="82" t="n"/>
      <c r="P86" s="82" t="n"/>
      <c r="Q86" s="82" t="n"/>
      <c r="R86" s="82" t="n"/>
      <c r="S86" s="82" t="n"/>
      <c r="T86" s="82" t="n"/>
      <c r="U86" s="83" t="n"/>
      <c r="V86" s="84" t="n"/>
      <c r="W86" s="82" t="n"/>
      <c r="X86" s="82" t="n"/>
      <c r="Y86" s="82" t="n"/>
      <c r="Z86" s="82" t="n"/>
      <c r="AA86" s="82" t="n"/>
      <c r="AB86" s="82" t="n"/>
      <c r="AC86" s="82" t="n"/>
      <c r="AD86" s="82" t="n"/>
      <c r="AE86" s="83" t="n"/>
      <c r="AF86" s="84" t="n"/>
      <c r="AG86" s="82" t="n"/>
      <c r="AH86" s="82" t="n"/>
      <c r="AI86" s="82" t="n"/>
      <c r="AJ86" s="82" t="n"/>
      <c r="AK86" s="82" t="n"/>
      <c r="AL86" s="82" t="n"/>
      <c r="AM86" s="82" t="n"/>
      <c r="AN86" s="82" t="n"/>
      <c r="AO86" s="83" t="n"/>
      <c r="AP86" s="84" t="n"/>
    </row>
    <row r="87" hidden="1" ht="52" customHeight="1" s="173" thickBot="1">
      <c r="A87" s="93" t="inlineStr">
        <is>
          <t>Pembayaran untuk perolehan tambahan kepemilikan pada entitas anak</t>
        </is>
      </c>
      <c r="B87" s="93" t="n"/>
      <c r="C87" s="85" t="inlineStr"/>
      <c r="D87" s="85" t="inlineStr"/>
      <c r="E87" s="85" t="inlineStr"/>
      <c r="F87" s="85" t="inlineStr"/>
      <c r="G87" s="85" t="inlineStr"/>
      <c r="H87" s="85" t="inlineStr"/>
      <c r="I87" s="85" t="inlineStr"/>
      <c r="J87" s="85" t="inlineStr"/>
      <c r="K87" s="86" t="n"/>
      <c r="L87" s="87" t="n"/>
      <c r="M87" s="85" t="n"/>
      <c r="N87" s="85" t="n"/>
      <c r="O87" s="85" t="n"/>
      <c r="P87" s="85" t="n"/>
      <c r="Q87" s="85" t="n"/>
      <c r="R87" s="85" t="n"/>
      <c r="S87" s="85" t="n"/>
      <c r="T87" s="85" t="n"/>
      <c r="U87" s="86" t="n"/>
      <c r="V87" s="87" t="n"/>
      <c r="W87" s="85" t="n"/>
      <c r="X87" s="85" t="n"/>
      <c r="Y87" s="85" t="n"/>
      <c r="Z87" s="85" t="n"/>
      <c r="AA87" s="85" t="n"/>
      <c r="AB87" s="85" t="n"/>
      <c r="AC87" s="85" t="n"/>
      <c r="AD87" s="85" t="n"/>
      <c r="AE87" s="86" t="n"/>
      <c r="AF87" s="87" t="n"/>
      <c r="AG87" s="85" t="n"/>
      <c r="AH87" s="85" t="n"/>
      <c r="AI87" s="85" t="n"/>
      <c r="AJ87" s="85" t="n"/>
      <c r="AK87" s="85" t="n"/>
      <c r="AL87" s="85" t="n"/>
      <c r="AM87" s="85" t="n"/>
      <c r="AN87" s="85" t="n"/>
      <c r="AO87" s="86" t="n"/>
      <c r="AP87" s="87" t="n"/>
    </row>
    <row r="88" hidden="1" ht="35" customHeight="1" s="173" thickBot="1">
      <c r="A88" s="93" t="inlineStr">
        <is>
          <t>Pencairan (penempatan) efek-efek yang diperdagangkan</t>
        </is>
      </c>
      <c r="B88" s="93" t="n"/>
      <c r="C88" s="82" t="inlineStr"/>
      <c r="D88" s="82" t="inlineStr"/>
      <c r="E88" s="82" t="inlineStr"/>
      <c r="F88" s="82" t="inlineStr"/>
      <c r="G88" s="82" t="inlineStr"/>
      <c r="H88" s="82" t="inlineStr"/>
      <c r="I88" s="82" t="inlineStr"/>
      <c r="J88" s="82" t="inlineStr"/>
      <c r="K88" s="83" t="n"/>
      <c r="L88" s="84" t="n"/>
      <c r="M88" s="82" t="n"/>
      <c r="N88" s="82" t="n"/>
      <c r="O88" s="82" t="n"/>
      <c r="P88" s="82" t="n"/>
      <c r="Q88" s="82" t="n"/>
      <c r="R88" s="82" t="n"/>
      <c r="S88" s="82" t="n"/>
      <c r="T88" s="82" t="n"/>
      <c r="U88" s="83" t="n"/>
      <c r="V88" s="84" t="n"/>
      <c r="W88" s="82" t="n"/>
      <c r="X88" s="82" t="n"/>
      <c r="Y88" s="82" t="n"/>
      <c r="Z88" s="82" t="n"/>
      <c r="AA88" s="82" t="n"/>
      <c r="AB88" s="82" t="n"/>
      <c r="AC88" s="82" t="n"/>
      <c r="AD88" s="82" t="n"/>
      <c r="AE88" s="83" t="n"/>
      <c r="AF88" s="84" t="n"/>
      <c r="AG88" s="82" t="n"/>
      <c r="AH88" s="82" t="n"/>
      <c r="AI88" s="82" t="n"/>
      <c r="AJ88" s="82" t="n"/>
      <c r="AK88" s="82" t="n"/>
      <c r="AL88" s="82" t="n"/>
      <c r="AM88" s="82" t="n"/>
      <c r="AN88" s="82" t="n"/>
      <c r="AO88" s="83" t="n"/>
      <c r="AP88" s="84" t="n"/>
    </row>
    <row r="89" hidden="1" ht="69" customHeight="1" s="173" thickBot="1">
      <c r="A89" s="93" t="inlineStr">
        <is>
          <t>Penerimaan dari pelepasan kepentingan di entitas anak tanpa hilangnya pengendalian dari kegiatan investasi</t>
        </is>
      </c>
      <c r="B89" s="93" t="n"/>
      <c r="C89" s="82" t="inlineStr"/>
      <c r="D89" s="82" t="inlineStr"/>
      <c r="E89" s="82" t="inlineStr"/>
      <c r="F89" s="82" t="inlineStr"/>
      <c r="G89" s="82" t="inlineStr"/>
      <c r="H89" s="82" t="inlineStr"/>
      <c r="I89" s="82" t="inlineStr"/>
      <c r="J89" s="82" t="inlineStr"/>
      <c r="K89" s="83" t="n"/>
      <c r="L89" s="84" t="n"/>
      <c r="M89" s="82" t="n"/>
      <c r="N89" s="82" t="n"/>
      <c r="O89" s="82" t="n"/>
      <c r="P89" s="82" t="n"/>
      <c r="Q89" s="82" t="n"/>
      <c r="R89" s="82" t="n"/>
      <c r="S89" s="82" t="n"/>
      <c r="T89" s="82" t="n"/>
      <c r="U89" s="83" t="n"/>
      <c r="V89" s="84" t="n"/>
      <c r="W89" s="82" t="n"/>
      <c r="X89" s="82" t="n"/>
      <c r="Y89" s="82" t="n"/>
      <c r="Z89" s="82" t="n"/>
      <c r="AA89" s="82" t="n"/>
      <c r="AB89" s="82" t="n"/>
      <c r="AC89" s="82" t="n"/>
      <c r="AD89" s="82" t="n"/>
      <c r="AE89" s="83" t="n"/>
      <c r="AF89" s="84" t="n"/>
      <c r="AG89" s="82" t="n"/>
      <c r="AH89" s="82" t="n"/>
      <c r="AI89" s="82" t="n"/>
      <c r="AJ89" s="82" t="n"/>
      <c r="AK89" s="82" t="n"/>
      <c r="AL89" s="82" t="n"/>
      <c r="AM89" s="82" t="n"/>
      <c r="AN89" s="82" t="n"/>
      <c r="AO89" s="83" t="n"/>
      <c r="AP89" s="84" t="n"/>
    </row>
    <row r="90" hidden="1" ht="52" customHeight="1" s="173" thickBot="1">
      <c r="A90" s="93" t="inlineStr">
        <is>
          <t>Pembayaran untuk perolehan kepemilikan pada entitas asosiasi</t>
        </is>
      </c>
      <c r="B90" s="93" t="n"/>
      <c r="C90" s="85" t="inlineStr"/>
      <c r="D90" s="85" t="inlineStr"/>
      <c r="E90" s="85" t="inlineStr"/>
      <c r="F90" s="85" t="inlineStr"/>
      <c r="G90" s="85" t="inlineStr"/>
      <c r="H90" s="85" t="inlineStr"/>
      <c r="I90" s="85" t="inlineStr"/>
      <c r="J90" s="85" t="inlineStr"/>
      <c r="K90" s="86" t="n"/>
      <c r="L90" s="87" t="n"/>
      <c r="M90" s="85" t="n"/>
      <c r="N90" s="85" t="n"/>
      <c r="O90" s="85" t="n"/>
      <c r="P90" s="85" t="n"/>
      <c r="Q90" s="85" t="n"/>
      <c r="R90" s="85" t="n"/>
      <c r="S90" s="85" t="n"/>
      <c r="T90" s="85" t="n"/>
      <c r="U90" s="86" t="n"/>
      <c r="V90" s="87" t="n"/>
      <c r="W90" s="85" t="n"/>
      <c r="X90" s="85" t="n"/>
      <c r="Y90" s="85" t="n"/>
      <c r="Z90" s="85" t="n"/>
      <c r="AA90" s="85" t="n"/>
      <c r="AB90" s="85" t="n"/>
      <c r="AC90" s="85" t="n"/>
      <c r="AD90" s="85" t="n"/>
      <c r="AE90" s="86" t="n"/>
      <c r="AF90" s="87" t="n"/>
      <c r="AG90" s="85" t="n"/>
      <c r="AH90" s="85" t="n"/>
      <c r="AI90" s="85" t="n"/>
      <c r="AJ90" s="85" t="n"/>
      <c r="AK90" s="85" t="n"/>
      <c r="AL90" s="85" t="n"/>
      <c r="AM90" s="85" t="n"/>
      <c r="AN90" s="85" t="n"/>
      <c r="AO90" s="86" t="n"/>
      <c r="AP90" s="87" t="n"/>
    </row>
    <row r="91" ht="52" customHeight="1" s="173" thickBot="1">
      <c r="A91" s="93" t="inlineStr">
        <is>
          <t>Penerimaan dari pelepasan kepemilikan pada entitas asosiasi</t>
        </is>
      </c>
      <c r="B91" s="93" t="n"/>
      <c r="C91" s="82" t="inlineStr"/>
      <c r="D91" s="82" t="inlineStr"/>
      <c r="E91" s="82" t="n">
        <v>0</v>
      </c>
      <c r="F91" s="82" t="n">
        <v>0</v>
      </c>
      <c r="G91" s="82" t="inlineStr"/>
      <c r="H91" s="82" t="inlineStr"/>
      <c r="I91" s="82" t="inlineStr"/>
      <c r="J91" s="82" t="inlineStr"/>
      <c r="K91" s="83" t="n"/>
      <c r="L91" s="84" t="n"/>
      <c r="M91" s="82" t="n"/>
      <c r="N91" s="82" t="n"/>
      <c r="O91" s="82" t="n"/>
      <c r="P91" s="82" t="n"/>
      <c r="Q91" s="82" t="n"/>
      <c r="R91" s="82" t="n"/>
      <c r="S91" s="82" t="n"/>
      <c r="T91" s="82" t="n"/>
      <c r="U91" s="83" t="n"/>
      <c r="V91" s="84" t="n"/>
      <c r="W91" s="82" t="n"/>
      <c r="X91" s="82" t="n"/>
      <c r="Y91" s="82" t="n"/>
      <c r="Z91" s="82" t="n"/>
      <c r="AA91" s="82" t="n"/>
      <c r="AB91" s="82" t="n"/>
      <c r="AC91" s="82" t="n"/>
      <c r="AD91" s="82" t="n"/>
      <c r="AE91" s="83" t="n"/>
      <c r="AF91" s="84" t="n"/>
      <c r="AG91" s="82" t="n"/>
      <c r="AH91" s="82" t="n"/>
      <c r="AI91" s="82" t="n"/>
      <c r="AJ91" s="82" t="n"/>
      <c r="AK91" s="82" t="n"/>
      <c r="AL91" s="82" t="n"/>
      <c r="AM91" s="82" t="n"/>
      <c r="AN91" s="82" t="n"/>
      <c r="AO91" s="83" t="n"/>
      <c r="AP91" s="84" t="n"/>
    </row>
    <row r="92" ht="35" customHeight="1" s="173" thickBot="1">
      <c r="A92" s="93" t="inlineStr">
        <is>
          <t>Penerimaan (pengeluaran) kas lainnya dari aktivitas investasi</t>
        </is>
      </c>
      <c r="B92" s="93" t="n"/>
      <c r="C92" s="82" t="n">
        <v>-654.558</v>
      </c>
      <c r="D92" s="82" t="n">
        <v>2647.549</v>
      </c>
      <c r="E92" s="82" t="n">
        <v>0</v>
      </c>
      <c r="F92" s="82" t="n">
        <v>0</v>
      </c>
      <c r="G92" s="82" t="inlineStr"/>
      <c r="H92" s="82" t="inlineStr"/>
      <c r="I92" s="82" t="inlineStr"/>
      <c r="J92" s="82" t="inlineStr"/>
      <c r="K92" s="83" t="n"/>
      <c r="L92" s="84" t="n"/>
      <c r="M92" s="82" t="n"/>
      <c r="N92" s="82" t="n"/>
      <c r="O92" s="82" t="n"/>
      <c r="P92" s="82" t="n"/>
      <c r="Q92" s="82" t="n"/>
      <c r="R92" s="82" t="n"/>
      <c r="S92" s="82" t="n"/>
      <c r="T92" s="82" t="n"/>
      <c r="U92" s="83" t="n"/>
      <c r="V92" s="84" t="n"/>
      <c r="W92" s="82" t="n"/>
      <c r="X92" s="82" t="n"/>
      <c r="Y92" s="82" t="n"/>
      <c r="Z92" s="82" t="n"/>
      <c r="AA92" s="82" t="n"/>
      <c r="AB92" s="82" t="n"/>
      <c r="AC92" s="82" t="n"/>
      <c r="AD92" s="82" t="n"/>
      <c r="AE92" s="83" t="n"/>
      <c r="AF92" s="84" t="n"/>
      <c r="AG92" s="82" t="n"/>
      <c r="AH92" s="82" t="n"/>
      <c r="AI92" s="82" t="n"/>
      <c r="AJ92" s="82" t="n"/>
      <c r="AK92" s="82" t="n"/>
      <c r="AL92" s="82" t="n"/>
      <c r="AM92" s="82" t="n"/>
      <c r="AN92" s="82" t="n"/>
      <c r="AO92" s="83" t="n"/>
      <c r="AP92" s="84" t="n"/>
    </row>
    <row r="93" ht="52" customHeight="1" s="173" thickBot="1">
      <c r="A93" s="80" t="inlineStr">
        <is>
          <t>Jumlah arus kas bersih yang diperoleh dari (digunakan untuk) aktivitas investasi</t>
        </is>
      </c>
      <c r="B93" s="80" t="n"/>
      <c r="C93" s="90" t="n">
        <v>-1608.846</v>
      </c>
      <c r="D93" s="90" t="n">
        <v>1694.831</v>
      </c>
      <c r="E93" s="90" t="n">
        <v>-26763.211</v>
      </c>
      <c r="F93" s="90" t="n">
        <v>-9043.174999999999</v>
      </c>
      <c r="G93" s="90" t="n">
        <v>5994.554</v>
      </c>
      <c r="H93" s="90" t="n">
        <v>-5998.437</v>
      </c>
      <c r="I93" s="90" t="n">
        <v>-7727.99</v>
      </c>
      <c r="J93" s="90" t="n">
        <v>7643.004</v>
      </c>
      <c r="K93" s="91" t="n"/>
      <c r="L93" s="92" t="n"/>
      <c r="M93" s="90" t="n"/>
      <c r="N93" s="90" t="n"/>
      <c r="O93" s="90" t="n"/>
      <c r="P93" s="90" t="n"/>
      <c r="Q93" s="90" t="n"/>
      <c r="R93" s="90" t="n"/>
      <c r="S93" s="90" t="n"/>
      <c r="T93" s="90" t="n"/>
      <c r="U93" s="91" t="n"/>
      <c r="V93" s="92" t="n"/>
      <c r="W93" s="90" t="n"/>
      <c r="X93" s="90" t="n"/>
      <c r="Y93" s="90" t="n"/>
      <c r="Z93" s="90" t="n"/>
      <c r="AA93" s="90" t="n"/>
      <c r="AB93" s="90" t="n"/>
      <c r="AC93" s="90" t="n"/>
      <c r="AD93" s="90" t="n"/>
      <c r="AE93" s="91" t="n"/>
      <c r="AF93" s="92" t="n"/>
      <c r="AG93" s="90" t="n"/>
      <c r="AH93" s="90" t="n"/>
      <c r="AI93" s="90" t="n"/>
      <c r="AJ93" s="90" t="n"/>
      <c r="AK93" s="90" t="n"/>
      <c r="AL93" s="90" t="n"/>
      <c r="AM93" s="90" t="n"/>
      <c r="AN93" s="90" t="n"/>
      <c r="AO93" s="91" t="n"/>
      <c r="AP93" s="92" t="n"/>
    </row>
    <row r="94" ht="18" customHeight="1" s="173" thickBot="1">
      <c r="A94" s="79" t="inlineStr">
        <is>
          <t>Arus kas dari aktivitas pendanaan</t>
        </is>
      </c>
      <c r="B94" s="79" t="n"/>
      <c r="C94" s="76" t="n"/>
      <c r="D94" s="76" t="n"/>
      <c r="E94" s="76" t="n"/>
      <c r="F94" s="76" t="n"/>
      <c r="G94" s="76" t="n"/>
      <c r="H94" s="76" t="n"/>
      <c r="I94" s="76" t="n"/>
      <c r="J94" s="76" t="n"/>
      <c r="K94" s="77" t="n"/>
      <c r="L94" s="78" t="n"/>
      <c r="M94" s="76" t="n"/>
      <c r="N94" s="76" t="n"/>
      <c r="O94" s="76" t="n"/>
      <c r="P94" s="76" t="n"/>
      <c r="Q94" s="76" t="n"/>
      <c r="R94" s="76" t="n"/>
      <c r="S94" s="76" t="n"/>
      <c r="T94" s="76" t="n"/>
      <c r="U94" s="77" t="n"/>
      <c r="V94" s="78" t="n"/>
      <c r="W94" s="76" t="n"/>
      <c r="X94" s="76" t="n"/>
      <c r="Y94" s="76" t="n"/>
      <c r="Z94" s="76" t="n"/>
      <c r="AA94" s="76" t="n"/>
      <c r="AB94" s="76" t="n"/>
      <c r="AC94" s="76" t="n"/>
      <c r="AD94" s="76" t="n"/>
      <c r="AE94" s="77" t="n"/>
      <c r="AF94" s="78" t="n"/>
      <c r="AG94" s="76" t="n"/>
      <c r="AH94" s="76" t="n"/>
      <c r="AI94" s="76" t="n"/>
      <c r="AJ94" s="76" t="n"/>
      <c r="AK94" s="76" t="n"/>
      <c r="AL94" s="76" t="n"/>
      <c r="AM94" s="76" t="n"/>
      <c r="AN94" s="76" t="n"/>
      <c r="AO94" s="77" t="n"/>
      <c r="AP94" s="78" t="n"/>
    </row>
    <row r="95" ht="35" customHeight="1" s="173" thickBot="1">
      <c r="A95" s="93" t="inlineStr">
        <is>
          <t>Kenaikan (penurunan) efek yang diterbitkan</t>
        </is>
      </c>
      <c r="B95" s="93" t="n"/>
      <c r="C95" s="82" t="n">
        <v>2021</v>
      </c>
      <c r="D95" s="82" t="n">
        <v>3823</v>
      </c>
      <c r="E95" s="82" t="n">
        <v>1000</v>
      </c>
      <c r="F95" s="82" t="n">
        <v>0</v>
      </c>
      <c r="G95" s="82" t="inlineStr"/>
      <c r="H95" s="82" t="n">
        <v>1000</v>
      </c>
      <c r="I95" s="82" t="n">
        <v>1000</v>
      </c>
      <c r="J95" s="82" t="n">
        <v>3100</v>
      </c>
      <c r="K95" s="83" t="n"/>
      <c r="L95" s="84" t="n"/>
      <c r="M95" s="82" t="n"/>
      <c r="N95" s="82" t="n"/>
      <c r="O95" s="82" t="n"/>
      <c r="P95" s="82" t="n"/>
      <c r="Q95" s="82" t="n"/>
      <c r="R95" s="82" t="n"/>
      <c r="S95" s="82" t="n"/>
      <c r="T95" s="82" t="n"/>
      <c r="U95" s="83" t="n"/>
      <c r="V95" s="84" t="n"/>
      <c r="W95" s="82" t="n"/>
      <c r="X95" s="82" t="n"/>
      <c r="Y95" s="82" t="n"/>
      <c r="Z95" s="82" t="n"/>
      <c r="AA95" s="82" t="n"/>
      <c r="AB95" s="82" t="n"/>
      <c r="AC95" s="82" t="n"/>
      <c r="AD95" s="82" t="n"/>
      <c r="AE95" s="83" t="n"/>
      <c r="AF95" s="84" t="n"/>
      <c r="AG95" s="82" t="n"/>
      <c r="AH95" s="82" t="n"/>
      <c r="AI95" s="82" t="n"/>
      <c r="AJ95" s="82" t="n"/>
      <c r="AK95" s="82" t="n"/>
      <c r="AL95" s="82" t="n"/>
      <c r="AM95" s="82" t="n"/>
      <c r="AN95" s="82" t="n"/>
      <c r="AO95" s="83" t="n"/>
      <c r="AP95" s="84" t="n"/>
    </row>
    <row r="96" hidden="1" ht="18" customHeight="1" s="173" thickBot="1">
      <c r="A96" s="93" t="inlineStr">
        <is>
          <t>Penerbitan sukuk mudharabah</t>
        </is>
      </c>
      <c r="B96" s="93" t="n"/>
      <c r="C96" s="82" t="inlineStr"/>
      <c r="D96" s="82" t="inlineStr"/>
      <c r="E96" s="82" t="inlineStr"/>
      <c r="F96" s="82" t="inlineStr"/>
      <c r="G96" s="82" t="inlineStr"/>
      <c r="H96" s="82" t="inlineStr"/>
      <c r="I96" s="82" t="inlineStr"/>
      <c r="J96" s="82" t="inlineStr"/>
      <c r="K96" s="83" t="n"/>
      <c r="L96" s="84" t="n"/>
      <c r="M96" s="82" t="n"/>
      <c r="N96" s="82" t="n"/>
      <c r="O96" s="82" t="n"/>
      <c r="P96" s="82" t="n"/>
      <c r="Q96" s="82" t="n"/>
      <c r="R96" s="82" t="n"/>
      <c r="S96" s="82" t="n"/>
      <c r="T96" s="82" t="n"/>
      <c r="U96" s="83" t="n"/>
      <c r="V96" s="84" t="n"/>
      <c r="W96" s="82" t="n"/>
      <c r="X96" s="82" t="n"/>
      <c r="Y96" s="82" t="n"/>
      <c r="Z96" s="82" t="n"/>
      <c r="AA96" s="82" t="n"/>
      <c r="AB96" s="82" t="n"/>
      <c r="AC96" s="82" t="n"/>
      <c r="AD96" s="82" t="n"/>
      <c r="AE96" s="83" t="n"/>
      <c r="AF96" s="84" t="n"/>
      <c r="AG96" s="82" t="n"/>
      <c r="AH96" s="82" t="n"/>
      <c r="AI96" s="82" t="n"/>
      <c r="AJ96" s="82" t="n"/>
      <c r="AK96" s="82" t="n"/>
      <c r="AL96" s="82" t="n"/>
      <c r="AM96" s="82" t="n"/>
      <c r="AN96" s="82" t="n"/>
      <c r="AO96" s="83" t="n"/>
      <c r="AP96" s="84" t="n"/>
    </row>
    <row r="97" hidden="1" ht="35" customHeight="1" s="173" thickBot="1">
      <c r="A97" s="93" t="inlineStr">
        <is>
          <t>Penempatan sertifikat investasi mudharabah</t>
        </is>
      </c>
      <c r="B97" s="93" t="n"/>
      <c r="C97" s="85" t="inlineStr"/>
      <c r="D97" s="85" t="inlineStr"/>
      <c r="E97" s="85" t="inlineStr"/>
      <c r="F97" s="85" t="inlineStr"/>
      <c r="G97" s="85" t="inlineStr"/>
      <c r="H97" s="85" t="inlineStr"/>
      <c r="I97" s="85" t="inlineStr"/>
      <c r="J97" s="85" t="inlineStr"/>
      <c r="K97" s="86" t="n"/>
      <c r="L97" s="87" t="n"/>
      <c r="M97" s="85" t="n"/>
      <c r="N97" s="85" t="n"/>
      <c r="O97" s="85" t="n"/>
      <c r="P97" s="85" t="n"/>
      <c r="Q97" s="85" t="n"/>
      <c r="R97" s="85" t="n"/>
      <c r="S97" s="85" t="n"/>
      <c r="T97" s="85" t="n"/>
      <c r="U97" s="86" t="n"/>
      <c r="V97" s="87" t="n"/>
      <c r="W97" s="85" t="n"/>
      <c r="X97" s="85" t="n"/>
      <c r="Y97" s="85" t="n"/>
      <c r="Z97" s="85" t="n"/>
      <c r="AA97" s="85" t="n"/>
      <c r="AB97" s="85" t="n"/>
      <c r="AC97" s="85" t="n"/>
      <c r="AD97" s="85" t="n"/>
      <c r="AE97" s="86" t="n"/>
      <c r="AF97" s="87" t="n"/>
      <c r="AG97" s="85" t="n"/>
      <c r="AH97" s="85" t="n"/>
      <c r="AI97" s="85" t="n"/>
      <c r="AJ97" s="85" t="n"/>
      <c r="AK97" s="85" t="n"/>
      <c r="AL97" s="85" t="n"/>
      <c r="AM97" s="85" t="n"/>
      <c r="AN97" s="85" t="n"/>
      <c r="AO97" s="86" t="n"/>
      <c r="AP97" s="87" t="n"/>
    </row>
    <row r="98" hidden="1" ht="18" customHeight="1" s="173" thickBot="1">
      <c r="A98" s="93" t="inlineStr">
        <is>
          <t>Biaya emisi sukuk mudharabah</t>
        </is>
      </c>
      <c r="B98" s="93" t="n"/>
      <c r="C98" s="85" t="inlineStr"/>
      <c r="D98" s="85" t="inlineStr"/>
      <c r="E98" s="85" t="inlineStr"/>
      <c r="F98" s="85" t="inlineStr"/>
      <c r="G98" s="85" t="inlineStr"/>
      <c r="H98" s="85" t="inlineStr"/>
      <c r="I98" s="85" t="inlineStr"/>
      <c r="J98" s="85" t="inlineStr"/>
      <c r="K98" s="86" t="n"/>
      <c r="L98" s="87" t="n"/>
      <c r="M98" s="85" t="n"/>
      <c r="N98" s="85" t="n"/>
      <c r="O98" s="85" t="n"/>
      <c r="P98" s="85" t="n"/>
      <c r="Q98" s="85" t="n"/>
      <c r="R98" s="85" t="n"/>
      <c r="S98" s="85" t="n"/>
      <c r="T98" s="85" t="n"/>
      <c r="U98" s="86" t="n"/>
      <c r="V98" s="87" t="n"/>
      <c r="W98" s="85" t="n"/>
      <c r="X98" s="85" t="n"/>
      <c r="Y98" s="85" t="n"/>
      <c r="Z98" s="85" t="n"/>
      <c r="AA98" s="85" t="n"/>
      <c r="AB98" s="85" t="n"/>
      <c r="AC98" s="85" t="n"/>
      <c r="AD98" s="85" t="n"/>
      <c r="AE98" s="86" t="n"/>
      <c r="AF98" s="87" t="n"/>
      <c r="AG98" s="85" t="n"/>
      <c r="AH98" s="85" t="n"/>
      <c r="AI98" s="85" t="n"/>
      <c r="AJ98" s="85" t="n"/>
      <c r="AK98" s="85" t="n"/>
      <c r="AL98" s="85" t="n"/>
      <c r="AM98" s="85" t="n"/>
      <c r="AN98" s="85" t="n"/>
      <c r="AO98" s="86" t="n"/>
      <c r="AP98" s="87" t="n"/>
    </row>
    <row r="99" ht="35" customHeight="1" s="173" thickBot="1">
      <c r="A99" s="93" t="inlineStr">
        <is>
          <t>Penerimaan pinjaman yang diterima</t>
        </is>
      </c>
      <c r="B99" s="93" t="n"/>
      <c r="C99" s="82" t="n">
        <v>1787.434</v>
      </c>
      <c r="D99" s="82" t="n">
        <v>2570.056</v>
      </c>
      <c r="E99" s="82" t="n">
        <v>533.463</v>
      </c>
      <c r="F99" s="82" t="n">
        <v>1708.383</v>
      </c>
      <c r="G99" s="82" t="n">
        <v>3442.34</v>
      </c>
      <c r="H99" s="82" t="n">
        <v>4683.52</v>
      </c>
      <c r="I99" s="82" t="n">
        <v>13423.5</v>
      </c>
      <c r="J99" s="82" t="n">
        <v>20983</v>
      </c>
      <c r="K99" s="83" t="n"/>
      <c r="L99" s="84" t="n"/>
      <c r="M99" s="82" t="n"/>
      <c r="N99" s="82" t="n"/>
      <c r="O99" s="82" t="n"/>
      <c r="P99" s="82" t="n"/>
      <c r="Q99" s="82" t="n"/>
      <c r="R99" s="82" t="n"/>
      <c r="S99" s="82" t="n"/>
      <c r="T99" s="82" t="n"/>
      <c r="U99" s="83" t="n"/>
      <c r="V99" s="84" t="n"/>
      <c r="W99" s="82" t="n"/>
      <c r="X99" s="82" t="n"/>
      <c r="Y99" s="82" t="n"/>
      <c r="Z99" s="82" t="n"/>
      <c r="AA99" s="82" t="n"/>
      <c r="AB99" s="82" t="n"/>
      <c r="AC99" s="82" t="n"/>
      <c r="AD99" s="82" t="n"/>
      <c r="AE99" s="83" t="n"/>
      <c r="AF99" s="84" t="n"/>
      <c r="AG99" s="82" t="n"/>
      <c r="AH99" s="82" t="n"/>
      <c r="AI99" s="82" t="n"/>
      <c r="AJ99" s="82" t="n"/>
      <c r="AK99" s="82" t="n"/>
      <c r="AL99" s="82" t="n"/>
      <c r="AM99" s="82" t="n"/>
      <c r="AN99" s="82" t="n"/>
      <c r="AO99" s="83" t="n"/>
      <c r="AP99" s="84" t="n"/>
    </row>
    <row r="100" ht="35" customHeight="1" s="173" thickBot="1">
      <c r="A100" s="93" t="inlineStr">
        <is>
          <t>Pembayaran pinjaman yang diterima</t>
        </is>
      </c>
      <c r="B100" s="93" t="n"/>
      <c r="C100" s="85" t="inlineStr"/>
      <c r="D100" s="85" t="inlineStr"/>
      <c r="E100" s="85" t="inlineStr"/>
      <c r="F100" s="85" t="n">
        <v>668.51</v>
      </c>
      <c r="G100" s="85" t="n">
        <v>1990.237</v>
      </c>
      <c r="H100" s="85" t="n">
        <v>1822.601</v>
      </c>
      <c r="I100" s="85" t="n">
        <v>10235.264</v>
      </c>
      <c r="J100" s="85" t="n">
        <v>25018.464</v>
      </c>
      <c r="K100" s="86" t="n"/>
      <c r="L100" s="87" t="n"/>
      <c r="M100" s="85" t="n"/>
      <c r="N100" s="85" t="n"/>
      <c r="O100" s="85" t="n"/>
      <c r="P100" s="85" t="n"/>
      <c r="Q100" s="85" t="n"/>
      <c r="R100" s="85" t="n"/>
      <c r="S100" s="85" t="n"/>
      <c r="T100" s="85" t="n"/>
      <c r="U100" s="86" t="n"/>
      <c r="V100" s="87" t="n"/>
      <c r="W100" s="85" t="n"/>
      <c r="X100" s="85" t="n"/>
      <c r="Y100" s="85" t="n"/>
      <c r="Z100" s="85" t="n"/>
      <c r="AA100" s="85" t="n"/>
      <c r="AB100" s="85" t="n"/>
      <c r="AC100" s="85" t="n"/>
      <c r="AD100" s="85" t="n"/>
      <c r="AE100" s="86" t="n"/>
      <c r="AF100" s="87" t="n"/>
      <c r="AG100" s="85" t="n"/>
      <c r="AH100" s="85" t="n"/>
      <c r="AI100" s="85" t="n"/>
      <c r="AJ100" s="85" t="n"/>
      <c r="AK100" s="85" t="n"/>
      <c r="AL100" s="85" t="n"/>
      <c r="AM100" s="85" t="n"/>
      <c r="AN100" s="85" t="n"/>
      <c r="AO100" s="86" t="n"/>
      <c r="AP100" s="87" t="n"/>
    </row>
    <row r="101" ht="35" customHeight="1" s="173" thickBot="1">
      <c r="A101" s="93" t="inlineStr">
        <is>
          <t>Penerimaan pinjaman subordinasi</t>
        </is>
      </c>
      <c r="B101" s="93" t="n"/>
      <c r="C101" s="82" t="n">
        <v>150</v>
      </c>
      <c r="D101" s="82" t="n">
        <v>83</v>
      </c>
      <c r="E101" s="82" t="n">
        <v>0</v>
      </c>
      <c r="F101" s="82" t="inlineStr"/>
      <c r="G101" s="82" t="inlineStr"/>
      <c r="H101" s="82" t="inlineStr"/>
      <c r="I101" s="82" t="inlineStr"/>
      <c r="J101" s="82" t="inlineStr"/>
      <c r="K101" s="83" t="n"/>
      <c r="L101" s="84" t="n"/>
      <c r="M101" s="82" t="n"/>
      <c r="N101" s="82" t="n"/>
      <c r="O101" s="82" t="n"/>
      <c r="P101" s="82" t="n"/>
      <c r="Q101" s="82" t="n"/>
      <c r="R101" s="82" t="n"/>
      <c r="S101" s="82" t="n"/>
      <c r="T101" s="82" t="n"/>
      <c r="U101" s="83" t="n"/>
      <c r="V101" s="84" t="n"/>
      <c r="W101" s="82" t="n"/>
      <c r="X101" s="82" t="n"/>
      <c r="Y101" s="82" t="n"/>
      <c r="Z101" s="82" t="n"/>
      <c r="AA101" s="82" t="n"/>
      <c r="AB101" s="82" t="n"/>
      <c r="AC101" s="82" t="n"/>
      <c r="AD101" s="82" t="n"/>
      <c r="AE101" s="83" t="n"/>
      <c r="AF101" s="84" t="n"/>
      <c r="AG101" s="82" t="n"/>
      <c r="AH101" s="82" t="n"/>
      <c r="AI101" s="82" t="n"/>
      <c r="AJ101" s="82" t="n"/>
      <c r="AK101" s="82" t="n"/>
      <c r="AL101" s="82" t="n"/>
      <c r="AM101" s="82" t="n"/>
      <c r="AN101" s="82" t="n"/>
      <c r="AO101" s="83" t="n"/>
      <c r="AP101" s="84" t="n"/>
    </row>
    <row r="102" ht="35" customHeight="1" s="173" thickBot="1">
      <c r="A102" s="93" t="inlineStr">
        <is>
          <t>Pembayaran pinjaman subordinasi</t>
        </is>
      </c>
      <c r="B102" s="93" t="n"/>
      <c r="C102" s="85" t="inlineStr"/>
      <c r="D102" s="85" t="n">
        <v>0</v>
      </c>
      <c r="E102" s="85" t="n">
        <v>1600</v>
      </c>
      <c r="F102" s="85" t="n">
        <v>0</v>
      </c>
      <c r="G102" s="85" t="inlineStr"/>
      <c r="H102" s="85" t="n">
        <v>75</v>
      </c>
      <c r="I102" s="85" t="n">
        <v>83</v>
      </c>
      <c r="J102" s="85" t="n">
        <v>75</v>
      </c>
      <c r="K102" s="86" t="n"/>
      <c r="L102" s="87" t="n"/>
      <c r="M102" s="85" t="n"/>
      <c r="N102" s="85" t="n"/>
      <c r="O102" s="85" t="n"/>
      <c r="P102" s="85" t="n"/>
      <c r="Q102" s="85" t="n"/>
      <c r="R102" s="85" t="n"/>
      <c r="S102" s="85" t="n"/>
      <c r="T102" s="85" t="n"/>
      <c r="U102" s="86" t="n"/>
      <c r="V102" s="87" t="n"/>
      <c r="W102" s="85" t="n"/>
      <c r="X102" s="85" t="n"/>
      <c r="Y102" s="85" t="n"/>
      <c r="Z102" s="85" t="n"/>
      <c r="AA102" s="85" t="n"/>
      <c r="AB102" s="85" t="n"/>
      <c r="AC102" s="85" t="n"/>
      <c r="AD102" s="85" t="n"/>
      <c r="AE102" s="86" t="n"/>
      <c r="AF102" s="87" t="n"/>
      <c r="AG102" s="85" t="n"/>
      <c r="AH102" s="85" t="n"/>
      <c r="AI102" s="85" t="n"/>
      <c r="AJ102" s="85" t="n"/>
      <c r="AK102" s="85" t="n"/>
      <c r="AL102" s="85" t="n"/>
      <c r="AM102" s="85" t="n"/>
      <c r="AN102" s="85" t="n"/>
      <c r="AO102" s="86" t="n"/>
      <c r="AP102" s="87" t="n"/>
    </row>
    <row r="103" ht="18" customHeight="1" s="173" thickBot="1">
      <c r="A103" s="93" t="inlineStr">
        <is>
          <t>Pembayaran bunga pinjaman</t>
        </is>
      </c>
      <c r="B103" s="93" t="n"/>
      <c r="C103" s="85" t="n">
        <v>5730.721</v>
      </c>
      <c r="D103" s="85" t="n">
        <v>2118.959</v>
      </c>
      <c r="E103" s="85" t="n">
        <v>2376.421</v>
      </c>
      <c r="F103" s="85" t="inlineStr"/>
      <c r="G103" s="85" t="inlineStr"/>
      <c r="H103" s="85" t="inlineStr"/>
      <c r="I103" s="85" t="inlineStr"/>
      <c r="J103" s="85" t="inlineStr"/>
      <c r="K103" s="86" t="n"/>
      <c r="L103" s="87" t="n"/>
      <c r="M103" s="85" t="n"/>
      <c r="N103" s="85" t="n"/>
      <c r="O103" s="85" t="n"/>
      <c r="P103" s="85" t="n"/>
      <c r="Q103" s="85" t="n"/>
      <c r="R103" s="85" t="n"/>
      <c r="S103" s="85" t="n"/>
      <c r="T103" s="85" t="n"/>
      <c r="U103" s="86" t="n"/>
      <c r="V103" s="87" t="n"/>
      <c r="W103" s="85" t="n"/>
      <c r="X103" s="85" t="n"/>
      <c r="Y103" s="85" t="n"/>
      <c r="Z103" s="85" t="n"/>
      <c r="AA103" s="85" t="n"/>
      <c r="AB103" s="85" t="n"/>
      <c r="AC103" s="85" t="n"/>
      <c r="AD103" s="85" t="n"/>
      <c r="AE103" s="86" t="n"/>
      <c r="AF103" s="87" t="n"/>
      <c r="AG103" s="85" t="n"/>
      <c r="AH103" s="85" t="n"/>
      <c r="AI103" s="85" t="n"/>
      <c r="AJ103" s="85" t="n"/>
      <c r="AK103" s="85" t="n"/>
      <c r="AL103" s="85" t="n"/>
      <c r="AM103" s="85" t="n"/>
      <c r="AN103" s="85" t="n"/>
      <c r="AO103" s="86" t="n"/>
      <c r="AP103" s="87" t="n"/>
    </row>
    <row r="104" hidden="1" ht="35" customHeight="1" s="173" thickBot="1">
      <c r="A104" s="93" t="inlineStr">
        <is>
          <t>Penerimaan dari penerbitan obligasi</t>
        </is>
      </c>
      <c r="B104" s="93" t="n"/>
      <c r="C104" s="82" t="inlineStr"/>
      <c r="D104" s="82" t="inlineStr"/>
      <c r="E104" s="82" t="inlineStr"/>
      <c r="F104" s="82" t="inlineStr"/>
      <c r="G104" s="82" t="inlineStr"/>
      <c r="H104" s="82" t="inlineStr"/>
      <c r="I104" s="82" t="inlineStr"/>
      <c r="J104" s="82" t="inlineStr"/>
      <c r="K104" s="83" t="n"/>
      <c r="L104" s="84" t="n"/>
      <c r="M104" s="82" t="n"/>
      <c r="N104" s="82" t="n"/>
      <c r="O104" s="82" t="n"/>
      <c r="P104" s="82" t="n"/>
      <c r="Q104" s="82" t="n"/>
      <c r="R104" s="82" t="n"/>
      <c r="S104" s="82" t="n"/>
      <c r="T104" s="82" t="n"/>
      <c r="U104" s="83" t="n"/>
      <c r="V104" s="84" t="n"/>
      <c r="W104" s="82" t="n"/>
      <c r="X104" s="82" t="n"/>
      <c r="Y104" s="82" t="n"/>
      <c r="Z104" s="82" t="n"/>
      <c r="AA104" s="82" t="n"/>
      <c r="AB104" s="82" t="n"/>
      <c r="AC104" s="82" t="n"/>
      <c r="AD104" s="82" t="n"/>
      <c r="AE104" s="83" t="n"/>
      <c r="AF104" s="84" t="n"/>
      <c r="AG104" s="82" t="n"/>
      <c r="AH104" s="82" t="n"/>
      <c r="AI104" s="82" t="n"/>
      <c r="AJ104" s="82" t="n"/>
      <c r="AK104" s="82" t="n"/>
      <c r="AL104" s="82" t="n"/>
      <c r="AM104" s="82" t="n"/>
      <c r="AN104" s="82" t="n"/>
      <c r="AO104" s="83" t="n"/>
      <c r="AP104" s="84" t="n"/>
    </row>
    <row r="105" ht="18" customHeight="1" s="173" thickBot="1">
      <c r="A105" s="93" t="inlineStr">
        <is>
          <t>Pembayaran utang obligasi</t>
        </is>
      </c>
      <c r="B105" s="93" t="n"/>
      <c r="C105" s="85" t="n">
        <v>2770.921</v>
      </c>
      <c r="D105" s="85" t="n">
        <v>2257.672</v>
      </c>
      <c r="E105" s="85" t="n">
        <v>2747.97</v>
      </c>
      <c r="F105" s="85" t="n">
        <v>1714.634</v>
      </c>
      <c r="G105" s="85" t="n">
        <v>4044.897</v>
      </c>
      <c r="H105" s="85" t="n">
        <v>584.851</v>
      </c>
      <c r="I105" s="85" t="n">
        <v>1792.236</v>
      </c>
      <c r="J105" s="85" t="n">
        <v>1306.192</v>
      </c>
      <c r="K105" s="86" t="n"/>
      <c r="L105" s="87" t="n"/>
      <c r="M105" s="85" t="n"/>
      <c r="N105" s="85" t="n"/>
      <c r="O105" s="85" t="n"/>
      <c r="P105" s="85" t="n"/>
      <c r="Q105" s="85" t="n"/>
      <c r="R105" s="85" t="n"/>
      <c r="S105" s="85" t="n"/>
      <c r="T105" s="85" t="n"/>
      <c r="U105" s="86" t="n"/>
      <c r="V105" s="87" t="n"/>
      <c r="W105" s="85" t="n"/>
      <c r="X105" s="85" t="n"/>
      <c r="Y105" s="85" t="n"/>
      <c r="Z105" s="85" t="n"/>
      <c r="AA105" s="85" t="n"/>
      <c r="AB105" s="85" t="n"/>
      <c r="AC105" s="85" t="n"/>
      <c r="AD105" s="85" t="n"/>
      <c r="AE105" s="86" t="n"/>
      <c r="AF105" s="87" t="n"/>
      <c r="AG105" s="85" t="n"/>
      <c r="AH105" s="85" t="n"/>
      <c r="AI105" s="85" t="n"/>
      <c r="AJ105" s="85" t="n"/>
      <c r="AK105" s="85" t="n"/>
      <c r="AL105" s="85" t="n"/>
      <c r="AM105" s="85" t="n"/>
      <c r="AN105" s="85" t="n"/>
      <c r="AO105" s="86" t="n"/>
      <c r="AP105" s="87" t="n"/>
    </row>
    <row r="106" hidden="1" ht="35" customHeight="1" s="173" thickBot="1">
      <c r="A106" s="93" t="inlineStr">
        <is>
          <t>Pembayaran biaya emisi penerbitan obligasi</t>
        </is>
      </c>
      <c r="B106" s="93" t="n"/>
      <c r="C106" s="85" t="inlineStr"/>
      <c r="D106" s="85" t="inlineStr"/>
      <c r="E106" s="85" t="inlineStr"/>
      <c r="F106" s="85" t="inlineStr"/>
      <c r="G106" s="85" t="inlineStr"/>
      <c r="H106" s="85" t="inlineStr"/>
      <c r="I106" s="85" t="inlineStr"/>
      <c r="J106" s="85" t="inlineStr"/>
      <c r="K106" s="86" t="n"/>
      <c r="L106" s="87" t="n"/>
      <c r="M106" s="85" t="n"/>
      <c r="N106" s="85" t="n"/>
      <c r="O106" s="85" t="n"/>
      <c r="P106" s="85" t="n"/>
      <c r="Q106" s="85" t="n"/>
      <c r="R106" s="85" t="n"/>
      <c r="S106" s="85" t="n"/>
      <c r="T106" s="85" t="n"/>
      <c r="U106" s="86" t="n"/>
      <c r="V106" s="87" t="n"/>
      <c r="W106" s="85" t="n"/>
      <c r="X106" s="85" t="n"/>
      <c r="Y106" s="85" t="n"/>
      <c r="Z106" s="85" t="n"/>
      <c r="AA106" s="85" t="n"/>
      <c r="AB106" s="85" t="n"/>
      <c r="AC106" s="85" t="n"/>
      <c r="AD106" s="85" t="n"/>
      <c r="AE106" s="86" t="n"/>
      <c r="AF106" s="87" t="n"/>
      <c r="AG106" s="85" t="n"/>
      <c r="AH106" s="85" t="n"/>
      <c r="AI106" s="85" t="n"/>
      <c r="AJ106" s="85" t="n"/>
      <c r="AK106" s="85" t="n"/>
      <c r="AL106" s="85" t="n"/>
      <c r="AM106" s="85" t="n"/>
      <c r="AN106" s="85" t="n"/>
      <c r="AO106" s="86" t="n"/>
      <c r="AP106" s="87" t="n"/>
    </row>
    <row r="107" hidden="1" ht="35" customHeight="1" s="173" thickBot="1">
      <c r="A107" s="93" t="inlineStr">
        <is>
          <t>Obligasi subordinasi yang diterbitkan</t>
        </is>
      </c>
      <c r="B107" s="93" t="n"/>
      <c r="C107" s="82" t="inlineStr"/>
      <c r="D107" s="82" t="inlineStr"/>
      <c r="E107" s="82" t="inlineStr"/>
      <c r="F107" s="82" t="inlineStr"/>
      <c r="G107" s="82" t="inlineStr"/>
      <c r="H107" s="82" t="inlineStr"/>
      <c r="I107" s="82" t="inlineStr"/>
      <c r="J107" s="82" t="inlineStr"/>
      <c r="K107" s="83" t="n"/>
      <c r="L107" s="84" t="n"/>
      <c r="M107" s="82" t="n"/>
      <c r="N107" s="82" t="n"/>
      <c r="O107" s="82" t="n"/>
      <c r="P107" s="82" t="n"/>
      <c r="Q107" s="82" t="n"/>
      <c r="R107" s="82" t="n"/>
      <c r="S107" s="82" t="n"/>
      <c r="T107" s="82" t="n"/>
      <c r="U107" s="83" t="n"/>
      <c r="V107" s="84" t="n"/>
      <c r="W107" s="82" t="n"/>
      <c r="X107" s="82" t="n"/>
      <c r="Y107" s="82" t="n"/>
      <c r="Z107" s="82" t="n"/>
      <c r="AA107" s="82" t="n"/>
      <c r="AB107" s="82" t="n"/>
      <c r="AC107" s="82" t="n"/>
      <c r="AD107" s="82" t="n"/>
      <c r="AE107" s="83" t="n"/>
      <c r="AF107" s="84" t="n"/>
      <c r="AG107" s="82" t="n"/>
      <c r="AH107" s="82" t="n"/>
      <c r="AI107" s="82" t="n"/>
      <c r="AJ107" s="82" t="n"/>
      <c r="AK107" s="82" t="n"/>
      <c r="AL107" s="82" t="n"/>
      <c r="AM107" s="82" t="n"/>
      <c r="AN107" s="82" t="n"/>
      <c r="AO107" s="83" t="n"/>
      <c r="AP107" s="84" t="n"/>
    </row>
    <row r="108" hidden="1" ht="18" customHeight="1" s="173" thickBot="1">
      <c r="A108" s="93" t="inlineStr">
        <is>
          <t>Pembayaran obligasi subordinasi</t>
        </is>
      </c>
      <c r="B108" s="93" t="n"/>
      <c r="C108" s="85" t="inlineStr"/>
      <c r="D108" s="85" t="inlineStr"/>
      <c r="E108" s="85" t="inlineStr"/>
      <c r="F108" s="85" t="inlineStr"/>
      <c r="G108" s="85" t="inlineStr"/>
      <c r="H108" s="85" t="inlineStr"/>
      <c r="I108" s="85" t="inlineStr"/>
      <c r="J108" s="85" t="inlineStr"/>
      <c r="K108" s="86" t="n"/>
      <c r="L108" s="87" t="n"/>
      <c r="M108" s="85" t="n"/>
      <c r="N108" s="85" t="n"/>
      <c r="O108" s="85" t="n"/>
      <c r="P108" s="85" t="n"/>
      <c r="Q108" s="85" t="n"/>
      <c r="R108" s="85" t="n"/>
      <c r="S108" s="85" t="n"/>
      <c r="T108" s="85" t="n"/>
      <c r="U108" s="86" t="n"/>
      <c r="V108" s="87" t="n"/>
      <c r="W108" s="85" t="n"/>
      <c r="X108" s="85" t="n"/>
      <c r="Y108" s="85" t="n"/>
      <c r="Z108" s="85" t="n"/>
      <c r="AA108" s="85" t="n"/>
      <c r="AB108" s="85" t="n"/>
      <c r="AC108" s="85" t="n"/>
      <c r="AD108" s="85" t="n"/>
      <c r="AE108" s="86" t="n"/>
      <c r="AF108" s="87" t="n"/>
      <c r="AG108" s="85" t="n"/>
      <c r="AH108" s="85" t="n"/>
      <c r="AI108" s="85" t="n"/>
      <c r="AJ108" s="85" t="n"/>
      <c r="AK108" s="85" t="n"/>
      <c r="AL108" s="85" t="n"/>
      <c r="AM108" s="85" t="n"/>
      <c r="AN108" s="85" t="n"/>
      <c r="AO108" s="86" t="n"/>
      <c r="AP108" s="87" t="n"/>
    </row>
    <row r="109" hidden="1" ht="35" customHeight="1" s="173" thickBot="1">
      <c r="A109" s="93" t="inlineStr">
        <is>
          <t>Biaya emisi obligasi subordinasi yang diterbitkan</t>
        </is>
      </c>
      <c r="B109" s="93" t="n"/>
      <c r="C109" s="85" t="inlineStr"/>
      <c r="D109" s="85" t="inlineStr"/>
      <c r="E109" s="85" t="inlineStr"/>
      <c r="F109" s="85" t="inlineStr"/>
      <c r="G109" s="85" t="inlineStr"/>
      <c r="H109" s="85" t="inlineStr"/>
      <c r="I109" s="85" t="inlineStr"/>
      <c r="J109" s="85" t="inlineStr"/>
      <c r="K109" s="86" t="n"/>
      <c r="L109" s="87" t="n"/>
      <c r="M109" s="85" t="n"/>
      <c r="N109" s="85" t="n"/>
      <c r="O109" s="85" t="n"/>
      <c r="P109" s="85" t="n"/>
      <c r="Q109" s="85" t="n"/>
      <c r="R109" s="85" t="n"/>
      <c r="S109" s="85" t="n"/>
      <c r="T109" s="85" t="n"/>
      <c r="U109" s="86" t="n"/>
      <c r="V109" s="87" t="n"/>
      <c r="W109" s="85" t="n"/>
      <c r="X109" s="85" t="n"/>
      <c r="Y109" s="85" t="n"/>
      <c r="Z109" s="85" t="n"/>
      <c r="AA109" s="85" t="n"/>
      <c r="AB109" s="85" t="n"/>
      <c r="AC109" s="85" t="n"/>
      <c r="AD109" s="85" t="n"/>
      <c r="AE109" s="86" t="n"/>
      <c r="AF109" s="87" t="n"/>
      <c r="AG109" s="85" t="n"/>
      <c r="AH109" s="85" t="n"/>
      <c r="AI109" s="85" t="n"/>
      <c r="AJ109" s="85" t="n"/>
      <c r="AK109" s="85" t="n"/>
      <c r="AL109" s="85" t="n"/>
      <c r="AM109" s="85" t="n"/>
      <c r="AN109" s="85" t="n"/>
      <c r="AO109" s="86" t="n"/>
      <c r="AP109" s="87" t="n"/>
    </row>
    <row r="110" hidden="1" ht="35" customHeight="1" s="173" thickBot="1">
      <c r="A110" s="93" t="inlineStr">
        <is>
          <t>Penerimaan dari surat utang jangka menengah</t>
        </is>
      </c>
      <c r="B110" s="93" t="n"/>
      <c r="C110" s="82" t="n">
        <v/>
      </c>
      <c r="D110" s="82" t="n">
        <v/>
      </c>
      <c r="E110" s="82" t="n">
        <v/>
      </c>
      <c r="F110" s="82" t="inlineStr"/>
      <c r="G110" s="82" t="inlineStr"/>
      <c r="H110" s="82" t="inlineStr"/>
      <c r="I110" s="82" t="inlineStr"/>
      <c r="J110" s="82" t="inlineStr"/>
      <c r="K110" s="83" t="n"/>
      <c r="L110" s="84" t="n"/>
      <c r="M110" s="82" t="n"/>
      <c r="N110" s="82" t="n"/>
      <c r="O110" s="82" t="n"/>
      <c r="P110" s="82" t="n"/>
      <c r="Q110" s="82" t="n"/>
      <c r="R110" s="82" t="n"/>
      <c r="S110" s="82" t="n"/>
      <c r="T110" s="82" t="n"/>
      <c r="U110" s="83" t="n"/>
      <c r="V110" s="84" t="n"/>
      <c r="W110" s="82" t="n"/>
      <c r="X110" s="82" t="n"/>
      <c r="Y110" s="82" t="n"/>
      <c r="Z110" s="82" t="n"/>
      <c r="AA110" s="82" t="n"/>
      <c r="AB110" s="82" t="n"/>
      <c r="AC110" s="82" t="n"/>
      <c r="AD110" s="82" t="n"/>
      <c r="AE110" s="83" t="n"/>
      <c r="AF110" s="84" t="n"/>
      <c r="AG110" s="82" t="n"/>
      <c r="AH110" s="82" t="n"/>
      <c r="AI110" s="82" t="n"/>
      <c r="AJ110" s="82" t="n"/>
      <c r="AK110" s="82" t="n"/>
      <c r="AL110" s="82" t="n"/>
      <c r="AM110" s="82" t="n"/>
      <c r="AN110" s="82" t="n"/>
      <c r="AO110" s="83" t="n"/>
      <c r="AP110" s="84" t="n"/>
    </row>
    <row r="111" hidden="1" ht="35" customHeight="1" s="173" thickBot="1">
      <c r="A111" s="93" t="inlineStr">
        <is>
          <t>Pembayaran dari surat utang jangka menengah</t>
        </is>
      </c>
      <c r="B111" s="93" t="n"/>
      <c r="C111" s="85" t="n">
        <v/>
      </c>
      <c r="D111" s="85" t="n">
        <v/>
      </c>
      <c r="E111" s="85" t="n">
        <v/>
      </c>
      <c r="F111" s="85" t="inlineStr"/>
      <c r="G111" s="85" t="inlineStr"/>
      <c r="H111" s="85" t="inlineStr"/>
      <c r="I111" s="85" t="inlineStr"/>
      <c r="J111" s="85" t="inlineStr"/>
      <c r="K111" s="86" t="n"/>
      <c r="L111" s="87" t="n"/>
      <c r="M111" s="85" t="n"/>
      <c r="N111" s="85" t="n"/>
      <c r="O111" s="85" t="n"/>
      <c r="P111" s="85" t="n"/>
      <c r="Q111" s="85" t="n"/>
      <c r="R111" s="85" t="n"/>
      <c r="S111" s="85" t="n"/>
      <c r="T111" s="85" t="n"/>
      <c r="U111" s="86" t="n"/>
      <c r="V111" s="87" t="n"/>
      <c r="W111" s="85" t="n"/>
      <c r="X111" s="85" t="n"/>
      <c r="Y111" s="85" t="n"/>
      <c r="Z111" s="85" t="n"/>
      <c r="AA111" s="85" t="n"/>
      <c r="AB111" s="85" t="n"/>
      <c r="AC111" s="85" t="n"/>
      <c r="AD111" s="85" t="n"/>
      <c r="AE111" s="86" t="n"/>
      <c r="AF111" s="87" t="n"/>
      <c r="AG111" s="85" t="n"/>
      <c r="AH111" s="85" t="n"/>
      <c r="AI111" s="85" t="n"/>
      <c r="AJ111" s="85" t="n"/>
      <c r="AK111" s="85" t="n"/>
      <c r="AL111" s="85" t="n"/>
      <c r="AM111" s="85" t="n"/>
      <c r="AN111" s="85" t="n"/>
      <c r="AO111" s="86" t="n"/>
      <c r="AP111" s="87" t="n"/>
    </row>
    <row r="112" hidden="1" ht="35" customHeight="1" s="173" thickBot="1">
      <c r="A112" s="93" t="inlineStr">
        <is>
          <t>Penerimaan dari penerbitan saham baru</t>
        </is>
      </c>
      <c r="B112" s="93" t="n"/>
      <c r="C112" s="82" t="inlineStr"/>
      <c r="D112" s="82" t="inlineStr"/>
      <c r="E112" s="82" t="inlineStr"/>
      <c r="F112" s="82" t="inlineStr"/>
      <c r="G112" s="82" t="inlineStr"/>
      <c r="H112" s="82" t="inlineStr"/>
      <c r="I112" s="82" t="inlineStr"/>
      <c r="J112" s="82" t="inlineStr"/>
      <c r="K112" s="83" t="n"/>
      <c r="L112" s="84" t="n"/>
      <c r="M112" s="82" t="n"/>
      <c r="N112" s="82" t="n"/>
      <c r="O112" s="82" t="n"/>
      <c r="P112" s="82" t="n"/>
      <c r="Q112" s="82" t="n"/>
      <c r="R112" s="82" t="n"/>
      <c r="S112" s="82" t="n"/>
      <c r="T112" s="82" t="n"/>
      <c r="U112" s="83" t="n"/>
      <c r="V112" s="84" t="n"/>
      <c r="W112" s="82" t="n"/>
      <c r="X112" s="82" t="n"/>
      <c r="Y112" s="82" t="n"/>
      <c r="Z112" s="82" t="n"/>
      <c r="AA112" s="82" t="n"/>
      <c r="AB112" s="82" t="n"/>
      <c r="AC112" s="82" t="n"/>
      <c r="AD112" s="82" t="n"/>
      <c r="AE112" s="83" t="n"/>
      <c r="AF112" s="84" t="n"/>
      <c r="AG112" s="82" t="n"/>
      <c r="AH112" s="82" t="n"/>
      <c r="AI112" s="82" t="n"/>
      <c r="AJ112" s="82" t="n"/>
      <c r="AK112" s="82" t="n"/>
      <c r="AL112" s="82" t="n"/>
      <c r="AM112" s="82" t="n"/>
      <c r="AN112" s="82" t="n"/>
      <c r="AO112" s="83" t="n"/>
      <c r="AP112" s="84" t="n"/>
    </row>
    <row r="113" hidden="1" ht="18" customHeight="1" s="173" thickBot="1">
      <c r="A113" s="93" t="inlineStr">
        <is>
          <t>Pembayaran biaya emisi saham</t>
        </is>
      </c>
      <c r="B113" s="93" t="n"/>
      <c r="C113" s="85" t="inlineStr"/>
      <c r="D113" s="85" t="inlineStr"/>
      <c r="E113" s="85" t="inlineStr"/>
      <c r="F113" s="85" t="inlineStr"/>
      <c r="G113" s="85" t="inlineStr"/>
      <c r="H113" s="85" t="inlineStr"/>
      <c r="I113" s="85" t="inlineStr"/>
      <c r="J113" s="85" t="inlineStr"/>
      <c r="K113" s="86" t="n"/>
      <c r="L113" s="87" t="n"/>
      <c r="M113" s="85" t="n"/>
      <c r="N113" s="85" t="n"/>
      <c r="O113" s="85" t="n"/>
      <c r="P113" s="85" t="n"/>
      <c r="Q113" s="85" t="n"/>
      <c r="R113" s="85" t="n"/>
      <c r="S113" s="85" t="n"/>
      <c r="T113" s="85" t="n"/>
      <c r="U113" s="86" t="n"/>
      <c r="V113" s="87" t="n"/>
      <c r="W113" s="85" t="n"/>
      <c r="X113" s="85" t="n"/>
      <c r="Y113" s="85" t="n"/>
      <c r="Z113" s="85" t="n"/>
      <c r="AA113" s="85" t="n"/>
      <c r="AB113" s="85" t="n"/>
      <c r="AC113" s="85" t="n"/>
      <c r="AD113" s="85" t="n"/>
      <c r="AE113" s="86" t="n"/>
      <c r="AF113" s="87" t="n"/>
      <c r="AG113" s="85" t="n"/>
      <c r="AH113" s="85" t="n"/>
      <c r="AI113" s="85" t="n"/>
      <c r="AJ113" s="85" t="n"/>
      <c r="AK113" s="85" t="n"/>
      <c r="AL113" s="85" t="n"/>
      <c r="AM113" s="85" t="n"/>
      <c r="AN113" s="85" t="n"/>
      <c r="AO113" s="86" t="n"/>
      <c r="AP113" s="87" t="n"/>
    </row>
    <row r="114" ht="18" customHeight="1" s="173" thickBot="1">
      <c r="A114" s="93" t="inlineStr">
        <is>
          <t>Penerimaan setoran modal</t>
        </is>
      </c>
      <c r="B114" s="93" t="n"/>
      <c r="C114" s="82" t="inlineStr"/>
      <c r="D114" s="82" t="inlineStr"/>
      <c r="E114" s="82" t="inlineStr"/>
      <c r="F114" s="82" t="inlineStr"/>
      <c r="G114" s="82" t="inlineStr"/>
      <c r="H114" s="82" t="inlineStr"/>
      <c r="I114" s="82" t="n">
        <v>0.53</v>
      </c>
      <c r="J114" s="82" t="n">
        <v>0</v>
      </c>
      <c r="K114" s="83" t="n"/>
      <c r="L114" s="84" t="n"/>
      <c r="M114" s="82" t="n"/>
      <c r="N114" s="82" t="n"/>
      <c r="O114" s="82" t="n"/>
      <c r="P114" s="82" t="n"/>
      <c r="Q114" s="82" t="n"/>
      <c r="R114" s="82" t="n"/>
      <c r="S114" s="82" t="n"/>
      <c r="T114" s="82" t="n"/>
      <c r="U114" s="83" t="n"/>
      <c r="V114" s="84" t="n"/>
      <c r="W114" s="82" t="n"/>
      <c r="X114" s="82" t="n"/>
      <c r="Y114" s="82" t="n"/>
      <c r="Z114" s="82" t="n"/>
      <c r="AA114" s="82" t="n"/>
      <c r="AB114" s="82" t="n"/>
      <c r="AC114" s="82" t="n"/>
      <c r="AD114" s="82" t="n"/>
      <c r="AE114" s="83" t="n"/>
      <c r="AF114" s="84" t="n"/>
      <c r="AG114" s="82" t="n"/>
      <c r="AH114" s="82" t="n"/>
      <c r="AI114" s="82" t="n"/>
      <c r="AJ114" s="82" t="n"/>
      <c r="AK114" s="82" t="n"/>
      <c r="AL114" s="82" t="n"/>
      <c r="AM114" s="82" t="n"/>
      <c r="AN114" s="82" t="n"/>
      <c r="AO114" s="83" t="n"/>
      <c r="AP114" s="84" t="n"/>
    </row>
    <row r="115" hidden="1" ht="35" customHeight="1" s="173" thickBot="1">
      <c r="A115" s="93" t="inlineStr">
        <is>
          <t>Penerimaan dari penambahan kepemilikan dari non-pengendali</t>
        </is>
      </c>
      <c r="B115" s="93" t="n"/>
      <c r="C115" s="82" t="n">
        <v/>
      </c>
      <c r="D115" s="82" t="n">
        <v/>
      </c>
      <c r="E115" s="82" t="n">
        <v/>
      </c>
      <c r="F115" s="82" t="inlineStr"/>
      <c r="G115" s="82" t="inlineStr"/>
      <c r="H115" s="82" t="inlineStr"/>
      <c r="I115" s="82" t="inlineStr"/>
      <c r="J115" s="82" t="inlineStr"/>
      <c r="K115" s="83" t="n"/>
      <c r="L115" s="84" t="n"/>
      <c r="M115" s="82" t="n"/>
      <c r="N115" s="82" t="n"/>
      <c r="O115" s="82" t="n"/>
      <c r="P115" s="82" t="n"/>
      <c r="Q115" s="82" t="n"/>
      <c r="R115" s="82" t="n"/>
      <c r="S115" s="82" t="n"/>
      <c r="T115" s="82" t="n"/>
      <c r="U115" s="83" t="n"/>
      <c r="V115" s="84" t="n"/>
      <c r="W115" s="82" t="n"/>
      <c r="X115" s="82" t="n"/>
      <c r="Y115" s="82" t="n"/>
      <c r="Z115" s="82" t="n"/>
      <c r="AA115" s="82" t="n"/>
      <c r="AB115" s="82" t="n"/>
      <c r="AC115" s="82" t="n"/>
      <c r="AD115" s="82" t="n"/>
      <c r="AE115" s="83" t="n"/>
      <c r="AF115" s="84" t="n"/>
      <c r="AG115" s="82" t="n"/>
      <c r="AH115" s="82" t="n"/>
      <c r="AI115" s="82" t="n"/>
      <c r="AJ115" s="82" t="n"/>
      <c r="AK115" s="82" t="n"/>
      <c r="AL115" s="82" t="n"/>
      <c r="AM115" s="82" t="n"/>
      <c r="AN115" s="82" t="n"/>
      <c r="AO115" s="83" t="n"/>
      <c r="AP115" s="84" t="n"/>
    </row>
    <row r="116" ht="35" customHeight="1" s="173" thickBot="1">
      <c r="A116" s="93" t="inlineStr">
        <is>
          <t>Penjualan (pembelian) dari saham tresuri</t>
        </is>
      </c>
      <c r="B116" s="93" t="n"/>
      <c r="C116" s="82" t="n">
        <v>-7.419</v>
      </c>
      <c r="D116" s="82" t="n">
        <v>-3.954</v>
      </c>
      <c r="E116" s="82" t="n">
        <v>-0.553</v>
      </c>
      <c r="F116" s="82" t="n">
        <v>0</v>
      </c>
      <c r="G116" s="82" t="inlineStr"/>
      <c r="H116" s="82" t="inlineStr"/>
      <c r="I116" s="82" t="n">
        <v>129.455</v>
      </c>
      <c r="J116" s="82" t="n">
        <v>3.283</v>
      </c>
      <c r="K116" s="83" t="n"/>
      <c r="L116" s="84" t="n"/>
      <c r="M116" s="82" t="n"/>
      <c r="N116" s="82" t="n"/>
      <c r="O116" s="82" t="n"/>
      <c r="P116" s="82" t="n"/>
      <c r="Q116" s="82" t="n"/>
      <c r="R116" s="82" t="n"/>
      <c r="S116" s="82" t="n"/>
      <c r="T116" s="82" t="n"/>
      <c r="U116" s="83" t="n"/>
      <c r="V116" s="84" t="n"/>
      <c r="W116" s="82" t="n"/>
      <c r="X116" s="82" t="n"/>
      <c r="Y116" s="82" t="n"/>
      <c r="Z116" s="82" t="n"/>
      <c r="AA116" s="82" t="n"/>
      <c r="AB116" s="82" t="n"/>
      <c r="AC116" s="82" t="n"/>
      <c r="AD116" s="82" t="n"/>
      <c r="AE116" s="83" t="n"/>
      <c r="AF116" s="84" t="n"/>
      <c r="AG116" s="82" t="n"/>
      <c r="AH116" s="82" t="n"/>
      <c r="AI116" s="82" t="n"/>
      <c r="AJ116" s="82" t="n"/>
      <c r="AK116" s="82" t="n"/>
      <c r="AL116" s="82" t="n"/>
      <c r="AM116" s="82" t="n"/>
      <c r="AN116" s="82" t="n"/>
      <c r="AO116" s="83" t="n"/>
      <c r="AP116" s="84" t="n"/>
    </row>
    <row r="117" hidden="1" ht="35" customHeight="1" s="173" thickBot="1">
      <c r="A117" s="93" t="inlineStr">
        <is>
          <t>Penerimaan dari program opsi saham karyawan</t>
        </is>
      </c>
      <c r="B117" s="93" t="n"/>
      <c r="C117" s="82" t="inlineStr"/>
      <c r="D117" s="82" t="inlineStr"/>
      <c r="E117" s="82" t="inlineStr"/>
      <c r="F117" s="82" t="inlineStr"/>
      <c r="G117" s="82" t="inlineStr"/>
      <c r="H117" s="82" t="inlineStr"/>
      <c r="I117" s="82" t="inlineStr"/>
      <c r="J117" s="82" t="inlineStr"/>
      <c r="K117" s="83" t="n"/>
      <c r="L117" s="84" t="n"/>
      <c r="M117" s="82" t="n"/>
      <c r="N117" s="82" t="n"/>
      <c r="O117" s="82" t="n"/>
      <c r="P117" s="82" t="n"/>
      <c r="Q117" s="82" t="n"/>
      <c r="R117" s="82" t="n"/>
      <c r="S117" s="82" t="n"/>
      <c r="T117" s="82" t="n"/>
      <c r="U117" s="83" t="n"/>
      <c r="V117" s="84" t="n"/>
      <c r="W117" s="82" t="n"/>
      <c r="X117" s="82" t="n"/>
      <c r="Y117" s="82" t="n"/>
      <c r="Z117" s="82" t="n"/>
      <c r="AA117" s="82" t="n"/>
      <c r="AB117" s="82" t="n"/>
      <c r="AC117" s="82" t="n"/>
      <c r="AD117" s="82" t="n"/>
      <c r="AE117" s="83" t="n"/>
      <c r="AF117" s="84" t="n"/>
      <c r="AG117" s="82" t="n"/>
      <c r="AH117" s="82" t="n"/>
      <c r="AI117" s="82" t="n"/>
      <c r="AJ117" s="82" t="n"/>
      <c r="AK117" s="82" t="n"/>
      <c r="AL117" s="82" t="n"/>
      <c r="AM117" s="82" t="n"/>
      <c r="AN117" s="82" t="n"/>
      <c r="AO117" s="83" t="n"/>
      <c r="AP117" s="84" t="n"/>
    </row>
    <row r="118" ht="35" customHeight="1" s="173" thickBot="1">
      <c r="A118" s="93" t="inlineStr">
        <is>
          <t>Penyelesaian (penempatan) transaksi derivatif</t>
        </is>
      </c>
      <c r="B118" s="93" t="n"/>
      <c r="C118" s="82" t="inlineStr"/>
      <c r="D118" s="82" t="n">
        <v>0</v>
      </c>
      <c r="E118" s="82" t="n">
        <v>0</v>
      </c>
      <c r="F118" s="82" t="inlineStr"/>
      <c r="G118" s="82" t="inlineStr"/>
      <c r="H118" s="82" t="inlineStr"/>
      <c r="I118" s="82" t="inlineStr"/>
      <c r="J118" s="82" t="inlineStr"/>
      <c r="K118" s="83" t="n"/>
      <c r="L118" s="84" t="n"/>
      <c r="M118" s="82" t="n"/>
      <c r="N118" s="82" t="n"/>
      <c r="O118" s="82" t="n"/>
      <c r="P118" s="82" t="n"/>
      <c r="Q118" s="82" t="n"/>
      <c r="R118" s="82" t="n"/>
      <c r="S118" s="82" t="n"/>
      <c r="T118" s="82" t="n"/>
      <c r="U118" s="83" t="n"/>
      <c r="V118" s="84" t="n"/>
      <c r="W118" s="82" t="n"/>
      <c r="X118" s="82" t="n"/>
      <c r="Y118" s="82" t="n"/>
      <c r="Z118" s="82" t="n"/>
      <c r="AA118" s="82" t="n"/>
      <c r="AB118" s="82" t="n"/>
      <c r="AC118" s="82" t="n"/>
      <c r="AD118" s="82" t="n"/>
      <c r="AE118" s="83" t="n"/>
      <c r="AF118" s="84" t="n"/>
      <c r="AG118" s="82" t="n"/>
      <c r="AH118" s="82" t="n"/>
      <c r="AI118" s="82" t="n"/>
      <c r="AJ118" s="82" t="n"/>
      <c r="AK118" s="82" t="n"/>
      <c r="AL118" s="82" t="n"/>
      <c r="AM118" s="82" t="n"/>
      <c r="AN118" s="82" t="n"/>
      <c r="AO118" s="83" t="n"/>
      <c r="AP118" s="84" t="n"/>
    </row>
    <row r="119" ht="35" customHeight="1" s="173" thickBot="1">
      <c r="A119" s="93" t="inlineStr">
        <is>
          <t>Pembayaran dividen dari aktivitas pendanaan</t>
        </is>
      </c>
      <c r="B119" s="93" t="n"/>
      <c r="C119" s="85" t="n">
        <v>595.42</v>
      </c>
      <c r="D119" s="85" t="n">
        <v>696.485</v>
      </c>
      <c r="E119" s="85" t="n">
        <v>1392.161</v>
      </c>
      <c r="F119" s="85" t="n">
        <v>1098.577</v>
      </c>
      <c r="G119" s="85" t="n">
        <v>2345.686</v>
      </c>
      <c r="H119" s="85" t="n">
        <v>2871.842</v>
      </c>
      <c r="I119" s="85" t="n">
        <v>3106.04</v>
      </c>
      <c r="J119" s="85" t="n">
        <v>3954.222</v>
      </c>
      <c r="K119" s="86" t="n"/>
      <c r="L119" s="87" t="n"/>
      <c r="M119" s="85" t="n"/>
      <c r="N119" s="85" t="n"/>
      <c r="O119" s="85" t="n"/>
      <c r="P119" s="85" t="n"/>
      <c r="Q119" s="85" t="n"/>
      <c r="R119" s="85" t="n"/>
      <c r="S119" s="85" t="n"/>
      <c r="T119" s="85" t="n"/>
      <c r="U119" s="86" t="n"/>
      <c r="V119" s="87" t="n"/>
      <c r="W119" s="85" t="n"/>
      <c r="X119" s="85" t="n"/>
      <c r="Y119" s="85" t="n"/>
      <c r="Z119" s="85" t="n"/>
      <c r="AA119" s="85" t="n"/>
      <c r="AB119" s="85" t="n"/>
      <c r="AC119" s="85" t="n"/>
      <c r="AD119" s="85" t="n"/>
      <c r="AE119" s="86" t="n"/>
      <c r="AF119" s="87" t="n"/>
      <c r="AG119" s="85" t="n"/>
      <c r="AH119" s="85" t="n"/>
      <c r="AI119" s="85" t="n"/>
      <c r="AJ119" s="85" t="n"/>
      <c r="AK119" s="85" t="n"/>
      <c r="AL119" s="85" t="n"/>
      <c r="AM119" s="85" t="n"/>
      <c r="AN119" s="85" t="n"/>
      <c r="AO119" s="86" t="n"/>
      <c r="AP119" s="87" t="n"/>
    </row>
    <row r="120" ht="35" customHeight="1" s="173" thickBot="1">
      <c r="A120" s="93" t="inlineStr">
        <is>
          <t>Penerimaan (pengeluaran) kas lainnya dari aktivitas pendanaan</t>
        </is>
      </c>
      <c r="B120" s="93" t="n"/>
      <c r="C120" s="82" t="inlineStr"/>
      <c r="D120" s="82" t="inlineStr"/>
      <c r="E120" s="82" t="inlineStr"/>
      <c r="F120" s="82" t="inlineStr"/>
      <c r="G120" s="82" t="inlineStr"/>
      <c r="H120" s="82" t="inlineStr"/>
      <c r="I120" s="82" t="n">
        <v>-179.75</v>
      </c>
      <c r="J120" s="82" t="n">
        <v>-191.671</v>
      </c>
      <c r="K120" s="83" t="n"/>
      <c r="L120" s="84" t="n"/>
      <c r="M120" s="82" t="n"/>
      <c r="N120" s="82" t="n"/>
      <c r="O120" s="82" t="n"/>
      <c r="P120" s="82" t="n"/>
      <c r="Q120" s="82" t="n"/>
      <c r="R120" s="82" t="n"/>
      <c r="S120" s="82" t="n"/>
      <c r="T120" s="82" t="n"/>
      <c r="U120" s="83" t="n"/>
      <c r="V120" s="84" t="n"/>
      <c r="W120" s="82" t="n"/>
      <c r="X120" s="82" t="n"/>
      <c r="Y120" s="82" t="n"/>
      <c r="Z120" s="82" t="n"/>
      <c r="AA120" s="82" t="n"/>
      <c r="AB120" s="82" t="n"/>
      <c r="AC120" s="82" t="n"/>
      <c r="AD120" s="82" t="n"/>
      <c r="AE120" s="83" t="n"/>
      <c r="AF120" s="84" t="n"/>
      <c r="AG120" s="82" t="n"/>
      <c r="AH120" s="82" t="n"/>
      <c r="AI120" s="82" t="n"/>
      <c r="AJ120" s="82" t="n"/>
      <c r="AK120" s="82" t="n"/>
      <c r="AL120" s="82" t="n"/>
      <c r="AM120" s="82" t="n"/>
      <c r="AN120" s="82" t="n"/>
      <c r="AO120" s="83" t="n"/>
      <c r="AP120" s="84" t="n"/>
    </row>
    <row r="121" ht="52" customHeight="1" s="173" thickBot="1">
      <c r="A121" s="80" t="inlineStr">
        <is>
          <t>Jumlah arus kas bersih yang diperoleh dari (digunakan untuk) aktivitas pendanaan</t>
        </is>
      </c>
      <c r="B121" s="80" t="n"/>
      <c r="C121" s="90" t="n">
        <v>-5146.047</v>
      </c>
      <c r="D121" s="90" t="n">
        <v>1398.986</v>
      </c>
      <c r="E121" s="90" t="n">
        <v>-6583.642</v>
      </c>
      <c r="F121" s="90" t="n">
        <v>-1773.338</v>
      </c>
      <c r="G121" s="90" t="n">
        <v>-4938.48</v>
      </c>
      <c r="H121" s="90" t="n">
        <v>329.226</v>
      </c>
      <c r="I121" s="90" t="n">
        <v>-842.8049999999999</v>
      </c>
      <c r="J121" s="90" t="n">
        <v>-6459.266</v>
      </c>
      <c r="K121" s="91" t="n"/>
      <c r="L121" s="92" t="n"/>
      <c r="M121" s="90" t="n"/>
      <c r="N121" s="90" t="n"/>
      <c r="O121" s="90" t="n"/>
      <c r="P121" s="90" t="n"/>
      <c r="Q121" s="90" t="n"/>
      <c r="R121" s="90" t="n"/>
      <c r="S121" s="90" t="n"/>
      <c r="T121" s="90" t="n"/>
      <c r="U121" s="91" t="n"/>
      <c r="V121" s="92" t="n"/>
      <c r="W121" s="90" t="n"/>
      <c r="X121" s="90" t="n"/>
      <c r="Y121" s="90" t="n"/>
      <c r="Z121" s="90" t="n"/>
      <c r="AA121" s="90" t="n"/>
      <c r="AB121" s="90" t="n"/>
      <c r="AC121" s="90" t="n"/>
      <c r="AD121" s="90" t="n"/>
      <c r="AE121" s="91" t="n"/>
      <c r="AF121" s="92" t="n"/>
      <c r="AG121" s="90" t="n"/>
      <c r="AH121" s="90" t="n"/>
      <c r="AI121" s="90" t="n"/>
      <c r="AJ121" s="90" t="n"/>
      <c r="AK121" s="90" t="n"/>
      <c r="AL121" s="90" t="n"/>
      <c r="AM121" s="90" t="n"/>
      <c r="AN121" s="90" t="n"/>
      <c r="AO121" s="91" t="n"/>
      <c r="AP121" s="92" t="n"/>
    </row>
    <row r="122" ht="35" customHeight="1" s="173" thickBot="1">
      <c r="A122" s="79" t="inlineStr">
        <is>
          <t>Jumlah kenaikan (penurunan) bersih kas dan setara kas</t>
        </is>
      </c>
      <c r="B122" s="79" t="n"/>
      <c r="C122" s="90" t="n">
        <v>-7504.409</v>
      </c>
      <c r="D122" s="90" t="n">
        <v>5164.763</v>
      </c>
      <c r="E122" s="90" t="n">
        <v>-4721.925</v>
      </c>
      <c r="F122" s="90" t="n">
        <v>18792.997</v>
      </c>
      <c r="G122" s="90" t="n">
        <v>-15304.357</v>
      </c>
      <c r="H122" s="90" t="n">
        <v>-7466.187</v>
      </c>
      <c r="I122" s="90" t="n">
        <v>-348.858</v>
      </c>
      <c r="J122" s="90" t="n">
        <v>5333.937</v>
      </c>
      <c r="K122" s="91" t="n"/>
      <c r="L122" s="92" t="n"/>
      <c r="M122" s="90" t="n"/>
      <c r="N122" s="90" t="n"/>
      <c r="O122" s="90" t="n"/>
      <c r="P122" s="90" t="n"/>
      <c r="Q122" s="90" t="n"/>
      <c r="R122" s="90" t="n"/>
      <c r="S122" s="90" t="n"/>
      <c r="T122" s="90" t="n"/>
      <c r="U122" s="91" t="n"/>
      <c r="V122" s="92" t="n"/>
      <c r="W122" s="90" t="n"/>
      <c r="X122" s="90" t="n"/>
      <c r="Y122" s="90" t="n"/>
      <c r="Z122" s="90" t="n"/>
      <c r="AA122" s="90" t="n"/>
      <c r="AB122" s="90" t="n"/>
      <c r="AC122" s="90" t="n"/>
      <c r="AD122" s="90" t="n"/>
      <c r="AE122" s="91" t="n"/>
      <c r="AF122" s="92" t="n"/>
      <c r="AG122" s="90" t="n"/>
      <c r="AH122" s="90" t="n"/>
      <c r="AI122" s="90" t="n"/>
      <c r="AJ122" s="90" t="n"/>
      <c r="AK122" s="90" t="n"/>
      <c r="AL122" s="90" t="n"/>
      <c r="AM122" s="90" t="n"/>
      <c r="AN122" s="90" t="n"/>
      <c r="AO122" s="91" t="n"/>
      <c r="AP122" s="92" t="n"/>
    </row>
    <row r="123" ht="35" customHeight="1" s="173" thickBot="1">
      <c r="A123" s="94" t="inlineStr">
        <is>
          <t>Kas dan setara kas arus kas, awal periode</t>
        </is>
      </c>
      <c r="B123" s="94" t="n"/>
      <c r="C123" s="82" t="n"/>
      <c r="D123" s="84">
        <f>C127</f>
        <v/>
      </c>
      <c r="E123" s="84">
        <f>D127</f>
        <v/>
      </c>
      <c r="F123" s="84">
        <f>E127</f>
        <v/>
      </c>
      <c r="G123" s="84">
        <f>F127</f>
        <v/>
      </c>
      <c r="H123" s="84">
        <f>G127</f>
        <v/>
      </c>
      <c r="I123" s="84">
        <f>H127</f>
        <v/>
      </c>
      <c r="J123" s="84">
        <f>I127</f>
        <v/>
      </c>
      <c r="K123" s="84">
        <f>J127</f>
        <v/>
      </c>
      <c r="L123" s="84">
        <f>K127</f>
        <v/>
      </c>
      <c r="M123" s="82" t="n"/>
      <c r="N123" s="84">
        <f>M127</f>
        <v/>
      </c>
      <c r="O123" s="84">
        <f>N127</f>
        <v/>
      </c>
      <c r="P123" s="84">
        <f>O127</f>
        <v/>
      </c>
      <c r="Q123" s="84">
        <f>P127</f>
        <v/>
      </c>
      <c r="R123" s="84">
        <f>Q127</f>
        <v/>
      </c>
      <c r="S123" s="84">
        <f>R127</f>
        <v/>
      </c>
      <c r="T123" s="84">
        <f>S127</f>
        <v/>
      </c>
      <c r="U123" s="84">
        <f>T127</f>
        <v/>
      </c>
      <c r="V123" s="84">
        <f>U127</f>
        <v/>
      </c>
      <c r="W123" s="82" t="n"/>
      <c r="X123" s="84">
        <f>W127</f>
        <v/>
      </c>
      <c r="Y123" s="84">
        <f>X127</f>
        <v/>
      </c>
      <c r="Z123" s="84">
        <f>Y127</f>
        <v/>
      </c>
      <c r="AA123" s="84">
        <f>Z127</f>
        <v/>
      </c>
      <c r="AB123" s="84">
        <f>AA127</f>
        <v/>
      </c>
      <c r="AC123" s="84">
        <f>AB127</f>
        <v/>
      </c>
      <c r="AD123" s="84">
        <f>AC127</f>
        <v/>
      </c>
      <c r="AE123" s="84">
        <f>AD127</f>
        <v/>
      </c>
      <c r="AF123" s="84">
        <f>AE127</f>
        <v/>
      </c>
      <c r="AG123" s="82" t="n"/>
      <c r="AH123" s="84">
        <f>AG127</f>
        <v/>
      </c>
      <c r="AI123" s="84">
        <f>AH127</f>
        <v/>
      </c>
      <c r="AJ123" s="84">
        <f>AI127</f>
        <v/>
      </c>
      <c r="AK123" s="84">
        <f>AJ127</f>
        <v/>
      </c>
      <c r="AL123" s="84">
        <f>AK127</f>
        <v/>
      </c>
      <c r="AM123" s="84">
        <f>AL127</f>
        <v/>
      </c>
      <c r="AN123" s="84">
        <f>AM127</f>
        <v/>
      </c>
      <c r="AO123" s="84">
        <f>AN127</f>
        <v/>
      </c>
      <c r="AP123" s="84">
        <f>AO127</f>
        <v/>
      </c>
    </row>
    <row r="124" ht="35" customHeight="1" s="173" thickBot="1">
      <c r="A124" s="94" t="inlineStr">
        <is>
          <t>Efek perubahan nilai kurs pada kas dan setara kas</t>
        </is>
      </c>
      <c r="B124" s="94" t="n"/>
      <c r="C124" s="82" t="n">
        <v>566.687</v>
      </c>
      <c r="D124" s="82" t="n">
        <v>-435.089</v>
      </c>
      <c r="E124" s="82" t="n">
        <v>302.45</v>
      </c>
      <c r="F124" s="82" t="n">
        <v>184.249</v>
      </c>
      <c r="G124" s="82" t="n">
        <v>339.913</v>
      </c>
      <c r="H124" s="82" t="n">
        <v>-102.346</v>
      </c>
      <c r="I124" s="82" t="n">
        <v>203.035</v>
      </c>
      <c r="J124" s="82" t="n">
        <v>79.16200000000001</v>
      </c>
      <c r="K124" s="83" t="n"/>
      <c r="L124" s="84" t="n"/>
      <c r="M124" s="82" t="n"/>
      <c r="N124" s="82" t="n"/>
      <c r="O124" s="82" t="n"/>
      <c r="P124" s="82" t="n"/>
      <c r="Q124" s="82" t="n"/>
      <c r="R124" s="82" t="n"/>
      <c r="S124" s="82" t="n"/>
      <c r="T124" s="82" t="n"/>
      <c r="U124" s="83" t="n"/>
      <c r="V124" s="84" t="n"/>
      <c r="W124" s="82" t="n"/>
      <c r="X124" s="82" t="n"/>
      <c r="Y124" s="82" t="n"/>
      <c r="Z124" s="82" t="n"/>
      <c r="AA124" s="82" t="n"/>
      <c r="AB124" s="82" t="n"/>
      <c r="AC124" s="82" t="n"/>
      <c r="AD124" s="82" t="n"/>
      <c r="AE124" s="83" t="n"/>
      <c r="AF124" s="84" t="n"/>
      <c r="AG124" s="82" t="n"/>
      <c r="AH124" s="82" t="n"/>
      <c r="AI124" s="82" t="n"/>
      <c r="AJ124" s="82" t="n"/>
      <c r="AK124" s="82" t="n"/>
      <c r="AL124" s="82" t="n"/>
      <c r="AM124" s="82" t="n"/>
      <c r="AN124" s="82" t="n"/>
      <c r="AO124" s="83" t="n"/>
      <c r="AP124" s="84" t="n"/>
    </row>
    <row r="125" hidden="1" ht="35" customHeight="1" s="173" thickBot="1">
      <c r="A125" s="94" t="inlineStr">
        <is>
          <t>Kas dan setara kas dari entitas anak yang didekonsolidasikan</t>
        </is>
      </c>
      <c r="B125" s="94" t="n"/>
      <c r="C125" s="82" t="n">
        <v/>
      </c>
      <c r="D125" s="82" t="n">
        <v/>
      </c>
      <c r="E125" s="82" t="n">
        <v/>
      </c>
      <c r="F125" s="82" t="inlineStr"/>
      <c r="G125" s="82" t="inlineStr"/>
      <c r="H125" s="82" t="inlineStr"/>
      <c r="I125" s="82" t="inlineStr"/>
      <c r="J125" s="82" t="inlineStr"/>
      <c r="K125" s="83" t="n"/>
      <c r="L125" s="84" t="n"/>
      <c r="M125" s="82" t="n"/>
      <c r="N125" s="82" t="n"/>
      <c r="O125" s="82" t="n"/>
      <c r="P125" s="82" t="n"/>
      <c r="Q125" s="82" t="n"/>
      <c r="R125" s="82" t="n"/>
      <c r="S125" s="82" t="n"/>
      <c r="T125" s="82" t="n"/>
      <c r="U125" s="83" t="n"/>
      <c r="V125" s="84" t="n"/>
      <c r="W125" s="82" t="n"/>
      <c r="X125" s="82" t="n"/>
      <c r="Y125" s="82" t="n"/>
      <c r="Z125" s="82" t="n"/>
      <c r="AA125" s="82" t="n"/>
      <c r="AB125" s="82" t="n"/>
      <c r="AC125" s="82" t="n"/>
      <c r="AD125" s="82" t="n"/>
      <c r="AE125" s="83" t="n"/>
      <c r="AF125" s="84" t="n"/>
      <c r="AG125" s="82" t="n"/>
      <c r="AH125" s="82" t="n"/>
      <c r="AI125" s="82" t="n"/>
      <c r="AJ125" s="82" t="n"/>
      <c r="AK125" s="82" t="n"/>
      <c r="AL125" s="82" t="n"/>
      <c r="AM125" s="82" t="n"/>
      <c r="AN125" s="82" t="n"/>
      <c r="AO125" s="83" t="n"/>
      <c r="AP125" s="84" t="n"/>
    </row>
    <row r="126" ht="35" customHeight="1" s="173" thickBot="1">
      <c r="A126" s="94" t="inlineStr">
        <is>
          <t>Kenaikan (penurunan) kas dan setara kas lainnya</t>
        </is>
      </c>
      <c r="B126" s="94" t="n"/>
      <c r="C126" s="82" t="inlineStr"/>
      <c r="D126" s="82" t="inlineStr"/>
      <c r="E126" s="82" t="n">
        <v>0</v>
      </c>
      <c r="F126" s="82" t="inlineStr"/>
      <c r="G126" s="82" t="inlineStr"/>
      <c r="H126" s="82" t="inlineStr"/>
      <c r="I126" s="82" t="inlineStr"/>
      <c r="J126" s="82" t="inlineStr"/>
      <c r="K126" s="83" t="n"/>
      <c r="L126" s="84" t="n"/>
      <c r="M126" s="82" t="n"/>
      <c r="N126" s="82" t="n"/>
      <c r="O126" s="82" t="n"/>
      <c r="P126" s="82" t="n"/>
      <c r="Q126" s="82" t="n"/>
      <c r="R126" s="82" t="n"/>
      <c r="S126" s="82" t="n"/>
      <c r="T126" s="82" t="n"/>
      <c r="U126" s="83" t="n"/>
      <c r="V126" s="84" t="n"/>
      <c r="W126" s="82" t="n"/>
      <c r="X126" s="82" t="n"/>
      <c r="Y126" s="82" t="n"/>
      <c r="Z126" s="82" t="n"/>
      <c r="AA126" s="82" t="n"/>
      <c r="AB126" s="82" t="n"/>
      <c r="AC126" s="82" t="n"/>
      <c r="AD126" s="82" t="n"/>
      <c r="AE126" s="83" t="n"/>
      <c r="AF126" s="84" t="n"/>
      <c r="AG126" s="82" t="n"/>
      <c r="AH126" s="82" t="n"/>
      <c r="AI126" s="82" t="n"/>
      <c r="AJ126" s="82" t="n"/>
      <c r="AK126" s="82" t="n"/>
      <c r="AL126" s="82" t="n"/>
      <c r="AM126" s="82" t="n"/>
      <c r="AN126" s="82" t="n"/>
      <c r="AO126" s="83" t="n"/>
      <c r="AP126" s="84" t="n"/>
    </row>
    <row r="127" ht="35" customHeight="1" s="173" thickBot="1">
      <c r="A127" s="79" t="inlineStr">
        <is>
          <t>Kas dan setara kas arus kas, akhir periode</t>
        </is>
      </c>
      <c r="B127" s="79" t="n"/>
      <c r="C127" s="90" t="n">
        <v>27728.714</v>
      </c>
      <c r="D127" s="90" t="n">
        <v>32458.388</v>
      </c>
      <c r="E127" s="90" t="n">
        <v>28038.913</v>
      </c>
      <c r="F127" s="90" t="n">
        <v>47016.159</v>
      </c>
      <c r="G127" s="90" t="n">
        <v>32051.715</v>
      </c>
      <c r="H127" s="90" t="n">
        <v>24483.182</v>
      </c>
      <c r="I127" s="90" t="n">
        <v>24337.359</v>
      </c>
      <c r="J127" s="90" t="n">
        <v>29750.458</v>
      </c>
      <c r="K127" s="91" t="n"/>
      <c r="L127" s="92" t="n"/>
      <c r="M127" s="90" t="n"/>
      <c r="N127" s="90" t="n"/>
      <c r="O127" s="90" t="n"/>
      <c r="P127" s="90" t="n"/>
      <c r="Q127" s="90" t="n"/>
      <c r="R127" s="90" t="n"/>
      <c r="S127" s="90" t="n"/>
      <c r="T127" s="90" t="n"/>
      <c r="U127" s="91" t="n"/>
      <c r="V127" s="92" t="n"/>
      <c r="W127" s="90" t="n"/>
      <c r="X127" s="90" t="n"/>
      <c r="Y127" s="90" t="n"/>
      <c r="Z127" s="90" t="n"/>
      <c r="AA127" s="90" t="n"/>
      <c r="AB127" s="90" t="n"/>
      <c r="AC127" s="90" t="n"/>
      <c r="AD127" s="90" t="n"/>
      <c r="AE127" s="91" t="n"/>
      <c r="AF127" s="92" t="n"/>
      <c r="AG127" s="90" t="n"/>
      <c r="AH127" s="90" t="n"/>
      <c r="AI127" s="90" t="n"/>
      <c r="AJ127" s="90" t="n"/>
      <c r="AK127" s="90" t="n"/>
      <c r="AL127" s="90" t="n"/>
      <c r="AM127" s="90" t="n"/>
      <c r="AN127" s="90" t="n"/>
      <c r="AO127" s="91" t="n"/>
      <c r="AP127" s="92" t="n"/>
    </row>
  </sheetData>
  <mergeCells count="2">
    <mergeCell ref="A1:C1"/>
    <mergeCell ref="A2:C2"/>
  </mergeCells>
  <dataValidations count="1">
    <dataValidation sqref="C7:J32 C34:J43 C45:J56 C58:J73 C75:J93 C95:C127 D95:J122 D124:J127 M7:T32 M34:T43 M45:T56 M58:T73 M75:T93 M95:M127 N95:T122 N124:T127 W7:AD32 W34:AD43 W45:AD56 W58:AD73 W75:AD93 W95:W127 X95:AD122 X124:AD127 AG7:AN32 AG34:AN43 AG45:AN56 AG58:AN73 AG75:AN93 AG95:AG127 AH95:AN122 AH124:AN127"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8.xml><?xml version="1.0" encoding="utf-8"?>
<worksheet xmlns="http://schemas.openxmlformats.org/spreadsheetml/2006/main">
  <sheetPr>
    <outlinePr summaryBelow="1" summaryRight="1"/>
    <pageSetUpPr/>
  </sheetPr>
  <dimension ref="A1:R51"/>
  <sheetViews>
    <sheetView showGridLines="0" topLeftCell="A1" workbookViewId="0">
      <pane xSplit="2" ySplit="3" topLeftCell="C4" activePane="bottomRight" state="frozen"/>
      <selection pane="topRight"/>
      <selection pane="bottomLeft"/>
      <selection pane="bottomRight" activeCell="D35" sqref="D35"/>
    </sheetView>
  </sheetViews>
  <sheetFormatPr baseColWidth="10" defaultColWidth="9.3984375" defaultRowHeight="15"/>
  <cols>
    <col collapsed="1" width="42.59765625" bestFit="1" customWidth="1" style="97" min="1" max="1"/>
    <col width="26" customWidth="1" style="97" min="2" max="2"/>
    <col collapsed="1" width="36" customWidth="1" style="97" min="3" max="18"/>
    <col collapsed="1" width="9.3984375" customWidth="1" style="97" min="19" max="16384"/>
  </cols>
  <sheetData>
    <row r="1" ht="38" customHeight="1" s="173">
      <c r="A1" s="96" t="inlineStr">
        <is>
          <t>Kebijakan akuntansi signifikan</t>
        </is>
      </c>
      <c r="B1" s="96" t="n"/>
    </row>
    <row r="2">
      <c r="A2" s="98" t="n">
        <v>1</v>
      </c>
      <c r="B2" s="98" t="n"/>
    </row>
    <row r="3" ht="17" customHeight="1" s="173">
      <c r="A3" s="99" t="inlineStr">
        <is>
          <t>Period</t>
        </is>
      </c>
      <c r="B3" s="100" t="n"/>
      <c r="C3" s="101" t="inlineStr">
        <is>
          <t>2022-12-31</t>
        </is>
      </c>
      <c r="D3" s="101" t="inlineStr">
        <is>
          <t>2023-12-31</t>
        </is>
      </c>
      <c r="E3" s="101" t="inlineStr">
        <is>
          <t>2024-12-31</t>
        </is>
      </c>
      <c r="F3" s="101" t="inlineStr">
        <is>
          <t>2025-12-31</t>
        </is>
      </c>
      <c r="G3" s="101" t="n"/>
      <c r="H3" s="101" t="n"/>
      <c r="I3" s="101" t="n"/>
      <c r="J3" s="101" t="n"/>
      <c r="K3" s="101" t="n"/>
      <c r="L3" s="101" t="n"/>
      <c r="M3" s="101" t="n"/>
      <c r="N3" s="101" t="n"/>
      <c r="O3" s="101" t="n"/>
      <c r="P3" s="101" t="n"/>
      <c r="Q3" s="101" t="n"/>
      <c r="R3" s="101" t="n"/>
    </row>
    <row r="4" ht="18" customHeight="1" s="173" thickBot="1">
      <c r="A4" s="102" t="inlineStr">
        <is>
          <t>Kebijakan akuntansi signifikan</t>
        </is>
      </c>
      <c r="B4" s="102" t="n"/>
      <c r="C4" s="103" t="n"/>
      <c r="D4" s="103" t="n"/>
      <c r="E4" s="103" t="n"/>
      <c r="F4" s="103" t="n"/>
      <c r="G4" s="103" t="n"/>
      <c r="H4" s="103" t="n"/>
      <c r="I4" s="103" t="n"/>
      <c r="J4" s="103" t="n"/>
      <c r="K4" s="103" t="n"/>
      <c r="L4" s="103" t="n"/>
      <c r="M4" s="103" t="n"/>
      <c r="N4" s="103" t="n"/>
      <c r="O4" s="103" t="n"/>
      <c r="P4" s="103" t="n"/>
      <c r="Q4" s="103" t="n"/>
      <c r="R4" s="103" t="n"/>
    </row>
    <row r="5" ht="75" customHeight="1" s="173" thickBot="1">
      <c r="A5" s="104" t="inlineStr">
        <is>
          <t>Dasar penyusunan laporan keuangan konsolidasian</t>
        </is>
      </c>
      <c r="B5" s="104" t="n"/>
      <c r="C5" s="105" t="inlineStr">
        <is>
          <t>Laporan keuangan konsolidasian  31 Desember 2022, 2021, dan 2020, disusun dan disajikan sesuai dengan Standar Akuntansi Keuangan di Indonesia yang dikeluarkan oleh Ikatan Akuntan Indonesia. Laporan keuangan konsolidasian juga disusun sesuai dengan Keputusan Ketua Bapepam-LK No. KEP-347/BL/2012 tanggal 25 Juni 2012 yang merupakan perubahan terakhir atas Keputusan Ketua Bapepam-LK No. KEP 554/BL/2010 tanggal 30 Desember 2010 dan Keputusan Ketua Bapepam-LK No. KEP-06/PM/2000 tanggal 13 Maret 2000 yaitu Peraturan No. VIII.G.7 tentang “Penyajian dan Pengungkapan Laporan Keuangan Emiten atau Perusahaan Publik”. Laporan keuangan konsolidasian disusun berdasarkan harga perolehan kecuali untuk aset keuangan yang diukur pada penghasilan komprehensif lain, aset dan liabilitas keuangan yang diukur pada nilai wajar melalui laba rugi, instrumen derivatif yang diukur berdasarkan nilai wajar, dan aset tetap berupa tanah dan bangunan yang diukur berdasarkan nilai wajar sesuai model revaluasi. Nilai tercatat dari aset dan liabilitas yang merupakan item yang dilindung nilai dalam lindung nilai atas nilai wajar, yang seharusnya disajikan sebesar harga perolehan, disesuaikan dengan perubahan nilai wajar yang  dapat diatribusikan dengan risiko yang dilindungnilaikan. Laporan keuangan konsolidasian disusun berdasarkan akuntansi berbasis akrual, kecuali laporan arus kas konsolidasian. Laporan arus kas konsolidasian disusun menggunakan metode langsung dan arus kas dikelompokkan atas dasar kegiatan operasi, investasi, dan pendanaan. Untuk tujuan laporan arus kas konsolidasian, kas dan setara kas mencakup kas, giro pada BI, giro pada bank lain, dan investasi jangka pendek lancar lainnya dengan jangka waktu 3 (tiga) bulan atau kurang sejak tanggal perolehan. Seluruh angka dalam laporan keuangan konsolidasian ini, kecuali dinyatakan secara khusus, dibulatkan dan disajikan dalam jutaan Rupiah yang terdekat.</t>
        </is>
      </c>
      <c r="D5" s="105" t="inlineStr">
        <is>
          <t>Laporan keuangan konsolidasian disusun dan disajikan sesuai dengan Standar Akuntansi Keuangan di Indonesia yang dikeluarkan oleh Ikatan Akuntan Indonesia. Laporan keuangan konsolidasian juga disusun sesuai dengan Keputusan Ketua Bapepam-LK No. KEP-347/BL/2012 tanggal 25 Juni 2012 yang merupakan perubahan terakhir atas Keputusan Ketua Bapepam-LK No. KEP 554/BL/2010 tanggal 30 Desember 2010 dan Keputusan Ketua Bapepam-LK No. KEP-06/PM/2000 tanggal 13 Maret 2000 yaitu Peraturan No. VIII.G.7 tentang “Penyajian dan Pengungkapan Laporan Keuangan Emiten atau Perusahaan Publik”. Laporan keuangan konsolidasian disusun berdasarkan harga perolehan kecuali untuk aset keuangan yang diukur pada penghasilan komprehensif lain, aset dan liabilitas keuangan yang diukur pada nilai wajar melalui laba rugi, instrumen derivatif yang diukur berdasarkan nilai wajar, dan aset tetap berupa tanah dan bangunan yang diukur berdasarkan nilai wajar sesuai model revaluasi. Nilai tercatat dari aset dan liabilitas yang merupakan item yang dilindung nilai dalam lindung nilai atas nilai wajar, yang seharusnya disajikan sebesar harga perolehan, disesuaikan dengan perubahan nilai wajar yang  dapat diatribusikan dengan risiko yang dilindungnilaikan. Laporan keuangan konsolidasian disusun berdasarkan akuntansi berbasis akrual, kecuali laporan arus kas konsolidasian. Laporan arus kas konsolidasian disusun menggunakan metode langsung dan arus kas dikelompokkan atas dasar kegiatan operasi, investasi, dan pendanaan. Untuk tujuan laporan arus kas konsolidasian, kas dan setara kas mencakup kas, giro pada BI, giro pada bank lain, dan investasi jangka pendek lancar lainnya dengan jangka waktu 3 (tiga) bulan atau kurang sejak tanggal perolehan. Seluruh angka dalam laporan keuangan konsolidasian ini, kecuali dinyatakan secara khusus, dibulatkan dan disajikan dalam jutaan Rupiah yang terdekat.</t>
        </is>
      </c>
      <c r="E5" s="105" t="inlineStr">
        <is>
          <t>Laporan keuangan konsolidasian disusun dan disajikan sesuai dengan Standar Akuntansi Keuangan di Indonesia yang dikeluarkan oleh Ikatan Akuntan Indonesia. Laporan keuangan konsolidasian juga disusun sesuai dengan Keputusan Ketua Bapepam-LK No. KEP-347/BL/2012 tanggal 25 Juni 2012 yang merupakan perubahan terakhir atas Keputusan Ketua Bapepam-LK No. KEP 554/BL/2010 tanggal 30 Desember 2010 dan Keputusan Ketua Bapepam-LK No. KEP-06/PM/2000 tanggal 13 Maret 2000 yaitu Peraturan No. VIII.G.7 tentang  dan Pengungkapan Laporan Keuangan Emiten atau Perusahaan Publik. Laporan keuangan konsolidasian disusun berdasarkan harga perolehan kecuali untuk aset keuangan yang diukur pada nilai wajar melalui penghasilan komprehensif lain, aset dan liabilitas keuangan yang diukur pada nilai wajar melalui laba rugi, instrumen derivatif yang diukur berdasarkan nilai wajar, dan aset tetap berupa tanah dan bangunan yang diukur berdasarkan nilai wajar sesuai model revaluasi. Nilai tercatat dari aset dan liabilitas yang merupakan item yang dilindung nilai dalam lindung nilai atas nilai wajar, yang seharusnya disajikan sebesar harga perolehan, disesuaikan dengan perubahan nilai wajar yang dapat diatribusikan dengan risiko yang dilindungnilaikan. Laporan keuangan konsolidasian disusun berdasarkan akuntansi berbasis akrual, kecuali laporan arus kas konsolidasian.
Laporan arus kas konsolidasian disusun menggunakan metode langsung dan arus kas dikelompokkan atas dasar kegiatan operasi, investasi, dan pendanaan. Untuk tujuan laporan arus kas konsolidasian, kas dan setara kas mencakup kas, giro pada BI, giro pada bank lain, dan investasi jangka pendek lancar lainnya dengan jangka waktu 3 (tiga) bulan atau kurang sejak tanggal perolehan. Seluruh angka dalam laporan keuangan konsolidasian ini, kecuali dinyatakan secara khusus, dibulatkan dan disajikan dalam jutaan Rupiah yang terdekat.</t>
        </is>
      </c>
      <c r="F5" s="105" t="inlineStr">
        <is>
          <t>Laporan keuangan konsolidasian disusun dan disajikan sesuai dengan Standar Akuntansi Keuangan di Indonesia yang dikeluarkan oleh Ikatan Akuntan Indonesia. Laporan keuangan konsolidasian juga disusun sesuai dengan Keputusan Ketua Bapepam-LK No. KEP-347/BL/2012 tanggal 25 Juni 2012 yang merupakan perubahan terakhir atas Keputusan Ketua Bapepam-LK No. KEP 554/BL/2010 tanggal 30 Desember 2010 dan Keputusan Ketua Bapepam-LK No. KEP-06/PM/2000 tanggal 13 Maret 2000 yaitu Peraturan No. VIII.G.7 tentang  dan Pengungkapan Laporan Keuangan Emiten atau Perusahaan Publik. Laporan keuangan konsolidasian disusun berdasarkan harga perolehan kecuali untuk aset keuangan yang diukur pada nilai wajar melalui penghasilan komprehensif lain, aset dan liabilitas keuangan yang diukur pada nilai wajar melalui laba rugi, instrumen derivatif yang diukur berdasarkan nilai wajar, dan aset tetap berupa tanah dan bangunan yang diukur berdasarkan nilai wajar sesuai model revaluasi. Nilai tercatat dari aset dan liabilitas yang merupakan item yang dilindung nilai dalam lindung nilai atas nilai wajar, yang seharusnya disajikan sebesar harga perolehan, disesuaikan dengan perubahan nilai wajar yang  dapat diatribusikan dengan risiko yang dilindungnilaikan. Laporan keuangan konsolidasian disusun berdasarkan akuntansi berbasis akrual, kecuali laporan arus kas konsolidasian. Laporan arus kas konsolidasian disusun menggunakan metode langsung dan arus kas dikelompokkan atas dasar kegiatan operasi, investasi, dan pendanaan. Untuk tujuan laporan arus kas konsolidasian, kas dan setara kas mencakup kas, giro pada BI, giro pada bank lain, dan investasi jangka pendek lancar lainnya dengan jangka waktu 3 (tiga) bulan atau kurang sejak tanggal perolehan, sepanjang tidak digunakan sebagai jaminan serta tidak dibatasi penggunaannya. Seluruh angka dalam laporan keuangan konsolidasian ini, kecuali dinyatakan secara khusus, dibulatkan dan disajikan dalam jutaan Rupiah yang terdekat.</t>
        </is>
      </c>
      <c r="G5" s="105" t="n"/>
      <c r="H5" s="105" t="n"/>
      <c r="I5" s="105" t="n"/>
      <c r="J5" s="105" t="n"/>
      <c r="K5" s="105" t="n"/>
      <c r="L5" s="105" t="n"/>
      <c r="M5" s="105" t="n"/>
      <c r="N5" s="105" t="n"/>
      <c r="O5" s="105" t="n"/>
      <c r="P5" s="105" t="n"/>
      <c r="Q5" s="105" t="n"/>
      <c r="R5" s="105" t="n"/>
    </row>
    <row r="6" ht="75" customHeight="1" s="173" thickBot="1">
      <c r="A6" s="104" t="inlineStr">
        <is>
          <t>Prinsip-prinsip konsolidasi</t>
        </is>
      </c>
      <c r="B6" s="104" t="n"/>
      <c r="C6" s="105" t="inlineStr">
        <is>
          <t>Laporan keuangan konsolidasian meliputi laporan keuangan Bank CIMB Niaga dan Entitas Anak. Bank mengendalikan suatu entitas ketika Bank terekspos terhadap, atau memiliki hak atas, pengembalian variabel dari keterlibatannya terhadap entitas dan memiliki kemampuan untuk mempengaruhi pengembalian tersebut melalui kekuasaannya atas entitas tersebut. Dampak signifikan dari seluruh transaksi dan saldo antara perusahaan-perusahaan yang dikonsolidasikan telah dieliminasi dalam penyajian laporan keuangan konsolidasian. Kebijakan akuntansi penting yang dipakai dalam penyajian laporan keuangan konsolidasian telah diterapkan secara konsisten oleh Bank CIMB Niaga dan Entitas Anak, kecuali dinyatakan secara khusus. Kepentingan nonpengendali atas hasil usaha dan ekuitas Entitas Anak disajikan terpisah pada masing-masing laporan laba rugi dan penghasilan komprehensif lain konsolidasian serta laporan posisi keuangan konsolidasian. Bila pengendalian atas suatu entitas diperoleh dalam tahun berjalan, hasil usaha entitas tersebut dicatat sebagai laba/rugi sejak tanggal pengendalian dimulai. Bila pengendalian berakhir dalam tahun berjalan, hasil usaha entitas tersebut dimasukkan ke dalam laporan keuangan konsolidasian untuk periode dimana pengendalian masih berlangsung.</t>
        </is>
      </c>
      <c r="D6" s="105" t="inlineStr">
        <is>
          <t>Laporan keuangan konsolidasian meliputi laporan keuangan Bank CIMB Niaga dan Entitas Anak. Bank mengendalikan suatu entitas ketika Bank terekspos terhadap, atau memiliki hak atas, pengembalian variabel dari keterlibatannya terhadap entitas dan memiliki kemampuan untuk mempengaruhi pengembalian tersebut melalui kekuasaannya atas entitas tersebut. Dampak signifikan dari seluruh transaksi dan saldo antara perusahaan-perusahaan yang dikonsolidasikan telah dieliminasi dalam penyajian laporan keuangan konsolidasian. Kebijakan akuntansi penting yang dipakai dalam penyajian laporan keuangan konsolidasian telah diterapkan secara konsisten oleh Bank CIMB Niaga dan Entitas Anak, kecuali dinyatakan secara khusus. Kepentingan nonpengendali atas hasil usaha dan ekuitas Entitas Anak disajikan terpisah pada masing-masing laporan laba rugi dan penghasilan komprehensif lain konsolidasian serta laporan posisi keuangan konsolidasian. Bila pengendalian atas suatu entitas diperoleh dalam tahun berjalan, hasil usaha entitas tersebut dicatat sebagai laba/rugi sejak tanggal pengendalian dimulai. Bila pengendalian berakhir dalam tahun berjalan, hasil usaha entitas tersebut dimasukkan ke dalam laporan keuangan konsolidasian untuk periode dimana pengendalian masih berlangsung.</t>
        </is>
      </c>
      <c r="E6" s="105" t="inlineStr">
        <is>
          <t>Laporan keuangan konsolidasian meliputi laporan keuangan Bank CIMB Niaga dan Entitas Anak. Bank mengendalikan suatu entitas ketika Bank terekspos terhadap, atau memiliki hak atas, pengembalian variabel dari keterlibatannya terhadap entitas dan memiliki kemampuan untuk mempengaruhi pengembalian tersebut melalui kekuasaannya atas entitas tersebut.
Dampak signifikan dari seluruh transaksi dan saldo antara perusahaan-perusahaan yang dikonsolidasikan telah dieliminasi dalam penyajian laporan keuangan konsolidasian.
Kebijakan akuntansi material yang dipakai dalam penyajian laporan keuangan konsolidasian telah diterapkan secara konsisten oleh Bank CIMB Niaga dan Entitas Anak, kecuali dinyatakan secara khusus. Kepentingan nonpengendali atas hasil usaha dan ekuitas Entitas Anak disajikan terpisah pada masing-masing laporan laba rugi dan penghasilan komprehensif lain konsolidasian serta laporan posisi keuangan konsolidasian. Bila pengendalian atas suatu entitas diperoleh dalam tahun berjalan, hasil usaha entitas tersebut dicatat sebagai laba rugi sejak tanggal pengendalian dimulai. Bila pengendalian berakhir dalam tahun berjalan, hasil usaha entitas tersebut dimasukkan ke dalam laporan keuangan konsolidasian untuk periode dimana pengendalian masih berlangsung.</t>
        </is>
      </c>
      <c r="F6" s="105" t="inlineStr">
        <is>
          <t>Laporan keuangan konsolidasian meliputi laporan keuangan Bank CIMB Niaga dan Entitas Anak. Bank mengendalikan suatu entitas ketika Bank terekspos terhadap, atau memiliki hak atas, pengembalian variabel dari keterlibatannya terhadap entitas dan memiliki kemampuan untuk mempengaruhi pengembalian tersebut melalui kekuasaannya atas entitas tersebut.
Dampak signifikan dari seluruh transaksi dan saldo antara perusahaan-perusahaan yang dikonsolidasikan telah dieliminasi dalam penyajian laporan keuangan konsolidasian.
Kebijakan akuntansi material yang dipakai dalam penyajian laporan keuangan konsolidasian telah diterapkan secara konsisten oleh Bank CIMB Niaga dan Entitas Anak, kecuali dinyatakan secara khusus. Kepentingan nonpengendali atas hasil usaha dan ekuitas Entitas Anak disajikan terpisah pada masing-masing laporan laba rugi dan penghasilan komprehensif lain konsolidasian serta laporan posisi keuangan konsolidasian. Bila pengendalian atas suatu entitas diperoleh dalam tahun berjalan, hasil usaha entitas tersebut dicatat sebagai laba rugi sejak tanggal pengendalian dimulai. Bila pengendalian berakhir dalam tahun berjalan, hasil usaha entitas tersebut dimasukkan ke dalam laporan keuangan konsolidasian untuk periode dimana pengendalian masih berlangsung.</t>
        </is>
      </c>
      <c r="G6" s="105" t="n"/>
      <c r="H6" s="105" t="n"/>
      <c r="I6" s="105" t="n"/>
      <c r="J6" s="105" t="n"/>
      <c r="K6" s="105" t="n"/>
      <c r="L6" s="105" t="n"/>
      <c r="M6" s="105" t="n"/>
      <c r="N6" s="105" t="n"/>
      <c r="O6" s="105" t="n"/>
      <c r="P6" s="105" t="n"/>
      <c r="Q6" s="105" t="n"/>
      <c r="R6" s="105" t="n"/>
    </row>
    <row r="7" ht="75" customHeight="1" s="173" thickBot="1">
      <c r="A7" s="104" t="inlineStr">
        <is>
          <t>Kas dan setara kas</t>
        </is>
      </c>
      <c r="B7" s="104" t="n"/>
      <c r="C7" s="105" t="inlineStr">
        <is>
          <t>Kas meliputi kas kecil, kas besar, kas di dalam Anjungan Tunai Mandiri (ATM)/Cash Deposit Machine (CDM), dan bank notes. Kas dan setara kas mencakup kas, giro pada BI, giro pada bank lain, dan investasi jangka pendek lancar lainnya dengan jangka waktu 3 (tiga) bulan atau kurang sejak tanggal perolehan</t>
        </is>
      </c>
      <c r="D7" s="105" t="inlineStr">
        <is>
          <t>Kas meliputi kas kecil, kas besar, kas di dalam Anjungan Tunai Mandiri (ATM)/Cash Deposit Machine (CDM), dan bank notes. Kas dan setara kas mencakup kas, giro pada BI, giro pada bank lain, dan investasi jangka pendek lancar lainnya dengan jangka waktu 3 (tiga) bulan atau kurang sejak tanggal perolehan</t>
        </is>
      </c>
      <c r="E7" s="105" t="inlineStr">
        <is>
          <t>Kas meliputi kas kecil, kas besar, kas di dalam Anjungan Tunai Mandiri ()/Cash Deposit Machine (), dan bank notes.</t>
        </is>
      </c>
      <c r="F7" s="105" t="inlineStr">
        <is>
          <t>Kas meliputi kas kecil, kas besar, kas di dalam Anjungan Tunai Mandiri ()/Cash Deposit Machine (), dan bank notes.</t>
        </is>
      </c>
      <c r="G7" s="105" t="n"/>
      <c r="H7" s="105" t="n"/>
      <c r="I7" s="105" t="n"/>
      <c r="J7" s="105" t="n"/>
      <c r="K7" s="105" t="n"/>
      <c r="L7" s="105" t="n"/>
      <c r="M7" s="105" t="n"/>
      <c r="N7" s="105" t="n"/>
      <c r="O7" s="105" t="n"/>
      <c r="P7" s="105" t="n"/>
      <c r="Q7" s="105" t="n"/>
      <c r="R7" s="105" t="n"/>
    </row>
    <row r="8" ht="75" customHeight="1" s="173" thickBot="1">
      <c r="A8" s="104" t="inlineStr">
        <is>
          <t>Aset tetap</t>
        </is>
      </c>
      <c r="B8" s="104" t="n"/>
      <c r="C8" s="105" t="inlineStr">
        <is>
          <t>Tanah dan bangunan disajikan sebesar nilai wajar, dikurangi akumulasi penyusutan untuk bangunan dan akumulasi rugi penurunan nilai (jika ada). Penilaian terhadap tanah dan bangunan dilakukan oleh penilai independen eksternal. Penilaian atas aset tersebut dilakukan secara berkala (setiap 3 - 5 tahun) untuk memastikan bahwa nilai wajar aset yang direvaluasi tidak berbeda secara material dengan nilai tercatatnya. Akumulasi penyusutan pada tanggal revaluasi dieliminasi terhadap nilai tercatat bruto aset dan nilai netonya disajikan kembali sebesar nilai revaluasian aset tetap. Selisih penilaian kembali aset tetap dikreditkan ke akun “cadangan revaluasi aset tetap” yang disajikan pada bagian ekuitas. Aset tetap, selain tanah dan bangunan, diakui sebesar harga perolehan setelah dikurangi akumulasi penyusutan. Harga perolehan mencakup semua pengeluaran yang terkait secara langsung dengan perolehan aset tetap. Tanah tidak disusutkan. Penyusutan aset tetap selain tanah dihitung dengan menggunakan metode garis lurus untuk mengalokasikan harga perolehan atau nilai setelah penilaian kembali mencapai nilai sisa sepanjang estimasi masa manfaatnya. Apabila nilai tercatat aset lebih besar dari nilai yang dapat diperoleh kembali, nilai tercatat aset diturunkan menjadi sebesar nilai yang dapat diperoleh kembali, dengan menggunakan nilai tertinggi antara harga jual neto dan nilai pakai. Apabila aset tetap tidak digunakan lagi atau dijual, maka nilai perolehan dan akumulasi penyusutannya dihapuskan dari laporan keuangan konsolidasian. Keuntungan atau kerugian yang terjadi, diakui sebagai laba/rugi periode terjadinya. Untuk aset tetap yang direvaluasi, surplus revaluasi aset tetap selanjutnya dialihkan kepada saldo laba saat aset tersebut dihentikan pengakuannya. Keuntungan atau kerugian yang timbul dari penghentian pengakuan aset tetap ditentukan sebesar selisih antara jumlah hasil pelepasan neto, jika ada, dan jumlah tercatatnya. Biaya pemeliharaan dan perbaikan dicatat sebagai beban pada saat terjadinya. Pengeluaran yang memperpanjang masa manfaat aset dikapitalisasi dan disusutkan. Aset dalam penyelesaian merupakan aset yang masih dalam proses penyelesaian dan belum siap untuk digunakan, serta dimaksudkan untuk dipergunakan dalam kegiatan usaha. Aset ini dicatat sebesar biaya yang telah dikeluarkan.</t>
        </is>
      </c>
      <c r="D8" s="105" t="inlineStr">
        <is>
          <t>Tanah dan bangunan disajikan sebesar nilai wajar, dikurangi akumulasi penyusutan untuk bangunan dan akumulasi rugi penurunan nilai (jika ada). Penilaian terhadap tanah dan bangunan dilakukan oleh penilai independen eksternal. Penilaian atas aset tersebut dilakukan secara berkala (setiap 3 - 5 tahun) untuk memastikan bahwa nilai wajar aset yang direvaluasi tidak berbeda secara material dengan nilai tercatatnya. Akumulasi penyusutan pada tanggal revaluasi dieliminasi terhadap nilai tercatat bruto aset dan nilai netonya disajikan kembali sebesar nilai revaluasian aset tetap. Selisih penilaian kembali aset tetap dikreditkan ke akun “cadangan revaluasi aset tetap” yang disajikan pada bagian ekuitas. Aset tetap, selain tanah dan bangunan, diakui sebesar harga perolehan setelah dikurangi akumulasi penyusutan. Harga perolehan mencakup semua pengeluaran yang terkait secara langsung dengan perolehan aset tetap. Tanah tidak disusutkan. Penyusutan aset tetap selain tanah dihitung dengan menggunakan metode garis lurus untuk mengalokasikan harga perolehan atau nilai setelah penilaian kembali mencapai nilai sisa sepanjang estimasi masa manfaatnya. Apabila nilai tercatat aset lebih besar dari nilai yang dapat diperoleh kembali, nilai tercatat aset diturunkan menjadi sebesar nilai yang dapat diperoleh kembali, dengan menggunakan nilai tertinggi antara harga jual neto dan nilai pakai. Apabila aset tetap tidak digunakan lagi atau dijual, maka nilai perolehan dan akumulasi penyusutannya dihapuskan dari laporan keuangan konsolidasian. Keuntungan atau kerugian yang terjadi, diakui sebagai laba/rugi periode terjadinya. Untuk aset tetap yang direvaluasi, surplus revaluasi aset tetap selanjutnya dialihkan kepada saldo laba saat aset tersebut dihentikan pengakuannya. Keuntungan atau kerugian yang timbul dari penghentian pengakuan aset tetap ditentukan sebesar selisih antara jumlah hasil pelepasan neto, jika ada, dan jumlah tercatatnya. Biaya pemeliharaan dan perbaikan dicatat sebagai beban pada saat terjadinya. Pengeluaran yang memperpanjang masa manfaat aset dikapitalisasi dan disusutkan. Aset dalam penyelesaian merupakan aset yang masih dalam proses penyelesaian dan belum siap untuk digunakan, serta dimaksudkan untuk dipergunakan dalam kegiatan usaha. Aset ini dicatat sebesar biaya yang telah dikeluarkan.</t>
        </is>
      </c>
      <c r="E8" s="105" t="inlineStr">
        <is>
          <t>Tanah dan bangunan disajikan sebesar nilai wajar, dikurangi akumulasi penyusutan untuk bangunan dan akumulasi rugi penurunan nilai (jika ada). Penilaian terhadap tanah dan bangunan dilakukan oleh penilai independen eksternal. Penilaian atas aset tersebut dilakukan secara berkala setiap 3 tahun untuk memastikan bahwa nilai wajar aset yang direvaluasi tidak berbeda secara material dengan nilai tercatatnya. Akumulasi penyusutan pada tanggal revaluasi dieliminasi terhadap nilai tercatat bruto aset dan nilai netonya disajikan kembali sebesar nilai revaluasian aset tetap.
Selisih penilaian kembali aset tetap dikreditkan ke akun  penilaian kembali aset tetap yang disajikan pada bagian ekuitas. Aset tetap, selain tanah dan bangunan, diakui sebesar harga perolehan setelah dikurangi akumulasi penyusutan.
Harga perolehan mencakup semua pengeluaran yang terkait secara langsung dengan perolehan aset tetap. Tanah tidak disusutkan. Setiap perluasan hak atas tanah dianggap sebagai sesuatu yang dapat diatribusikan secara langsung, dianggap sebagai bagian dari aset dan dikapitalisasi ke tanah. Apabila nilai tercatat aset lebih besar dari nilai yang dapat diperoleh kembali, nilai tercatat aset diturunkan menjadi sebesar nilai yang dapat diperoleh kembali, dengan menggunakan nilai tertinggi antara harga jual neto dan nilai pakai. Apabila aset tetap tidak digunakan lagi atau dijual, maka nilai perolehan dan akumulasi penyusutannya dihapuskan dari laporan keuangan konsolidasian. Keuntungan atau kerugian yang terjadi, diakui sebagai laba rugi periode terjadinya. Untuk aset tetap yang direvaluasi, surplus revaluasi aset tetap selanjutnya dialihkan kepada saldo laba saat aset tersebut dihentikan pengakuannya. Keuntungan atau kerugian yang timbul dari penghentian pengakuan aset tetap ditentukan sebesar selisih antara jumlah hasil pelepasan neto, jika ada, dan jumlah tercatatnya.</t>
        </is>
      </c>
      <c r="F8" s="105" t="inlineStr">
        <is>
          <t>Tanah dan bangunan disajikan sebesar nilai wajar, dikurangi akumulasi penyusutan untuk bangunan dan akumulasi rugi penurunan nilai (jika ada). Penilaian terhadap tanah dan bangunan dilakukan oleh penilai independen eksternal. Penilaian atas aset tersebut dilakukan secara berkala setiap 3 tahun untuk memastikan bahwa nilai wajar aset yang direvaluasi tidak berbeda secara material dengan nilai tercatatnya. Akumulasi penyusutan pada tanggal revaluasi dieliminasi terhadap nilai tercatat bruto aset dan nilai netonya disajikan kembali sebesar nilai revaluasian aset tetap. Selisih penilaian kembali aset tetap dikreditkan ke akun  penilaian kembali aset tetap yang disajikan pada bagian ekuitas. Aset tetap, selain tanah dan bangunan, diakui sebesar harga perolehan setelah dikurangi akumulasi penyusutan. Harga perolehan mencakup semua pengeluaran yang terkait secara langsung dengan perolehan aset tetap. Tanah tidak disusutkan. Setiap perluasan hak atas tanah dianggap sebagai sesuatu yang dapat diatribusikan secara langsung, dianggap sebagai bagian dari aset dan dikapitalisasi ke tanah. Apabila nilai tercatat aset lebih besar dari nilai yang dapat diperoleh kembali, nilai tercatat aset diturunkan menjadi sebesar nilai yang dapat diperoleh kembali, dengan menggunakan nilai tertinggi antara harga jual neto dan nilai pakai. Apabila aset tetap tidak digunakan lagi atau dijual, maka nilai perolehan dan akumulasi penyusutannya dihapuskan dari laporan keuangan konsolidasian. Keuntungan atau kerugian yang terjadi, diakui sebagai laba rugi periode terjadinya. Untuk aset tetap yang direvaluasi, surplus revaluasi aset tetap selanjutnya dialihkan kepada saldo laba saat aset tersebut dihentikan pengakuannya. Keuntungan atau kerugian yang timbul dari penghentian pengakuan aset tetap ditentukan sebesar selisih antara jumlah hasil pelepasan neto, jika ada, dan jumlah tercatatnya.</t>
        </is>
      </c>
      <c r="G8" s="105" t="n"/>
      <c r="H8" s="105" t="n"/>
      <c r="I8" s="105" t="n"/>
      <c r="J8" s="105" t="n"/>
      <c r="K8" s="105" t="n"/>
      <c r="L8" s="105" t="n"/>
      <c r="M8" s="105" t="n"/>
      <c r="N8" s="105" t="n"/>
      <c r="O8" s="105" t="n"/>
      <c r="P8" s="105" t="n"/>
      <c r="Q8" s="105" t="n"/>
      <c r="R8" s="105" t="n"/>
    </row>
    <row r="9" ht="75" customHeight="1" s="173" thickBot="1">
      <c r="A9" s="104" t="inlineStr">
        <is>
          <t>Penurunan nilai aset nonkeuangan</t>
        </is>
      </c>
      <c r="B9" s="104" t="n"/>
      <c r="C9" s="105" t="inlineStr">
        <is>
          <t>Apabila nilai tercatat aset lebih besar dari nilai yang dapat diperoleh kembali, nilai tercatat aset diturunkan menjadi sebesar nilai yang dapat diperoleh kembali, dengan menggunakan nilai tertinggi antara harga jual neto dan nilai pakai.</t>
        </is>
      </c>
      <c r="D9" s="105" t="inlineStr">
        <is>
          <t>Apabila nilai tercatat aset lebih besar dari nilai yang dapat diperoleh kembali, nilai tercatat aset diturunkan menjadi sebesar nilai yang dapat diperoleh kembali, dengan menggunakan nilai tertinggi antara harga jual neto dan nilai pakai.</t>
        </is>
      </c>
      <c r="E9" s="105" t="inlineStr">
        <is>
          <t>Apabila nilai tercatat aset lebih besar dari nilai yang dapat diperoleh kembali, nilai tercatat aset diturunkan menjadi sebesar nilai yang dapat diperoleh kembali, dengan menggunakan nilai tertinggi antara harga jual neto dan nilai pakai.</t>
        </is>
      </c>
      <c r="F9" s="105" t="inlineStr">
        <is>
          <t>Apabila nilai tercatat aset lebih besar dari nilai yang dapat diperoleh kembali, nilai tercatat aset diturunkan menjadi sebesar nilai yang dapat diperoleh kembali, dengan menggunakan nilai tertinggi antara harga jual neto dan nilai pakai.</t>
        </is>
      </c>
      <c r="G9" s="105" t="n"/>
      <c r="H9" s="105" t="n"/>
      <c r="I9" s="105" t="n"/>
      <c r="J9" s="105" t="n"/>
      <c r="K9" s="105" t="n"/>
      <c r="L9" s="105" t="n"/>
      <c r="M9" s="105" t="n"/>
      <c r="N9" s="105" t="n"/>
      <c r="O9" s="105" t="n"/>
      <c r="P9" s="105" t="n"/>
      <c r="Q9" s="105" t="n"/>
      <c r="R9" s="105" t="n"/>
    </row>
    <row r="10" hidden="1" ht="75" customHeight="1" s="173" thickBot="1">
      <c r="A10" s="104" t="inlineStr">
        <is>
          <t>Beban tangguhan</t>
        </is>
      </c>
      <c r="B10" s="104" t="n"/>
      <c r="C10" s="105" t="inlineStr"/>
      <c r="D10" s="105" t="inlineStr"/>
      <c r="E10" s="105" t="inlineStr"/>
      <c r="F10" s="105" t="inlineStr"/>
      <c r="G10" s="105" t="n"/>
      <c r="H10" s="105" t="n"/>
      <c r="I10" s="105" t="n"/>
      <c r="J10" s="105" t="n"/>
      <c r="K10" s="105" t="n"/>
      <c r="L10" s="105" t="n"/>
      <c r="M10" s="105" t="n"/>
      <c r="N10" s="105" t="n"/>
      <c r="O10" s="105" t="n"/>
      <c r="P10" s="105" t="n"/>
      <c r="Q10" s="105" t="n"/>
      <c r="R10" s="105" t="n"/>
    </row>
    <row r="11" ht="75" customHeight="1" s="173" thickBot="1">
      <c r="A11" s="104" t="inlineStr">
        <is>
          <t>Pengakuan pendapatan dan beban</t>
        </is>
      </c>
      <c r="B11" s="104" t="n"/>
      <c r="C11" s="105" t="inlineStr">
        <is>
          <t>Pendapatan bunga atas aset keuangan bank yang diukur dengan nilai wajar melalui penghasilan komprehensif lain atau biaya perolehan diamortisasi dan beban bunga atas perolehan seluruh liabilitas keuangan yang diukur dengan biaya perolehan diamortisasi, diakui pada laba rugi berdasarkan suku bunga efektif. Suku bunga efektif adalah suku bunga yang secara tepat mendiskontokan estimasi pembayaran atau penerimaan kas di masa datang selama perkiraan umur dari instrumen keuangan, atau bilamana tepat, digunakan periode yang lebih singkat untuk memperoleh nilai tercatat bersih dari aset keuangan atau liabilitas keuangan. Pada saat menghitung suku bunga efektif, Bank dan Entitas Anak mengestimasi arus kas dengan mempertimbangkan seluruh persyaratan kontraktual dalam instrumen keuangan tersebut seperti pelunasan dipercepat, opsi beli 
(call option), dan opsi serupa lainnya, namun tidak mempertimbangkan kerugian kredit di masa datang. Perhitungan ini mencakup seluruh komisi, provisi, dan bentuk lain yang dibayarkan atau diterima oleh para pihak dalam kontrak yang merupakan bagian tak terpisahkan dari suku bunga efektif, biaya transaksi, dan seluruh premi atau diskon lainnya. Pendapatan bunga atas aset keuangan yang diukur dengan nilai wajar melalui penghasilan komprehensif lain atau biaya amortisasi yang mengalami penurunan nilai setelah pengakuan awal (tahapan 3) diakui berdasarkan suku bunga efektif kredit yang disesuaikan. Tingkat bunga ini dihitung dengan cara yang sama dalam perhitungan suku bunga efektif kecuali bahwa cadangan kerugian kredit ekspektasian sudah termasuk dalam arus kas ekspektasian. Oleh karenanya, pendapatan bunga diakui atas aset keuangan dalam klasifikasi biaya perolehan diamortisasi termasuk kerugian kredit ekspektasian. Dalam kondisi risiko kredit atas aset keuangan tahapan 3 mengalami perbaikan sehingga aset keuangan tidak lagi dipertimbangkan mengalami penurunan nilai, pengakuan pendapatan bunga dihitung berdasarkan nilai tercatat bruto aset keuangan. Pendapatan syariah terdiri dari keuntungan murabahah, pendapatan ijarah muntahiyah bittamlik, bagi hasil pembiayaan mudharabah dan musyarakah, serta pendapatan qardh. Keuntungan murabahah dan pendapatan ijarah muntahiyah bittamlik diakui selama periode akad berdasarkan konsep akrual. Pendapatan bagi hasil pembiayaan mudharabah dan musyarakah diakui pada saat diterima atau dalam periode terjadinya hak bagi hasil sesuai porsi bagi hasil (nisbah) yang disepakati. Pendapatan dari qardh diakui pada saat diterima. Hak pihak ketiga atas bagi hasil milik nasabah didasarkan pada prinsip mudharabah. Pendapatan yang dibagikan adalah pendapatan yang telah diterima. Pembagian laba dilakukan berdasarkan prinsip bagi hasil yaitu dihitung dari pendapatan yang diterima berupa laba bruto (gross profit margin). Provisi dan komisi yang berkaitan langsung dengan kegiatan pemberian kredit diakui sebagai bagian/(pengurang) dari biaya perolehan kredit dan akan diakui sebagai pendapatan bunga dengan cara diamortisasi berdasarkan metode suku bunga efektif. Pendapatan provisi dan komisi yang tidak berkaitan dengan kegiatan pemberian kredit atas suatu jangka waktu diakui sebagai pendapatan pada saat terjadinya transaksi. Beban tenaga kerja meliputi beban berupa gaji karyawan, bonus, lembur, tunjangan, dan pelatihan. Beban umum dan administrasi merupakan beban yang timbul sehubungan dengan aktivitas kantor dan operasional Bank CIMB Niaga dan Entitas Anak. Seluruh pendapatan dan beban yang terjadi dibebankan sebagai laba/rugi pada saat terjadinya.</t>
        </is>
      </c>
      <c r="D11" s="105" t="inlineStr">
        <is>
          <t>Pendapatan bunga atas aset keuangan bank yang diukur dengan nilai wajar melalui penghasilan komprehensif lain atau biaya perolehan diamortisasi dan beban bunga atas perolehan seluruh liabilitas keuangan yang diukur dengan biaya perolehan diamortisasi, diakui pada laba rugi berdasarkan suku bunga efektif. Suku bunga efektif adalah suku bunga yang secara tepat mendiskontokan estimasi pembayaran atau penerimaan kas di masa datang selama perkiraan umur dari instrumen keuangan, atau bilamana tepat, digunakan periode yang lebih singkat untuk memperoleh nilai tercatat bersih dari aset keuangan atau liabilitas keuangan. Pada saat menghitung suku bunga efektif, Bank dan Entitas Anak mengestimasi arus kas dengan mempertimbangkan seluruh persyaratan kontraktual dalam instrumen keuangan tersebut seperti pelunasan dipercepat, opsi beli 
(call option), dan opsi serupa lainnya, namun tidak mempertimbangkan kerugian kredit di masa datang. Perhitungan ini mencakup seluruh komisi, provisi, dan bentuk lain yang dibayarkan atau diterima oleh para pihak dalam kontrak yang merupakan bagian tak terpisahkan dari suku bunga efektif, biaya transaksi, dan seluruh premi atau diskon lainnya. Pendapatan bunga atas aset keuangan yang diukur dengan nilai wajar melalui penghasilan komprehensif lain atau biaya amortisasi yang mengalami penurunan nilai setelah pengakuan awal (tahapan 3) diakui berdasarkan suku bunga efektif kredit yang disesuaikan. Tingkat bunga ini dihitung dengan cara yang sama dalam perhitungan suku bunga efektif kecuali bahwa cadangan kerugian kredit ekspektasian sudah termasuk dalam arus kas ekspektasian. Oleh karenanya, pendapatan bunga diakui atas aset keuangan dalam klasifikasi biaya perolehan diamortisasi termasuk kerugian kredit ekspektasian. Dalam kondisi risiko kredit atas aset keuangan tahapan 3 mengalami perbaikan sehingga aset keuangan tidak lagi dipertimbangkan mengalami penurunan nilai, pengakuan pendapatan bunga dihitung berdasarkan nilai tercatat bruto aset keuangan. Pendapatan syariah terdiri dari keuntungan murabahah, pendapatan ijarah muntahiyah bittamlik, bagi hasil pembiayaan mudharabah dan musyarakah, serta pendapatan qardh. Keuntungan murabahah dan pendapatan ijarah muntahiyah bittamlik diakui selama periode akad berdasarkan konsep akrual. Pendapatan bagi hasil pembiayaan mudharabah dan musyarakah diakui pada saat diterima atau dalam periode terjadinya hak bagi hasil sesuai porsi bagi hasil (nisbah) yang disepakati. Pendapatan dari qardh diakui pada saat diterima. Hak pihak ketiga atas bagi hasil milik nasabah didasarkan pada prinsip mudharabah. Pendapatan yang dibagikan adalah pendapatan yang telah diterima. Pembagian laba dilakukan berdasarkan prinsip bagi hasil yaitu dihitung dari pendapatan yang diterima berupa laba bruto (gross profit margin). Provisi dan komisi yang berkaitan langsung dengan kegiatan pemberian kredit diakui sebagai bagian/(pengurang) dari biaya perolehan kredit dan akan diakui sebagai pendapatan bunga dengan cara diamortisasi berdasarkan metode suku bunga efektif. Pendapatan provisi dan komisi yang tidak berkaitan dengan kegiatan pemberian kredit atas suatu jangka waktu diakui sebagai pendapatan pada saat terjadinya transaksi. Beban tenaga kerja meliputi beban berupa gaji karyawan, bonus, lembur, tunjangan, dan pelatihan. Beban umum dan administrasi merupakan beban yang timbul sehubungan dengan aktivitas kantor dan operasional Bank CIMB Niaga dan Entitas Anak. Seluruh pendapatan dan beban yang terjadi dibebankan sebagai laba/rugi pada saat terjadinya.</t>
        </is>
      </c>
      <c r="E11" s="105" t="inlineStr">
        <is>
          <t>Pendapatan bunga atas aset keuangan bank yang diukur dengan nilai wajar melalui penghasilan komprehensif lain atau biaya perolehan diamortisasi dan beban bunga atas perolehan seluruh liabilitas keuangan yang diukur dengan biaya perolehan diamortisasi, diakui pada laba rugi berdasarkan suku bunga efektif. Suku bunga efektif adalah suku bunga yang secara tepat mendiskontokan estimasi pembayaran atau penerimaan kas di masa datang selama perkiraan umur dari instrumen keuangan, atau bilamana tepat, digunakan periode yang lebih singkat untuk memperoleh nilai tercatat bersih dari aset keuangan atau liabilitas keuangan. Pada saat menghitung suku bunga efektif, Bank dan Entitas Anak mengestimasi arus kas dengan mempertimbangkan seluruh persyaratan kontraktual dalam instrumen keuangan tersebut seperti pelunasan dipercepat, opsi beli (call option), dan opsi serupa lainnya, namun tidak mempertimbangkan kerugian kredit di masa datang. Perhitungan ini mencakup seluruh komisi, provisi, dan bentuk lain yang dibayarkan atau diterima oleh para pihak dalam kontrak yang merupakan bagian tak terpisahkan dari suku bunga efektif, biaya transaksi, dan seluruh premi atau diskon lainnya. Pendapatan bunga atas aset keuangan yang diukur dengan nilai wajar melalui penghasilan komprehensif lain atau biaya amortisasi yang mengalami penurunan nilai setelah pengakuan awal (tahapan 3) diakui berdasarkan suku bunga efektif kredit yang disesuaikan. Tingkat bunga ini dihitung dengan cara yang sama dalam perhitungan suku bunga efektif kecuali bahwa cadangan kerugian kredit ekspektasian sudah termasuk dalam arus kas ekspektasian. Oleh karenanya, pendapatan bunga diakui atas aset keuangan dalam klasifikasi biaya perolehan diamortisasi termasuk kerugian kredit ekspektasian. Dalam kondisi risiko kredit atas aset keuangan tahapan 3 mengalami perbaikan sehingga aset keuangan tidak lagi dipertimbangkan mengalami penurunan nilai, pengakuan pendapatan bunga dihitung berdasarkan nilai tercatat bruto aset keuangan. Pendapatan syariah terdiri dari keuntungan murabahah, pendapatan ijarah muntahiyah bittamlik, bagi hasil pembiayaan mudharabah dan musyarakah, serta pendapatan qardh. Keuntungan murabahah dan pendapatan ijarah muntahiyah bittamlik diakui selama periode akad berdasarkan konsep akrual. Pendapatan bagi hasil pembiayaan mudharabah dan musyarakah diakui pada saat diterima atau dalam periode terjadinya hak bagi hasil sesuai porsi bagi hasil (nisbah) yang disepakati. Pendapatan dari qardh diakui pada saat diterima. Hak pihak ketiga atas bagi hasil milik nasabah didasarkan pada prinsip mudharabah. Pendapatan yang dibagikan adalah pendapatan yang telah diterima. Pembagian laba dilakukan berdasarkan prinsip bagi hasil yaitu dihitung dari pendapatan yang diterima berupa laba bruto (gross profit margin). Provisi dan komisi yang berkaitan langsung dengan kegiatan pemberian kredit diakui sebagai bagian/(pengurang) dari biaya perolehan kredit dan akan diakui sebagai pendapatan bunga dengan cara diamortisasi berdasarkan metode suku bunga efektif. Pendapatan provisi dan komisi yang tidak berkaitan dengan kegiatan pemberian kredit atas suatu jangka waktu diakui sebagai pendapatan pada saat terjadinya transaksi. Beban tenaga kerja meliputi beban berupa gaji karyawan, bonus, lembur, tunjangan, dan pelatihan. Beban umum dan administrasi merupakan beban yang timbul sehubungan dengan aktivitas kantor dan operasional Bank CIMB Niaga dan Entitas Anak. Seluruh pendapatan dan beban yang terjadi dibebankan sebagai laba/rugi pada saat terjadinya.</t>
        </is>
      </c>
      <c r="F11" s="105" t="inlineStr">
        <is>
          <t>Pendapatan bunga atas aset keuangan bank yang diukur dengan nilai wajar melalui penghasilan komprehensif lain atau biaya perolehan diamortisasi dan beban bunga atas perolehan seluruh liabilitas keuangan yang diukur dengan biaya perolehan diamortisasi, diakui pada laba rugi berdasarkan suku bunga efektif. Suku bunga efektif adalah suku bunga yang secara tepat mendiskontokan estimasi pembayaran atau penerimaan kas di masa datang selama perkiraan umur dari instrumen keuangan, atau bilamana tepat, digunakan periode yang lebih singkat untuk memperoleh nilai tercatat bersih dari aset keuangan atau liabilitas keuangan. Pada saat menghitung suku bunga efektif, Bank dan Entitas Anak mengestimasi arus kas dengan mempertimbangkan seluruh persyaratan kontraktual dalam instrumen keuangan tersebut seperti pelunasan dipercepat, opsi beli (call option), dan opsi serupa lainnya, namun tidak mempertimbangkan kerugian kredit di masa datang. Perhitungan ini mencakup seluruh komisi, provisi, dan bentuk lain yang dibayarkan atau diterima oleh para pihak dalam kontrak yang merupakan bagian tak terpisahkan dari suku bunga efektif, biaya transaksi, dan seluruh premi atau diskon lainnya. Pendapatan bunga atas aset keuangan yang diukur dengan nilai wajar melalui penghasilan komprehensif lain atau biaya amortisasi yang mengalami penurunan nilai setelah pengakuan awal (tahapan 3) diakui berdasarkan suku bunga efektif kredit yang disesuaikan. Tingkat bunga ini dihitung dengan cara yang sama dalam perhitungan suku bunga efektif kecuali bahwa cadangan kerugian kredit ekspektasian sudah termasuk dalam arus kas ekspektasian. Oleh karenanya, pendapatan bunga diakui atas aset keuangan dalam klasifikasi biaya perolehan diamortisasi termasuk kerugian kredit ekspektasian. Dalam kondisi risiko kredit atas aset keuangan tahapan 3 mengalami perbaikan sehingga aset keuangan tidak lagi dipertimbangkan mengalami penurunan nilai, pengakuan pendapatan bunga dihitung berdasarkan nilai tercatat bruto aset keuangan. Pendapatan syariah terdiri dari keuntungan murabahah, pendapatan ijarah muntahiyah bittamlik, bagi hasil pembiayaan mudharabah dan musyarakah, serta pendapatan qardh. Keuntungan murabahah dan pendapatan ijarah muntahiyah bittamlik diakui selama periode akad berdasarkan konsep akrual. Pendapatan bagi hasil pembiayaan mudharabah dan musyarakah diakui pada saat diterima atau dalam periode terjadinya hak bagi hasil sesuai porsi bagi hasil (nisbah) yang disepakati. Pendapatan dari qardh diakui pada saat diterima. Hak pihak ketiga atas bagi hasil milik nasabah didasarkan pada prinsip mudharabah. Pendapatan yang dibagikan adalah pendapatan yang telah diterima. Pembagian laba dilakukan berdasarkan prinsip bagi hasil yaitu dihitung dari pendapatan yang diterima berupa laba bruto (gross profit margin). Provisi dan komisi yang berkaitan langsung dengan kegiatan pemberian kredit diakui sebagai bagian/(pengurang) dari biaya perolehan kredit dan akan diakui sebagai pendapatan bunga dengan cara diamortisasi berdasarkan metode suku bunga efektif. Pendapatan provisi dan komisi yang tidak berkaitan dengan kegiatan pemberian kredit atas suatu jangka waktu diakui sebagai pendapatan pada saat terjadinya transaksi. Beban tenaga kerja meliputi beban berupa gaji karyawan, bonus, lembur, tunjangan, dan pelatihan. Beban umum dan administrasi merupakan beban yang timbul sehubungan dengan aktivitas kantor dan operasional Bank CIMB Niaga dan Entitas Anak. Seluruh pendapatan dan beban yang terjadi dibebankan sebagai laba/rugi pada saat terjadinya.</t>
        </is>
      </c>
      <c r="G11" s="105" t="n"/>
      <c r="H11" s="105" t="n"/>
      <c r="I11" s="105" t="n"/>
      <c r="J11" s="105" t="n"/>
      <c r="K11" s="105" t="n"/>
      <c r="L11" s="105" t="n"/>
      <c r="M11" s="105" t="n"/>
      <c r="N11" s="105" t="n"/>
      <c r="O11" s="105" t="n"/>
      <c r="P11" s="105" t="n"/>
      <c r="Q11" s="105" t="n"/>
      <c r="R11" s="105" t="n"/>
    </row>
    <row r="12" ht="75" customHeight="1" s="173" thickBot="1">
      <c r="A12" s="104" t="inlineStr">
        <is>
          <t>Penjabaran mata uang asing</t>
        </is>
      </c>
      <c r="B12" s="104" t="n"/>
      <c r="C12" s="105" t="inlineStr">
        <is>
          <t>Laporan keuangan konsolidasian Bank CIMB Niaga dan Entitas Anak disajikan dalam Rupiah yang merupakan mata uang fungsional Bank CIMB Niaga dan Entitas Anak. Laporan keuangan konsolidasian disajikan dalam mata uang Rupiah, yang merupakan mata uang pelaporan Bank CIMB Niaga dan Entitas Anak. Transaksi dalam mata uang asing dijabarkan ke dalam mata uang Rupiah dengan menggunakan kurs yang berlaku pada tanggal transaksi. Aset dan liabilitas moneter dalam mata uang asing dijabarkan ke dalam Rupiah menggunakan kurs penutupan pada tanggal pelaporan dengan menggunakan kurs spot Bank Indonesia di sistem Reuters pada pukul 16.00 WIB untuk tanggal 
31 Desember 2022, 2021, dan 2020. Aset dan liabilitas nonmoneter dalam mata uang asing yang diukur berdasarkan biaya historis dijabarkan ke dalam Rupiah dengan kurs pada tanggal pengakuan awal. Aset dan liabilitas nonmoneter yang diukur berdasarkan nilai wajar dijabarkan ke dalam Rupiah dengan kurs pada tanggal nilai wajar ditentukan. Keuntungan atau kerugian selisih kurs yang timbul dari transaksi dalam mata uang asing dan dari penjabaran aset dan liabilitas moneter dalam mata uang asing, diakui sebagai laba/rugi, kecuali apabila ditangguhkan pada pendapatan komprehensif lainnya sebagai lindung nilai arus kas yang memenuhi syarat. Selisih penjabaran mata uang asing atas efek utang dan aset moneter keuangan lainnya yang diukur berdasarkan nilai wajar dicatat sebagai bagian dari keuntungan dan kerugian selisih kurs.</t>
        </is>
      </c>
      <c r="D12" s="105" t="inlineStr">
        <is>
          <t>Laporan keuangan konsolidasian Bank CIMB Niaga dan Entitas Anak disajikan dalam Rupiah yang merupakan mata uang fungsional Bank CIMB Niaga dan Entitas Anak. Laporan keuangan konsolidasian disajikan dalam mata uang Rupiah, yang merupakan mata uang pelaporan Bank CIMB Niaga dan Entitas Anak. Transaksi dalam mata uang asing dijabarkan ke dalam mata uang Rupiah dengan menggunakan kurs yang berlaku pada tanggal transaksi. Aset dan liabilitas moneter dalam mata uang asing dijabarkan ke dalam Rupiah menggunakan kurs penutupan pada tanggal pelaporan dengan menggunakan kurs spot Bank Indonesia di sistem Reuters pada pukul 16.00 WIB untuk tanggal 31 Desember 2023, 2022, dan 2021. Aset dan liabilitas non-moneter dalam mata uang asing yang diukur berdasarkan biaya historis dijabarkan ke dalam Rupiah dengan kurs pada tanggal pengakuan awal. Aset dan liabilitas non-moneter yang diukur berdasarkan nilai wajar dijabarkan ke dalam Rupiah dengan kurs pada tanggal nilai wajar ditentukan. Keuntungan atau kerugian selisih kurs yang timbul dari transaksi dalam mata uang asing dan dari penjabaran aset dan liabilitas moneter dalam mata uang asing, diakui sebagai laba/rugi, kecuali apabila ditangguhkan pada pendapatan komprehensif lainnya sebagai lindung nilai arus kas yang memenuhi syarat. Selisih penjabaran mata uang asing atas efek utang dan aset moneter keuangan lainnya yang diukur berdasarkan nilai wajar dicatat sebagai bagian dari keuntungan dan kerugian selisih kurs.</t>
        </is>
      </c>
      <c r="E12" s="105" t="inlineStr">
        <is>
          <t>Laporan keuangan konsolidasian Bank CIMB Niaga dan Entitas Anak disajikan dalam Rupiah yang merupakan mata uang fungsional Bank CIMB Niaga dan Entitas Anak. Laporan keuangan konsolidasian disajikan dalam mata uang Rupiah, yang merupakan mata uang pelaporan Bank CIMB Niaga dan Entitas Anak. Transaksi dalam mata uang asing dijabarkan ke dalam mata uang Rupiah dengan menggunakan kurs yang berlaku pada tanggal transaksi.
Aset dan liabilitas moneter dalam mata uang asing dijabarkan ke dalam Rupiah menggunakan kurs penutupan pada tanggal pelaporan dengan menggunakan kurs spot Bank Indonesia di sistem Reuters pada pukul 16.00 WIB untuk tanggal 30 September 2024 dan 31 Desember 2023. Aset dan liabilitas non-moneter dalam mata uang asing yang diukur berdasarkan biaya historis dijabarkan ke dalam Rupiah dengan kurs pada tanggal pengakuan awal. Aset dan liabilitas non-moneter yang diukur berdasarkan nilai wajar dijabarkan ke dalam Rupiah dengan kurs pada tanggal nilai wajar ditentukan. Keuntungan atau kerugian selisih kurs yang timbul dari transaksi dalam mata uang asing dan dari penjabaran aset dan liabilitas moneter dalam mata uang asing, diakui sebagai laba rugi, kecuali apabila ditangguhkan pada pendapatan komprehensif lainnya sebagai lindung nilai arus kas yang memenuhi syarat. Selisih penjabaran mata uang asing atas efek utang dan aset moneter keuangan lainnya yang diukur berdasarkan nilai wajar dicatat sebagai bagian dari keuntungan dan kerugian selisih kurs.</t>
        </is>
      </c>
      <c r="F12" s="105" t="inlineStr">
        <is>
          <t>Laporan keuangan konsolidasian Bank CIMB Niaga dan Entitas Anak disajikan dalam Rupiah yang merupakan mata uang fungsional Bank CIMB Niaga dan Entitas Anak. Laporan keuangan konsolidasian disajikan dalam mata uang Rupiah, yang merupakan mata uang pelaporan Bank CIMB Niaga dan Entitas Anak. Transaksi dalam mata uang asing dijabarkan ke dalam mata uang Rupiah dengan menggunakan kurs yang berlaku pada tanggal transaksi.
Aset dan liabilitas moneter dalam mata uang asing dijabarkan ke dalam Rupiah menggunakan kurs penutupan pada tanggal pelaporan dengan menggunakan kurs spot Bank Indonesia di sistem Reuters pada pukul 16.00 WIB untuk tanggal 31 Desember 2025, 2024, dan 2023. Aset dan liabilitas non-moneter dalam mata uang asing yang diukur berdasarkan biaya historis dijabarkan ke dalam Rupiah dengan kurs pada tanggal pengakuan awal. Aset dan liabilitas non-moneter yang diukur berdasarkan nilai wajar dijabarkan ke dalam Rupiah dengan kurs pada tanggal nilai wajar ditentukan. Aset dan liabilitas non-moneter dalam mata uang asing yang diukur berdasarkan biaya historis dijabarkan ke dalam Rupiah dengan kurs pada tanggal pengakuan awal. Aset dan liabilitas non-moneter yang diukur berdasarkan nilai wajar dijabarkan ke dalam Rupiah dengan kurs pada tanggal nilai wajar ditentukan. Keuntungan atau kerugian selisih kurs yang timbul dari transaksi dalam mata uang asing dan dari penjabaran aset dan liabilitas moneter dalam mata uang asing, diakui sebagai laba rugi, kecuali apabila ditangguhkan pada pendapatan komprehensif lainnya sebagai lindung nilai arus kas yang memenuhi syarat. Selisih penjabaran mata uang asing atas efek utang dan aset moneter keuangan lainnya yang diukur berdasarkan nilai wajar dicatat sebagai bagian dari keuntungan dan kerugian selisih kurs.</t>
        </is>
      </c>
      <c r="G12" s="105" t="n"/>
      <c r="H12" s="105" t="n"/>
      <c r="I12" s="105" t="n"/>
      <c r="J12" s="105" t="n"/>
      <c r="K12" s="105" t="n"/>
      <c r="L12" s="105" t="n"/>
      <c r="M12" s="105" t="n"/>
      <c r="N12" s="105" t="n"/>
      <c r="O12" s="105" t="n"/>
      <c r="P12" s="105" t="n"/>
      <c r="Q12" s="105" t="n"/>
      <c r="R12" s="105" t="n"/>
    </row>
    <row r="13" ht="75" customHeight="1" s="173" thickBot="1">
      <c r="A13" s="104" t="inlineStr">
        <is>
          <t>Transaksi dengan pihak berelasi</t>
        </is>
      </c>
      <c r="B13" s="104" t="n"/>
      <c r="C13" s="105" t="inlineStr">
        <is>
          <t>Bank CIMB Niaga dan Entitas Anak melakukan transaksi dengan pihak berelasi. Sesuai dengan PSAK 7 (revisi 2015) tentang “Pengungkapan Pihak-pihak yang Berelasi”, yang dimaksud dengan pihak yang berelasi adalah orang atau entitas yang berelasi dengan entitas pelapor sebagai berikut: a. Orang atau anggota keluarga terdekatnya berelasi dengan entitas pelapor jika orang tersebut: i. memiliki pengendalian atau pengendalian bersama terhadap entitas pelapor; ii. memiliki pengaruh signifikan terhadap entitas pelapor; atau iii. personal manajemen kunci entitas pelapor atau entitas induk pelapor. b. Suatu entitas berelasi dengan entitas pelapor jika memenuhi hal-hal sebagai berikut: i. entitas dan entitas pelapor adalah anggota dari kelompok usaha yang sama (artinya entitas induk, entitas anak, dan entitas anak berikutnya terkait dengan entitas lain); ii. suatu entitas adalah entitas asosiasi atau ventura bersama bagi entitas lain (atau entitas asosiasi atau ventura bersama yang merupakan anggota suatu kelompok usaha, di mana entitas lain tersebut adalah anggotanya); iii. kedua entitas tersebut adalah ventura bersama dari pihak ketiga yang sama; iv. suatu entitas adalah ventura bersama dari entitas ketiga dan entitas yang lain adalah entitas asosiasi dari entitas ketiga; v. entitas tersebut adalah suatu program imbalan pasca kerja untuk imbalan kerja dari suatu entitas pelapor atau entitas yang terkait dengan entitas pelapor; vi. entitas yang dikendalikan atau dikendalikan bersama oleh orang yang diidentifikasi dalam butir (a); vii. orang yang diidentifikasi, dalam butir (a) (i) memiliki pengaruh signifikan terhadap entitas atau anggota manajemen kunci entitas (atau entitas induk dari entitas); atau 
viii. entitas, atau bagian dari grup dimana entitas merupakan anggotanya, menyediakan personal manajemen kunci kepada entitas pelapor atau kepada pemegang saham dari entitas pelaporan.</t>
        </is>
      </c>
      <c r="D13" s="105" t="inlineStr">
        <is>
          <t>Bank CIMB Niaga dan Entitas Anak melakukan transaksi dengan pihak berelasi. Sesuai dengan PSAK 7 (revisi 2015) tentang “Pengungkapan Pihak-pihak yang Berelasi”, yang dimaksud dengan pihak yang berelasi adalah orang atau entitas yang berelasi dengan entitas pelapor sebagai berikut: a. Orang atau anggota keluarga terdekatnya berelasi dengan entitas pelapor jika orang tersebut: i. memiliki pengendalian atau pengendalian bersama terhadap entitas pelapor; ii. memiliki pengaruh signifikan terhadap entitas pelapor; atau iii. personal manajemen kunci entitas pelapor atau entitas induk pelapor. b. Suatu entitas berelasi dengan entitas pelapor jika memenuhi hal-hal sebagai berikut: i. entitas dan entitas pelapor adalah anggota dari kelompok usaha yang sama (artinya entitas induk, entitas anak, dan entitas anak berikutnya terkait dengan entitas lain); ii. suatu entitas adalah entitas asosiasi atau ventura bersama bagi entitas lain (atau entitas asosiasi atau ventura bersama yang merupakan anggota suatu kelompok usaha, di mana entitas lain tersebut adalah anggotanya); iii. kedua entitas tersebut adalah ventura bersama dari pihak ketiga yang sama; iv. suatu entitas adalah ventura bersama dari entitas ketiga dan entitas yang lain adalah entitas asosiasi dari entitas ketiga; v. entitas tersebut adalah suatu program imbalan pasca kerja untuk imbalan kerja dari suatu entitas pelapor atau entitas yang terkait dengan entitas pelapor; vi. entitas yang dikendalikan atau dikendalikan bersama oleh orang yang diidentifikasi dalam butir (a); vii. orang yang diidentifikasi, dalam butir (a) (i) memiliki pengaruh signifikan terhadap entitas atau anggota manajemen kunci entitas (atau entitas induk dari entitas); atau 
viii. entitas, atau bagian dari grup dimana entitas merupakan anggotanya, menyediakan personal manajemen kunci kepada entitas pelapor atau kepada pemegang saham dari entitas pelaporan.</t>
        </is>
      </c>
      <c r="E13" s="105" t="inlineStr">
        <is>
          <t>Bank CIMB Niaga dan Entitas Anak melakukan transaksi dengan pihak berelasi. Sesuai dengan PSAK 7 (revisi 2015) tentang  Pihak-pihak yang Berelasi yang dimaksud dengan pihak yang berelasi adalah orang atau entitas yang berelasi dengan entitas pelapor sebagai berikut: a. Orang atau anggota keluarga terdekatnya berelasi dengan entitas pelapor jika orang tersebut: i. memiliki pengendalian atau pengendalian bersama terhadap entitas pelapor; ii. memiliki pengaruh signifikan terhadap entitas pelapor; atau iii. personal manajemen kunci entitas pelapor atau entitas induk pelapor. b. Suatu entitas berelasi dengan entitas pelapor jika memenuhi hal-hal sebagai berikut: i. entitas dan entitas pelapor adalah anggota dari kelompok usaha yang sama (artinya entitas induk, entitas anak, dan entitas anak berikutnya terkait dengan entitas lain); ii. suatu entitas adalah entitas asosiasi atau ventura bersama bagi entitas lain (atau entitas asosiasi atau ventura bersama yang merupakan anggota suatu kelompok usaha, di mana entitas lain tersebut adalah anggotanya); iii. kedua entitas tersebut adalah ventura bersama dari pihak ketiga yang sama; iv. suatu entitas adalah ventura bersama dari entitas ketiga dan entitas yang lain adalah entitas asosiasi dari entitas ketiga; v. entitas tersebut adalah suatu program imbalan pasca kerja untuk imbalan kerja dari suatu entitas pelapor atau entitas yang terkait dengan entitas pelapor; vi. entitas yang dikendalikan atau dikendalikan bersama oleh orang yang diidentifikasi dalam butir (a); vii. orang yang diidentifikasi, dalam butir (a) (i) memiliki pengaruh signifikan terhadap entitas atau anggota manajemen kunci entitas (atau entitas induk dari entitas); atau 
viii. entitas, atau bagian dari grup dimana entitas merupakan anggotanya, menyediakan personal manajemen kunci kepada entitas pelapor atau kepada pemegang saham dari entitas pelaporan.</t>
        </is>
      </c>
      <c r="F13" s="105" t="inlineStr">
        <is>
          <t>Bank CIMB Niaga dan Entitas Anak melakukan transaksi dengan pihak berelasi. Sesuai dengan PSAK 224 (revisi 2015) tentang  Pihak-pihak yang Berelasi yang dimaksud dengan pihak yang berelasi adalah orang atau entitas yang berelasi dengan entitas pelapor sebagai berikut: a. Orang atau anggota keluarga terdekatnya berelasi dengan entitas pelapor jika orang tersebut: i. memiliki pengendalian atau pengendalian bersama terhadap entitas pelapor; ii. memiliki pengaruh signifikan terhadap entitas pelapor; atau iii. personal manajemen kunci entitas pelapor atau entitas induk pelapor. b. Suatu entitas berelasi dengan entitas pelapor jika memenuhi hal-hal sebagai berikut: i. entitas dan entitas pelapor adalah anggota dari kelompok usaha yang sama (artinya entitas induk, entitas anak, dan entitas anak berikutnya terkait dengan entitas lain); ii. suatu entitas adalah entitas asosiasi atau ventura bersama bagi entitas lain (atau entitas asosiasi atau ventura bersama yang merupakan anggota suatu kelompok usaha, di mana entitas lain tersebut adalah anggotanya); iii. kedua entitas tersebut adalah ventura bersama dari pihak ketiga yang sama; iv. suatu entitas adalah ventura bersama dari entitas ketiga dan entitas yang lain adalah entitas asosiasi dari entitas ketiga; v. entitas tersebut adalah suatu program imbalan pasca kerja untuk imbalan kerja dari suatu entitas pelapor atau entitas yang terkait dengan entitas pelapor; vi. entitas yang dikendalikan atau dikendalikan bersama oleh orang yang diidentifikasi dalam butir (a); vii. orang yang diidentifikasi, dalam butir (a) (i) memiliki pengaruh signifikan terhadap entitas atau anggota manajemen kunci entitas (atau entitas induk dari entitas); atau viii. entitas, atau bagian dari grup dimana entitas merupakan anggotanya, menyediakan personal manajemen kunci kepada entitas pelapor atau kepada pemegang saham dari entitas pelaporan.</t>
        </is>
      </c>
      <c r="G13" s="105" t="n"/>
      <c r="H13" s="105" t="n"/>
      <c r="I13" s="105" t="n"/>
      <c r="J13" s="105" t="n"/>
      <c r="K13" s="105" t="n"/>
      <c r="L13" s="105" t="n"/>
      <c r="M13" s="105" t="n"/>
      <c r="N13" s="105" t="n"/>
      <c r="O13" s="105" t="n"/>
      <c r="P13" s="105" t="n"/>
      <c r="Q13" s="105" t="n"/>
      <c r="R13" s="105" t="n"/>
    </row>
    <row r="14" ht="75" customHeight="1" s="173" thickBot="1">
      <c r="A14" s="104" t="inlineStr">
        <is>
          <t>Pajak penghasilan</t>
        </is>
      </c>
      <c r="B14" s="104" t="n"/>
      <c r="C14" s="105" t="inlineStr">
        <is>
          <t>Beban pajak kini dihitung berdasarkan peraturan perpajakan yang berlaku atau yang secara substantif berlaku pada akhir periode pelaporan, di negara dimana perusahaan dan entitas anak beroperasi dan menghasilkan pendapatan kena pajak. Manajemen secara periodik mengevaluasi posisi yang dilaporkan di Surat Pemberitahuan Tahunan (SPT) sehubungan dengan situasi di mana aturan pajak yang berlaku membutuhkan interpretasi. Jika perlu, manajeman menentukan provisi berdasarkan jumlah yang diharapkan akan dibayar kepada otoritas pajak. Pajak penghasilan tangguhan diakui sepenuhnya, dengan menggunakan metode liabilitas untuk semua perbedaan temporer yang berasal dari selisih antara dasar pengenaan pajak aset dan liabilitas dengan nilai tercatatnya pada laporan keuangan konsolidasian. Pajak penghasilan tangguhan diukur dengan menggunakan tarif pajak (dan hukum) yang sudah diberlakukan atau secara substantif berlaku pada akhir periode pelaporan dan diekspektasikan digunakan ketika aset pajak tangguhan yang berhubungan direalisasi atau liabilitas pajak tangguhan diselesaikan. Aset pajak tangguhan diakui hanya jika kemungkinan jumlah penghasilan kena pajak dimasa depan akan memadai untuk dikompensasi dengan perbedaan temporer yang masih dapat dimanfaatkan. Aset dan liabilitas pajak penghasilan tangguhan dapat saling hapus apabila terdapat hak yang berkekuatan hukum untuk melakukan saling  hapus antara aset pajak kini dengan liabilitas  pajak kini dan apabila aset dan liabilitas pajak 
penghasilan tangguhan dikenakan oleh otoritas  perpajakan yang sama. Aset pajak kini dan liabilitas pajak kini akan saling hapus ketika entitas memiliki hak yang berkekuatan hukum untuk melakukan saling hapus dan adanya niat untuk melakukan penyelesaian saldo-saldo tersebut secara neto atau untuk merealisasikan dan menyelesaikan liabilitas secara bersamaan. Koreksi atas liabilitas pajak diakui pada saat surat ketetapan pajak diterima, atau apabila diajukan keberatan dan/atau banding, maka koreksi diakui pada saat keputusan atas keberatan dan/atau banding tersebut diterima. Manajemen juga dapat membentuk pencadangan terhadap liabilitas pajak di masa depan sebesar jumlah yang diestimasikan akan dibayarkan ke kantor pajak jika berdasarkan evaluasi pada tanggal laporan posisi keuangan konsolidasian terdapat risiko pajak yang probable. Asumsi dan estimasi yang digunakan dalam perhitungan pembentukan cadangan tersebut memiliki unsur ketidakpastian.</t>
        </is>
      </c>
      <c r="D14" s="105" t="inlineStr">
        <is>
          <t>Beban pajak kini dihitung berdasarkan peraturan perpajakan yang berlaku atau yang secara substantif berlaku pada akhir periode pelaporan, di negara dimana perusahaan dan entitas anak beroperasi dan menghasilkan pendapatan kena pajak. Manajemen secara periodik mengevaluasi posisi yang dilaporkan di Surat Pemberitahuan Tahunan (SPT) sehubungan dengan situasi di mana aturan pajak yang berlaku membutuhkan interpretasi. Jika perlu, manajeman menentukan provisi berdasarkan jumlah yang diharapkan akan dibayar kepada otoritas pajak. Pajak penghasilan tangguhan diakui sepenuhnya, dengan menggunakan metode liabilitas untuk semua perbedaan temporer yang berasal dari selisih antara dasar pengenaan pajak aset dan liabilitas dengan nilai tercatatnya pada laporan keuangan konsolidasian. Pajak penghasilan tangguhan diukur dengan menggunakan tarif pajak (dan hukum) yang sudah diberlakukan atau secara substantif berlaku pada akhir periode pelaporan dan diekspektasikan digunakan ketika aset pajak tangguhan yang berhubungan direalisasi atau liabilitas pajak tangguhan diselesaikan. Aset pajak tangguhan diakui hanya jika kemungkinan jumlah penghasilan kena pajak dimasa depan akan memadai untuk dikompensasi dengan perbedaan temporer yang masih dapat dimanfaatkan. Aset dan liabilitas pajak penghasilan tangguhan dapat saling hapus apabila terdapat hak yang berkekuatan hukum untuk melakukan saling  hapus antara aset pajak kini dengan liabilitas  pajak kini dan apabila aset dan liabilitas pajak 
penghasilan tangguhan dikenakan oleh otoritas  perpajakan yang sama. Aset pajak kini dan liabilitas pajak kini akan saling hapus ketika entitas memiliki hak yang berkekuatan hukum untuk melakukan saling hapus dan adanya niat untuk melakukan penyelesaian saldo-saldo tersebut secara neto atau untuk merealisasikan dan menyelesaikan liabilitas secara bersamaan. Koreksi atas liabilitas pajak diakui pada saat surat ketetapan pajak diterima, atau apabila diajukan keberatan dan/atau banding, maka koreksi diakui pada saat keputusan atas keberatan dan/atau banding tersebut diterima. Manajemen juga dapat membentuk pencadangan terhadap liabilitas pajak di masa depan sebesar jumlah yang diestimasikan akan dibayarkan ke kantor pajak jika berdasarkan evaluasi pada tanggal laporan posisi keuangan konsolidasian terdapat risiko pajak yang probable. Asumsi dan estimasi yang digunakan dalam perhitungan pembentukan cadangan tersebut memiliki unsur ketidakpastian.</t>
        </is>
      </c>
      <c r="E14" s="105" t="inlineStr">
        <is>
          <t>Beban pajak kini dihitung berdasarkan peraturan perpajakan yang berlaku atau yang secara substantif berlaku pada akhir periode pelaporan, di negara dimana perusahaan dan entitas anak beroperasi dan menghasilkan pendapatan kena pajak. Manajemen secara periodik mengevaluasi posisi yang dilaporkan di Surat Pemberitahuan Tahunan (SPT) sehubungan dengan situasi di mana aturan pajak yang berlaku membutuhkan interpretasi. Jika perlu, manajeman menentukan provisi berdasarkan jumlah yang diharapkan akan dibayar kepada otoritas pajak. Pajak penghasilan tangguhan diakui sepenuhnya, dengan menggunakan metode liabilitas untuk semua perbedaan temporer yang berasal dari selisih antara dasar pengenaan pajak aset dan liabilitas dengan nilai tercatatnya pada laporan keuangan konsolidasian. Pajak penghasilan tangguhan diukur dengan menggunakan tarif pajak (dan hukum) yang sudah diberlakukan atau secara substantif berlaku pada akhir periode pelaporan dan diekspektasikan digunakan ketika aset pajak tangguhan yang berhubungan direalisasi atau liabilitas pajak tangguhan diselesaikan. Aset pajak tangguhan diakui hanya jika kemungkinan jumlah penghasilan kena pajak dimasa depan akan memadai untuk dikompensasi dengan perbedaan temporer yang masih dapat dimanfaatkan. Aset dan liabilitas pajak penghasilan tangguhan dapat saling hapus apabila terdapat hak yang berkekuatan hukum untuk melakukan saling  hapus antara aset pajak kini dengan liabilitas  pajak kini dan apabila aset dan liabilitas pajak penghasilan tangguhan dikenakan oleh otoritas  perpajakan yang sama. Aset pajak kini dan liabilitas pajak kini akan saling hapus ketika entitas memiliki hak yang berkekuatan hukum untuk melakukan saling hapus dan adanya niat untuk melakukan penyelesaian saldo-saldo tersebut secara neto atau untuk merealisasikan dan menyelesaikan liabilitas secara bersamaan. Koreksi atas liabilitas pajak diakui pada saat surat ketetapan pajak diterima, atau apabila diajukan keberatan dan/atau banding, maka koreksi diakui pada saat keputusan atas keberatan dan/atau banding tersebut diterima. Manajemen juga dapat membentuk pencadangan terhadap liabilitas pajak di masa depan sebesar jumlah yang diestimasikan akan dibayarkan ke kantor pajak jika berdasarkan evaluasi pada tanggal laporan posisi keuangan konsolidasian terdapat risiko pajak yang probable. Asumsi dan estimasi yang digunakan dalam perhitungan pembentukan cadangan tersebut memiliki unsur ketidakpastian.</t>
        </is>
      </c>
      <c r="F14" s="105" t="inlineStr">
        <is>
          <t>Beban pajak kini dihitung berdasarkan peraturan perpajakan yang berlaku atau yang secara substantif berlaku pada akhir periode pelaporan, di negara dimana perusahaan dan entitas anak beroperasi dan menghasilkan pendapatan kena pajak. Manajemen secara periodik mengevaluasi posisi yang dilaporkan di Surat Pemberitahuan Tahunan (SPT) sehubungan dengan situasi di mana aturan pajak yang berlaku membutuhkan interpretasi. Jika perlu, manajeman menentukan provisi berdasarkan jumlah yang diharapkan akan dibayar kepada otoritas pajak. Pajak penghasilan tangguhan diakui sepenuhnya, dengan menggunakan metode liabilitas untuk semua perbedaan temporer yang berasal dari selisih antara dasar pengenaan pajak aset dan liabilitas dengan nilai tercatatnya pada laporan keuangan konsolidasian. Pajak penghasilan tangguhan diukur dengan menggunakan tarif pajak (dan hukum) yang sudah diberlakukan atau secara substantif berlaku pada akhir periode pelaporan dan diekspektasikan digunakan ketika aset pajak tangguhan yang berhubungan direalisasi atau liabilitas pajak tangguhan diselesaikan. Aset pajak tangguhan diakui hanya jika kemungkinan jumlah penghasilan kena pajak dimasa depan akan memadai untuk dikompensasi dengan perbedaan temporer yang masih dapat dimanfaatkan. Aset dan liabilitas pajak penghasilan tangguhan dapat saling hapus apabila terdapat hak yang berkekuatan hukum untuk melakukan saling  hapus antara aset pajak kini dengan liabilitas  pajak kini dan apabila aset dan liabilitas pajak penghasilan tangguhan dikenakan oleh otoritas  perpajakan yang sama. Aset pajak kini dan liabilitas pajak kini akan saling hapus ketika entitas memiliki hak yang berkekuatan hukum untuk melakukan saling hapus dan adanya niat untuk melakukan penyelesaian saldo-saldo tersebut secara neto atau untuk merealisasikan dan menyelesaikan liabilitas secara bersamaan. Koreksi atas liabilitas pajak diakui pada saat surat ketetapan pajak diterima, atau apabila diajukan keberatan dan/atau banding, maka koreksi diakui pada saat keputusan atas keberatan dan/atau banding tersebut diterima. Manajemen juga dapat membentuk pencadangan terhadap liabilitas pajak di masa depan sebesar jumlah yang diestimasikan akan dibayarkan ke kantor pajak jika berdasarkan evaluasi pada tanggal laporan posisi keuangan konsolidasian terdapat risiko pajak yang probable. Asumsi dan estimasi yang digunakan dalam perhitungan pembentukan cadangan tersebut memiliki unsur ketidakpastian.</t>
        </is>
      </c>
      <c r="G14" s="105" t="n"/>
      <c r="H14" s="105" t="n"/>
      <c r="I14" s="105" t="n"/>
      <c r="J14" s="105" t="n"/>
      <c r="K14" s="105" t="n"/>
      <c r="L14" s="105" t="n"/>
      <c r="M14" s="105" t="n"/>
      <c r="N14" s="105" t="n"/>
      <c r="O14" s="105" t="n"/>
      <c r="P14" s="105" t="n"/>
      <c r="Q14" s="105" t="n"/>
      <c r="R14" s="105" t="n"/>
    </row>
    <row r="15" ht="75" customHeight="1" s="173" thickBot="1">
      <c r="A15" s="104" t="inlineStr">
        <is>
          <t>Pinjaman</t>
        </is>
      </c>
      <c r="B15" s="104" t="n"/>
      <c r="C15" s="105" t="inlineStr">
        <is>
          <t>Pinjaman yang diterima termasuk pinjaman yang diterima Entitas Anak dari berbagai bank dan institusi keuangan. Pinjaman subordinasi merupakan pinjaman yang diperoleh berdasarkan suatu perjanjian subordinasi, dimana kedudukan hak pemberi pinjaman subordinasi adalah lebih rendah daripada kedudukan hak pemberi pinjaman lain. Pada pengukuran awal pinjaman diterima dan pinjaman subordinasi disajikan sebesar nilai wajar dikurangi dengan biaya transaksi yang dapat diatribusikan langsung dengan perolehan/penerbitan pinjaman dan obligasi subordinasi. Pinjaman yang diterima dan pinjaman subordinasi diklasifikasikan sebagai liabilitas keuangan yang diukur dengan biaya perolehan diamortisasi (lihat Catatan 2f untuk kebijakan akuntansi atas liabilitas keuangan yang diukur dengan biaya perolehan diamortisasi).</t>
        </is>
      </c>
      <c r="D15" s="105" t="inlineStr">
        <is>
          <t>Pinjaman yang diterima termasuk pinjaman yang diterima Entitas Anak dari berbagai bank dan institusi keuangan. Pinjaman subordinasi merupakan pinjaman yang diperoleh berdasarkan suatu perjanjian subordinasi, dimana kedudukan hak pemberi pinjaman subordinasi adalah lebih rendah daripada kedudukan hak pemberi pinjaman lain. Pada pengukuran awal pinjaman diterima dan pinjaman subordinasi disajikan sebesar nilai wajar dikurangi dengan biaya transaksi yang dapat diatribusikan langsung dengan perolehan/penerbitan pinjaman dan obligasi subordinasi. Pinjaman yang diterima dan pinjaman subordinasi diklasifikasikan sebagai liabilitas keuangan yang diukur dengan biaya perolehan diamortisasi (lihat Catatan 2f untuk kebijakan akuntansi atas liabilitas keuangan yang diukur dengan biaya perolehan diamortisasi).</t>
        </is>
      </c>
      <c r="E15" s="105" t="inlineStr">
        <is>
          <t>Pinjaman yang diterima termasuk pinjaman yang diterima Entitas Anak dari berbagai bank dan institusi keuangan. Pinjaman subordinasi merupakan pinjaman yang diperoleh berdasarkan suatu perjanjian subordinasi, dimana kedudukan hak pemberi pinjaman subordinasi adalah lebih rendah daripada kedudukan hak pemberi pinjaman lain. Pada pengukuran awal pinjaman diterima dan pinjaman subordinasi disajikan sebesar nilai wajar dikurangi dengan biaya transaksi yang dapat diatribusikan langsung dengan perolehan/penerbitan pinjaman dan obligasi subordinasi. Pinjaman yang diterima dan pinjaman subordinasi diklasifikasikan sebagai liabilitas keuangan yang diukur dengan biaya perolehan diamortisasi (lihat Catatan 2f untuk kebijakan akuntansi atas liabilitas keuangan yang diukur dengan biaya perolehan diamortisasi).</t>
        </is>
      </c>
      <c r="F15" s="105" t="inlineStr">
        <is>
          <t>Pinjaman yang diterima termasuk pinjaman yang diterima Entitas Anak dari berbagai bank dan institusi keuangan. Pinjaman subordinasi merupakan pinjaman yang diperoleh berdasarkan suatu perjanjian subordinasi, dimana kedudukan hak pemberi pinjaman subordinasi adalah lebih rendah daripada kedudukan hak pemberi pinjaman lain. Pada pengukuran awal pinjaman diterima dan pinjaman subordinasi disajikan sebesar nilai wajar dikurangi dengan biaya transaksi yang dapat diatribusikan langsung dengan perolehan/penerbitan pinjaman dan obligasi subordinasi. Pinjaman yang diterima dan pinjaman subordinasi diklasifikasikan sebagai liabilitas keuangan yang diukur dengan biaya perolehan diamortisasi (lihat Catatan 2f untuk kebijakan akuntansi atas liabilitas keuangan yang diukur dengan biaya perolehan diamortisasi).</t>
        </is>
      </c>
      <c r="G15" s="105" t="n"/>
      <c r="H15" s="105" t="n"/>
      <c r="I15" s="105" t="n"/>
      <c r="J15" s="105" t="n"/>
      <c r="K15" s="105" t="n"/>
      <c r="L15" s="105" t="n"/>
      <c r="M15" s="105" t="n"/>
      <c r="N15" s="105" t="n"/>
      <c r="O15" s="105" t="n"/>
      <c r="P15" s="105" t="n"/>
      <c r="Q15" s="105" t="n"/>
      <c r="R15" s="105" t="n"/>
    </row>
    <row r="16" ht="75" customHeight="1" s="173" thickBot="1">
      <c r="A16" s="104" t="inlineStr">
        <is>
          <t>Provisi</t>
        </is>
      </c>
      <c r="B16" s="104" t="n"/>
      <c r="C16" s="105" t="inlineStr">
        <is>
          <t>Provisi dan komisi yang berkaitan langsung dengan kegiatan pemberian kredit diakui sebagai bagian/(pengurang) dari biaya perolehan kredit dan akan diakui sebagai pendapatan bunga dengan cara diamortisasi berdasarkan metode suku bunga efektif. Pendapatan provisi dan komisi yang tidak berkaitan dengan kegiatan pemberian kredit atas suatu jangka waktu diakui sebagai pendapatan pada saat terjadinya transaksi.</t>
        </is>
      </c>
      <c r="D16" s="105" t="inlineStr">
        <is>
          <t>Provisi dan komisi yang berkaitan langsung dengan kegiatan pemberian kredit diakui sebagai bagian/(pengurang) dari biaya perolehan kredit dan akan diakui sebagai pendapatan bunga dengan cara diamortisasi berdasarkan metode suku bunga efektif. Pendapatan provisi dan komisi yang tidak berkaitan dengan kegiatan pemberian kredit atas suatu jangka waktu diakui sebagai pendapatan pada saat terjadinya transaksi.</t>
        </is>
      </c>
      <c r="E16" s="105" t="inlineStr">
        <is>
          <t>Provisi dan komisi yang berkaitan langsung dengan kegiatan pemberian kredit diakui sebagai bagian/(pengurang) dari biaya perolehan kredit dan akan diakui sebagai pendapatan bunga dengan cara diamortisasi berdasarkan metode suku bunga efektif. Pendapatan provisi dan komisi yang tidak berkaitan dengan kegiatan pemberian kredit atas suatu jangka waktu diakui sebagai pendapatan pada saat terjadinya transaksi.</t>
        </is>
      </c>
      <c r="F16" s="105" t="inlineStr">
        <is>
          <t>Provisi dan komisi yang berkaitan langsung dengan kegiatan pemberian kredit diakui sebagai bagian/(pengurang) dari biaya perolehan kredit dan akan diakui sebagai pendapatan bunga dengan cara diamortisasi berdasarkan metode suku bunga efektif. Pendapatan provisi dan komisi yang tidak berkaitan dengan kegiatan pemberian kredit atas suatu jangka waktu diakui sebagai pendapatan pada saat terjadinya transaksi.</t>
        </is>
      </c>
      <c r="G16" s="105" t="n"/>
      <c r="H16" s="105" t="n"/>
      <c r="I16" s="105" t="n"/>
      <c r="J16" s="105" t="n"/>
      <c r="K16" s="105" t="n"/>
      <c r="L16" s="105" t="n"/>
      <c r="M16" s="105" t="n"/>
      <c r="N16" s="105" t="n"/>
      <c r="O16" s="105" t="n"/>
      <c r="P16" s="105" t="n"/>
      <c r="Q16" s="105" t="n"/>
      <c r="R16" s="105" t="n"/>
    </row>
    <row r="17" ht="75" customHeight="1" s="173" thickBot="1">
      <c r="A17" s="104" t="inlineStr">
        <is>
          <t>Imbalan kerja karyawan</t>
        </is>
      </c>
      <c r="B17" s="104" t="n"/>
      <c r="C17" s="105" t="inlineStr">
        <is>
          <t>Bank CIMB Niaga dan Entitas Anak memiliki program-program pensiun sesuai dengan peraturan dan perundang-undangan yang berhubungan dengan ketenagakerjaan atau kebijakan yang ditetapkan oleh Bank CIMB Niaga dan Entitas Anak. Program-program ini pada umumnya didanai melalui pembayaran kepada pengelola dana pensiun yang besarnya ditentukan dalam perhitungan aktuarial yang dilakukan secara berkala. Bank CIMB Niaga dan Entitas Anak harus menyediakan program pensiun dengan jumlah minimal tertentu sesuai dengan ketentuan UU terkait Ketenagakerjaan yang berlaku. Karena UU terkait Ketenagakerjaan menentukan rumus tertentu untuk menghitung jumlah minimal imbalan pensiun. Program pensiun manfaat pasti adalah program pensiun yang menentukan jumlah imbalan pensiun yang akan diberikan, biasanya didasarkan pada satu faktor atau lebih seperti usia, masa kerja atau jumlah kompensasi. Liabilitas program pensiun imbalan pasti yang diakui di laporan posisi keuangan konsolidasian adalah nilai kini liabilitas imbalan pasti pada tanggal laporan posisi keuangan dikurangi nilai wajar aset program, yang disesuaikan dengan keuntungan/kerugian aktuarial. Liabilitas imbalan pasti dihitung setiap tahun oleh aktuaris independen dengan menggunakan metode Projected Unit Credit. Nilai kini liabilitas imbalan pasti ditentukan dengan mendiskontokan estimasi arus kas keluar di masa yang akan datang dengan menggunakan tingkat bunga Obligasi Pemerintah dalam mata uang yang sama dengan mata uang pensiun yang akan dibayarkan dan waktu jatuh tempo yang kurang lebih sama dengan waktu jatuh tempo pensiun yang bersangkutan. Keuntungan dan kerugian aktuarial yang timbul dari penyesuaian dan perubahan dalam asumsi-asumsi aktuarial langsung diakui seluruhnya melalui pendapatan komprehensif lainnya pada saat terjadinya. Biaya jasa lalu diakui segera dalam laba rugi. Keuntungan dan kerugian dari kurtailmen atau penyelesaian program manfaat pasti diakui di laba rugi ketika kurtailmen atau penyelesaian tersebut terjadi. Kontribusi pegawai tidak berkaitan dengan jumlah tahun jasa sehingga Bank CIMB Niaga dan Entitas Anak mengakui kontribusi pegawai sebagai pengurang biaya jasa pada periode berjalan.</t>
        </is>
      </c>
      <c r="D17" s="105" t="inlineStr">
        <is>
          <t>Bank CIMB Niaga dan Entitas Anak memiliki program-program pensiun sesuai dengan peraturan dan perundang-undangan yang berhubungan dengan ketenagakerjaan atau kebijakan yang ditetapkan oleh Bank CIMB Niaga dan Entitas Anak. Program-program ini pada umumnya didanai melalui pembayaran kepada pengelola dana pensiun yang besarnya ditentukan dalam perhitungan aktuarial yang dilakukan secara berkala. Bank CIMB Niaga dan Entitas Anak harus menyediakan program pensiun dengan jumlah minimal tertentu sesuai dengan ketentuan UU terkait Ketenagakerjaan yang berlaku. Karena UU terkait Ketenagakerjaan menentukan rumus tertentu untuk menghitung jumlah minimal imbalan pensiun. Program pensiun manfaat pasti adalah program pensiun yang menentukan jumlah imbalan pensiun yang akan diberikan, biasanya didasarkan pada satu faktor atau lebih seperti usia, masa kerja atau jumlah kompensasi. Liabilitas program pensiun imbalan pasti yang diakui di laporan posisi keuangan konsolidasian adalah nilai kini liabilitas imbalan pasti pada tanggal laporan posisi keuangan dikurangi nilai wajar aset program, yang disesuaikan dengan keuntungan/kerugian aktuarial. Liabilitas imbalan pasti dihitung setiap tahun oleh aktuaris independen dengan menggunakan metode Projected Unit Credit. Nilai kini liabilitas imbalan pasti ditentukan dengan mendiskontokan estimasi arus kas keluar di masa yang akan datang dengan menggunakan tingkat bunga Obligasi Pemerintah dalam mata uang yang sama dengan mata uang pensiun yang akan dibayarkan dan waktu jatuh tempo yang kurang lebih sama dengan waktu jatuh tempo pensiun yang bersangkutan. Keuntungan dan kerugian aktuarial yang timbul dari penyesuaian dan perubahan dalam asumsi-asumsi aktuarial langsung diakui seluruhnya melalui pendapatan komprehensif lainnya pada saat terjadinya. Biaya jasa lalu diakui segera dalam laba rugi. Keuntungan dan kerugian dari kurtailmen atau penyelesaian program manfaat pasti diakui di laba rugi ketika kurtailmen atau penyelesaian tersebut terjadi. Kontribusi pegawai tidak berkaitan dengan jumlah tahun jasa sehingga Bank CIMB Niaga dan Entitas Anak mengakui kontribusi pegawai sebagai pengurang biaya jasa pada periode berjalan.</t>
        </is>
      </c>
      <c r="E17" s="105" t="inlineStr">
        <is>
          <t>Bank CIMB Niaga dan Entitas Anak memiliki program-program pensiun sesuai dengan peraturan dan perundang-undangan yang berhubungan dengan ketenagakerjaan atau kebijakan yang ditetapkan oleh Bank CIMB Niaga dan Entitas Anak. Program-program ini pada umumnya didanai melalui pembayaran kepada pengelola dana pensiun yang besarnya ditentukan dalam perhitungan aktuarial yang dilakukan secara berkala. Bank CIMB Niaga dan Entitas Anak harus menyediakan program pensiun dengan jumlah minimal tertentu sesuai dengan ketentuan UU terkait Ketenagakerjaan yang berlaku. Karena UU terkait Ketenagakerjaan menentukan rumus tertentu untuk menghitung jumlah minimal imbalan pensiun. Program pensiun manfaat pasti adalah program pensiun yang menentukan jumlah imbalan pensiun yang akan diberikan, biasanya didasarkan pada satu faktor atau lebih seperti usia, masa kerja atau jumlah kompensasi. Liabilitas program pensiun imbalan pasti yang diakui di laporan posisi keuangan konsolidasian adalah nilai kini liabilitas imbalan pasti pada tanggal laporan posisi keuangan dikurangi nilai wajar aset program, yang disesuaikan dengan keuntungan/kerugian aktuarial. Liabilitas imbalan pasti dihitung setiap tahun oleh aktuaris independen dengan menggunakan metode Projected Unit Credit. Nilai kini liabilitas imbalan pasti ditentukan dengan mendiskontokan estimasi arus kas keluar di masa yang akan datang dengan menggunakan tingkat bunga Obligasi Pemerintah dalam mata uang yang sama dengan mata uang pensiun yang akan dibayarkan dan waktu jatuh tempo yang kurang lebih sama dengan waktu jatuh tempo pensiun yang bersangkutan. Keuntungan dan kerugian aktuarial yang timbul dari penyesuaian dan perubahan dalam asumsi-asumsi aktuarial langsung diakui seluruhnya melalui pendapatan komprehensif lainnya pada saat terjadinya. Biaya jasa lalu diakui segera dalam laba rugi. Keuntungan dan kerugian dari kurtailmen atau penyelesaian program manfaat pasti diakui di laba rugi ketika kurtailmen atau penyelesaian tersebut terjadi. Kontribusi pegawai tidak berkaitan dengan jumlah tahun jasa sehingga Bank CIMB Niaga dan Entitas Anak mengakui kontribusi pegawai sebagai pengurang biaya jasa pada periode berjalan.</t>
        </is>
      </c>
      <c r="F17" s="105" t="inlineStr">
        <is>
          <t>Bank CIMB Niaga dan Entitas Anak memiliki program-program pensiun sesuai dengan peraturan dan perundang-undangan yang berhubungan dengan ketenagakerjaan atau kebijakan yang ditetapkan oleh Bank CIMB Niaga dan Entitas Anak. Program-program ini pada umumnya didanai melalui pembayaran kepada pengelola dana pensiun yang besarnya ditentukan dalam perhitungan aktuarial yang dilakukan secara berkala. Bank CIMB Niaga dan Entitas Anak harus menyediakan program pensiun dengan jumlah minimal tertentu sesuai dengan ketentuan UU terkait Ketenagakerjaan yang berlaku. Karena UU terkait Ketenagakerjaan menentukan rumus tertentu untuk menghitung jumlah minimal imbalan pensiun. Program pensiun manfaat pasti adalah program pensiun yang menentukan jumlah imbalan pensiun yang akan diberikan, biasanya didasarkan pada satu faktor atau lebih seperti usia, masa kerja atau jumlah kompensasi. Liabilitas program pensiun imbalan pasti yang diakui di laporan posisi keuangan konsolidasian adalah nilai kini liabilitas imbalan pasti pada tanggal laporan posisi keuangan dikurangi nilai wajar aset program, yang disesuaikan dengan keuntungan/kerugian aktuarial. Liabilitas imbalan pasti dihitung setiap tahun oleh aktuaris independen dengan menggunakan metode Projected Unit Credit. Nilai kini liabilitas imbalan pasti ditentukan dengan mendiskontokan estimasi arus kas keluar di masa yang akan datang dengan menggunakan tingkat bunga Obligasi Pemerintah dalam mata uang yang sama dengan mata uang pensiun yang akan dibayarkan dan waktu jatuh tempo yang kurang lebih sama dengan waktu jatuh tempo pensiun yang bersangkutan. Keuntungan dan kerugian aktuarial yang timbul dari penyesuaian dan perubahan dalam asumsi-asumsi aktuarial langsung diakui seluruhnya melalui pendapatan komprehensif lainnya pada saat terjadinya. Biaya jasa lalu diakui segera dalam laba rugi. Keuntungan dan kerugian dari kurtailmen atau penyelesaian program manfaat pasti diakui di laba rugi ketika kurtailmen atau penyelesaian tersebut terjadi. Kontribusi pegawai tidak berkaitan dengan jumlah tahun jasa sehingga Bank CIMB Niaga dan Entitas Anak mengakui kontribusi pegawai sebagai pengurang biaya jasa pada tahun berjalan.</t>
        </is>
      </c>
      <c r="G17" s="105" t="n"/>
      <c r="H17" s="105" t="n"/>
      <c r="I17" s="105" t="n"/>
      <c r="J17" s="105" t="n"/>
      <c r="K17" s="105" t="n"/>
      <c r="L17" s="105" t="n"/>
      <c r="M17" s="105" t="n"/>
      <c r="N17" s="105" t="n"/>
      <c r="O17" s="105" t="n"/>
      <c r="P17" s="105" t="n"/>
      <c r="Q17" s="105" t="n"/>
      <c r="R17" s="105" t="n"/>
    </row>
    <row r="18" ht="75" customHeight="1" s="173" thickBot="1">
      <c r="A18" s="104" t="inlineStr">
        <is>
          <t>Laba per saham</t>
        </is>
      </c>
      <c r="B18" s="104" t="n"/>
      <c r="C18" s="105" t="inlineStr">
        <is>
          <t>Laba per saham dasar dihitung dengan membagi laba bersih dengan rata-rata tertimbang jumlah saham biasa yang beredar pada periode yang bersangkutan. Laba per saham dilusian dihitung dengan membagi laba bersih dengan rata-rata tertimbang jumlah saham yang beredar ditambah dengan rata-rata tertimbang jumlah saham yang akan diterbitkan atas konversi efek yang berpotensi saham yang bersifat dilutif.</t>
        </is>
      </c>
      <c r="D18" s="105" t="inlineStr">
        <is>
          <t>Laba per saham dasar dihitung dengan membagi laba bersih dengan rata-rata tertimbang jumlah saham biasa yang beredar pada periode yang bersangkutan. Laba per saham dilusian dihitung dengan membagi laba bersih dengan rata-rata tertimbang jumlah saham yang beredar ditambah dengan rata-rata tertimbang jumlah saham yang akan diterbitkan atas konversi efek yang berpotensi saham yang bersifat dilutif.</t>
        </is>
      </c>
      <c r="E18" s="105" t="inlineStr">
        <is>
          <t>Laba per saham dasar dihitung dengan membagi laba bersih dengan rata-rata tertimbang jumlah saham biasa yang beredar pada periode yang bersangkutan. Laba per saham dilusian dihitung dengan membagi laba bersih dengan rata-rata tertimbang jumlah saham yang beredar ditambah dengan rata-rata tertimbang jumlah saham yang akan diterbitkan atas konversi efek yang berpotensi saham yang bersifat dilutif.</t>
        </is>
      </c>
      <c r="F18" s="105" t="inlineStr">
        <is>
          <t>Laba per saham dasar dihitung dengan membagi laba bersih yang tersedia bagi pemegang saham dengan rata-rata tertimbang saham biasa yang beredar pada tahun yang bersangkutan. Laba per saham dilusian dihitung dengan membagi laba bersih dengan rata-rata tertimbang jumlah saham yang beredar ditambah dengan rata-rata tertimbang jumlah saham yang akan diterbitkan atas konversi efek yang berpotensi saham yang bersifat dilutif.</t>
        </is>
      </c>
      <c r="G18" s="105" t="n"/>
      <c r="H18" s="105" t="n"/>
      <c r="I18" s="105" t="n"/>
      <c r="J18" s="105" t="n"/>
      <c r="K18" s="105" t="n"/>
      <c r="L18" s="105" t="n"/>
      <c r="M18" s="105" t="n"/>
      <c r="N18" s="105" t="n"/>
      <c r="O18" s="105" t="n"/>
      <c r="P18" s="105" t="n"/>
      <c r="Q18" s="105" t="n"/>
      <c r="R18" s="105" t="n"/>
    </row>
    <row r="19" hidden="1" ht="75" customHeight="1" s="173" thickBot="1">
      <c r="A19" s="104" t="inlineStr">
        <is>
          <t>Dividen</t>
        </is>
      </c>
      <c r="B19" s="104" t="n"/>
      <c r="C19" s="105" t="inlineStr"/>
      <c r="D19" s="105" t="inlineStr"/>
      <c r="E19" s="105" t="inlineStr"/>
      <c r="F19" s="105" t="inlineStr"/>
      <c r="G19" s="105" t="n"/>
      <c r="H19" s="105" t="n"/>
      <c r="I19" s="105" t="n"/>
      <c r="J19" s="105" t="n"/>
      <c r="K19" s="105" t="n"/>
      <c r="L19" s="105" t="n"/>
      <c r="M19" s="105" t="n"/>
      <c r="N19" s="105" t="n"/>
      <c r="O19" s="105" t="n"/>
      <c r="P19" s="105" t="n"/>
      <c r="Q19" s="105" t="n"/>
      <c r="R19" s="105" t="n"/>
    </row>
    <row r="20" ht="75" customHeight="1" s="173" thickBot="1">
      <c r="A20" s="104" t="inlineStr">
        <is>
          <t>Pelaporan segmen</t>
        </is>
      </c>
      <c r="B20" s="104" t="n"/>
      <c r="C20" s="105" t="inlineStr">
        <is>
          <t>Sebuah segmen operasi adalah suatu komponen dari entitas: a. yang terlibat dalam aktivitas bisnis yang memperoleh pendapatan dan menimbulkan beban (termasuk pendapatan dan beban yang terkait dengan transaksi dengan komponen lain dari entitas yang sama); b. hasil operasinya dikaji ulang secara reguler oleh manajemen untuk membuat keputusan tentang sumber daya yang dialokasikan pada segmen tersebut dan menilai kinerjanya; dan c. tersedia informasi keuangan yang dapat dipisahkan. Bank CIMB Niaga menyajikan segmen operasi berdasarkan informasi yang disiapkan secara internal untuk pengambil keputusan operasional. Berdasarkan PSAK 5 (Revisi 2015), sebuah segmen usaha adalah sekelompok aset dan operasi yang menyediakan barang atau jasa yang memiliki risiko serta tingkat pengembalian yang berbeda dengan segmen usaha lainnya. Sebuah segmen geografis menyediakan jasa di dalam lingkungan ekonomi tertentu yang memiliki risiko serta tingkat pengembalian yang berbeda dengan segmen operasi lainnya yang berada dalam lingkungan ekonomi lain. Bank CIMB Niaga melaporkan informasi segmen sekunder berdasarkan daerah Jakarta, Jawa Barat, Jawa Tengah, Jawa Timur, Indonesia Timur, dan Sumatera.</t>
        </is>
      </c>
      <c r="D20" s="105" t="inlineStr">
        <is>
          <t>Sebuah segmen operasi adalah suatu komponen dari entitas: a. yang terlibat dalam aktivitas bisnis yang memperoleh pendapatan dan menimbulkan beban (termasuk pendapatan dan beban yang terkait dengan transaksi dengan komponen lain dari entitas yang sama); b. hasil operasinya dikaji ulang secara reguler oleh manajemen untuk membuat keputusan tentang sumber daya yang dialokasikan pada segmen tersebut dan menilai kinerjanya; dan c. tersedia informasi keuangan yang dapat dipisahkan. Bank CIMB Niaga menyajikan segmen operasi berdasarkan informasi yang disiapkan secara internal untuk pengambil keputusan operasional. Berdasarkan PSAK 5 (Revisi 2015), sebuah segmen usaha adalah sekelompok aset dan operasi yang menyediakan barang atau jasa yang memiliki risiko serta tingkat pengembalian yang berbeda dengan segmen usaha lainnya. Sebuah segmen geografis menyediakan jasa di dalam lingkungan ekonomi tertentu yang memiliki risiko serta tingkat pengembalian yang berbeda dengan segmen operasi lainnya yang berada dalam lingkungan ekonomi lain. Bank CIMB Niaga melaporkan informasi segmen sekunder berdasarkan daerah Jakarta, Jawa Barat, Jawa Tengah, Jawa Timur, Indonesia Timur, dan Sumatera.</t>
        </is>
      </c>
      <c r="E20" s="105" t="inlineStr">
        <is>
          <t>Sebuah segmen operasi adalah suatu komponen dari entitas: a. yang terlibat dalam aktivitas bisnis yang memperoleh pendapatan dan menimbulkan beban (termasuk pendapatan dan beban yang terkait dengan transaksi dengan komponen lain dari entitas yang sama); b. hasil operasinya dikaji ulang secara reguler oleh manajemen untuk membuat keputusan tentang sumber daya yang dialokasikan pada segmen tersebut dan menilai kinerjanya; dan c. tersedia informasi keuangan yang dapat dipisahkan. Bank CIMB Niaga menyajikan segmen operasi berdasarkan informasi yang disiapkan secara internal untuk pengambil keputusan operasional. Berdasarkan PSAK 5 (Revisi 2015), sebuah segmen usaha adalah sekelompok aset dan operasi yang menyediakan barang atau jasa yang memiliki risiko serta tingkat pengembalian yang berbeda dengan segmen usaha lainnya. Sebuah segmen geografis menyediakan jasa di dalam lingkungan ekonomi tertentu yang memiliki risiko serta tingkat pengembalian yang berbeda dengan segmen operasi lainnya yang berada dalam lingkungan ekonomi lain. Bank CIMB Niaga melaporkan informasi segmen sekunder berdasarkan daerah Jakarta, Jawa Barat, Jawa Tengah, Jawa Timur, Indonesia Timur, dan Sumatera.</t>
        </is>
      </c>
      <c r="F20" s="105" t="inlineStr">
        <is>
          <t>Sebuah segmen operasi adalah suatu komponen dari entitas: a. yang terlibat dalam aktivitas bisnis yang memperoleh pendapatan dan menimbulkan beban (termasuk pendapatan dan beban yang terkait dengan transaksi dengan komponen lain dari entitas yang sama); b. hasil operasinya dikaji ulang secara reguler oleh manajemen untuk membuat keputusan tentang sumber daya yang dialokasikan pada segmen tersebut dan menilai kinerjanya; dan c. tersedia informasi keuangan yang dapat dipisahkan. Bank CIMB Niaga menyajikan segmen operasi berdasarkan informasi yang disiapkan secara internal untuk pengambil keputusan operasional. Berdasarkan PSAK 108 (Revisi 2015), sebuah segmen usaha adalah sekelompok aset dan operasi yang menyediakan barang atau jasa yang memiliki risiko serta tingkat pengembalian yang berbeda dengan segmen usaha lainnya. Sebuah segmen geografis menyediakan jasa di dalam lingkungan ekonomi tertentu yang memiliki risiko serta tingkat pengembalian yang berbeda dengan segmen operasi lainnya yang berada dalam lingkungan ekonomi lain. Bank CIMB Niaga melaporkan informasi segmen sekunder berdasarkan daerah Jakarta, Jawa Barat, Jawa Tengah, Jawa Timur, Indonesia Timur, dan Sumatera.</t>
        </is>
      </c>
      <c r="G20" s="105" t="n"/>
      <c r="H20" s="105" t="n"/>
      <c r="I20" s="105" t="n"/>
      <c r="J20" s="105" t="n"/>
      <c r="K20" s="105" t="n"/>
      <c r="L20" s="105" t="n"/>
      <c r="M20" s="105" t="n"/>
      <c r="N20" s="105" t="n"/>
      <c r="O20" s="105" t="n"/>
      <c r="P20" s="105" t="n"/>
      <c r="Q20" s="105" t="n"/>
      <c r="R20" s="105" t="n"/>
    </row>
    <row r="21" ht="75" customHeight="1" s="173" thickBot="1">
      <c r="A21" s="104" t="inlineStr">
        <is>
          <t>Instrumen keuangan derivatif</t>
        </is>
      </c>
      <c r="B21" s="104" t="n"/>
      <c r="C21" s="105" t="inlineStr">
        <is>
          <t>Dalam melakukan usaha bisnisnya, Bank CIMB Niaga  melakukan transaksi instrumen keuangan derivatif seperti kontrak tunai dan berjangka mata uang asing, foreign currency swaps, kontrak opsi mata uang asing, dan swap tingkat suku bunga. Instrumen keuangan derivatif dinilai dan dibukukan di laporan posisi keuangan konsolidasian pada nilai wajar dengan menggunakan harga pasar. Derivatif dicatat sebagai aset apabila memiliki nilai wajar positif dan sebagai liabilitas apabila memiliki nilai wajar negatif. Keuntungan atau kerugian yang terjadi dari perubahan nilai wajar diakui sebagai laba/rugi.</t>
        </is>
      </c>
      <c r="D21" s="105" t="inlineStr">
        <is>
          <t>Dalam melakukan usaha bisnisnya, Bank CIMB Niaga  melakukan transaksi instrumen keuangan derivatif seperti kontrak tunai dan berjangka mata uang asing, foreign currency swaps, kontrak opsi mata uang asing, dan swap tingkat suku bunga. Instrumen keuangan derivatif dinilai dan dibukukan di laporan posisi keuangan konsolidasian pada nilai wajar dengan menggunakan harga pasar. Derivatif dicatat sebagai aset apabila memiliki nilai wajar positif dan sebagai liabilitas apabila memiliki nilai wajar negatif. Keuntungan atau kerugian yang terjadi dari perubahan nilai wajar diakui sebagai laba/rugi.</t>
        </is>
      </c>
      <c r="E21" s="105" t="inlineStr">
        <is>
          <t>Dalam melakukan usaha bisnisnya, Bank CIMB Niaga  melakukan transaksi instrumen keuangan derivatif seperti kontrak tunai dan berjangka mata uang asing, foreign currency swaps, kontrak opsi mata uang asing, dan swap tingkat suku bunga. Instrumen keuangan derivatif dinilai dan dibukukan di laporan posisi keuangan konsolidasian pada nilai wajar dengan menggunakan harga pasar. Derivatif dicatat sebagai aset apabila memiliki nilai wajar positif dan sebagai liabilitas apabila memiliki nilai wajar negatif. Keuntungan atau kerugian yang terjadi dari perubahan nilai wajar diakui sebagai laba/rugi.</t>
        </is>
      </c>
      <c r="F21" s="105" t="inlineStr">
        <is>
          <t>Dalam melakukan usaha bisnisnya, Bank CIMB Niaga  melakukan transaksi instrumen keuangan derivatif seperti kontrak tunai dan berjangka mata uang asing, foreign currency swaps, kontrak opsi mata uang asing, dan swap tingkat suku bunga. Instrumen keuangan derivatif dinilai dan dibukukan di laporan posisi keuangan konsolidasian pada nilai wajar dengan menggunakan harga pasar. Derivatif dicatat sebagai aset apabila memiliki nilai wajar positif dan sebagai liabilitas apabila memiliki nilai wajar negatif. Keuntungan atau kerugian yang terjadi dari perubahan nilai wajar diakui sebagai laba/rugi.</t>
        </is>
      </c>
      <c r="G21" s="105" t="n"/>
      <c r="H21" s="105" t="n"/>
      <c r="I21" s="105" t="n"/>
      <c r="J21" s="105" t="n"/>
      <c r="K21" s="105" t="n"/>
      <c r="L21" s="105" t="n"/>
      <c r="M21" s="105" t="n"/>
      <c r="N21" s="105" t="n"/>
      <c r="O21" s="105" t="n"/>
      <c r="P21" s="105" t="n"/>
      <c r="Q21" s="105" t="n"/>
      <c r="R21" s="105" t="n"/>
    </row>
    <row r="22" ht="75" customHeight="1" s="173" thickBot="1">
      <c r="A22" s="104" t="inlineStr">
        <is>
          <t>Penerapan standar akutansi baru</t>
        </is>
      </c>
      <c r="B22" s="104" t="n"/>
      <c r="C22" s="105" t="inlineStr">
        <is>
          <t>Pernyataan Standar Akuntansi Keuangan (PSAK) dan Interpretasi Standar Akuntansi Keuangan (ISAK) yang telah disahkan oleh Dewan Standar Akuntansi Keuangan (DSAK) namun belum berlaku efektif untuk laporan keuangan untuk tahun buku yang dimulai pada tanggal 1 January 2022 adalah sebagai berikut:  - Amandemen PSAK 1 : “Penyajian Laporan Keuangan” tentang pengungkapan kebijakan akuntansi yang mengubah istilah “signifikan” menjadi “material” dan memberi penjelasan mengenai kebijakan akuntansi material”; - Amendemen PSAK 1: “Penyajian Laporan Keuangan” tentang klasifikasi liabilitas; - Amendemen PSAK 25: “Kebijakan Akuntansi, Perubahan Estimasi Akuntansi, dan Kesalahan” tentang definisi “estimasi akuntansi” dan penjelasannya; - Amendemen PSAK 16: “Aset Tetap” tentang hasil sebelum penggunaan yang diintensikan;  - Amendemen PSAK 46: “Pajak Penghasilan” tentang Pajak Tangguhan terkait Aset dan Liabilitas yang timbul dari Transaksi Tunggal yang diadopsi dari Amendemen IAS 12 Income Taxes tentang Deferred Tax related to Assets and Liabilities arising from a Single Transaction; dan - Amendemen PSAK 107: “Akuntansi Ijarah” Standar tersebut akan berlaku efektif pada 1 Januari 2023 dan penerapan dini diperbolehkan. - Amandemen PSAK 1: “Penyajian Laporan Keuangan Tentang Klasifikasi Liabilitas Sebagai Jangka Pendek Atau Jangka Panjang”. - Amendemen PSAK 73: “Sewa” terkait liabilitas sewa pada transaksi jual dan sewa-balik. Standar tersebut akan berlaku efektif pada 1 Januari 2024 dan penerapan dini diperbolehkan. - PSAK 74 "Kontrak Asuransi"; - Amandemen PSAK 74 : “Kontak Asuransi” terkait Penerapan Awal PSAK 74 dan PSAK 71 – Informasi Komparatif. Standar tersebut akan berlaku efektif pada 1 Januari 2025. Pada saat penerbitan laporan keuangan konsolidasian, Bank CIMB Niaga dan Entitas Anak masih mengevaluasi dampak yang mungkin timbul dari penerapan standar baru dan revisi tersebut terhadap laporan keuangan.</t>
        </is>
      </c>
      <c r="D22" s="105" t="inlineStr">
        <is>
          <t>Pernyataan Standar Akuntansi Keuangan (PSAK) dan Interpretasi Standar Akuntansi Keuangan (ISAK) yang telah disahkan oleh Dewan Standar Akuntansi Keuangan (DSAK) namun belum berlaku efektif untuk laporan keuangan untuk tahun buku yang dimulai pada tanggal 1 January 2023 adalah sebagai berikut:
- Amandemen PSAK 1: “Penyajian Laporan Keuangan Tentang Klasifikasi Liabilitas Sebagai Jangka Pendek Atau Jangka Panjang”.
- Amendemen PSAK 73: “Sewa” terkait liabilitas sewa pada transaksi jual dan sewa-balik
Standar tersebut akan berlaku efektif pada 1 Januari 2024 dan penerapan dini diperbolehkan.
- PSAK 74 "Kontrak Asuransi";
- Amandemen PSAK 74: “Kontrak Asuransi” terkait Penerapan Awal PSAK 74 dan PSAK 71 – Informasi Komparatif.
Standar tersebut akan berlaku efektif pada 1 Januari 2025.
Pada saat penerbitan laporan keuangan konsolidasian, Bank CIMB Niaga dan Entitas Anak masih mengevaluasi dampak yang mungkin timbul dari penerapan standar baru dan revisi tersebut terhadap laporan keuangan.</t>
        </is>
      </c>
      <c r="E22" s="105" t="inlineStr">
        <is>
          <t>Dewan Standar Akuntansi Keuangan Ikatan Akuntan Indonesia (-IAI) telah melakukan amandemen atas beberapa standar akuntansi yang berlaku efektif pada tanggal 1 Januari 2024, sebagai berikut:
- Amandemen PSAK 201 (sebelumya PSAK 1):  Laporan Keuangan Tentang Klasifikasi Liabilitas Sebagai Jangka Pendek Atau Jangka Panjang
- Amendemen PSAK 116 (sebelumnya PSAK 73):  terkait liabilitas sewa pada transaksi jual dan sewa-balik.
- Amendemen PSAK 207  Arus Kas.
- Amandemen PSAK 107  Keuangan: Pengungkapan  Pengaturan Pembiayaan Pemasok.</t>
        </is>
      </c>
      <c r="F22" s="105" t="inlineStr"/>
      <c r="G22" s="105" t="n"/>
      <c r="H22" s="105" t="n"/>
      <c r="I22" s="105" t="n"/>
      <c r="J22" s="105" t="n"/>
      <c r="K22" s="105" t="n"/>
      <c r="L22" s="105" t="n"/>
      <c r="M22" s="105" t="n"/>
      <c r="N22" s="105" t="n"/>
      <c r="O22" s="105" t="n"/>
      <c r="P22" s="105" t="n"/>
      <c r="Q22" s="105" t="n"/>
      <c r="R22" s="105" t="n"/>
    </row>
    <row r="23" hidden="1" ht="75" customHeight="1" s="173" thickBot="1">
      <c r="A23" s="104" t="inlineStr">
        <is>
          <t>Kombinasi bisnis</t>
        </is>
      </c>
      <c r="B23" s="104" t="n"/>
      <c r="C23" s="105" t="inlineStr"/>
      <c r="D23" s="105" t="inlineStr"/>
      <c r="E23" s="105" t="inlineStr"/>
      <c r="F23" s="105" t="inlineStr"/>
      <c r="G23" s="105" t="n"/>
      <c r="H23" s="105" t="n"/>
      <c r="I23" s="105" t="n"/>
      <c r="J23" s="105" t="n"/>
      <c r="K23" s="105" t="n"/>
      <c r="L23" s="105" t="n"/>
      <c r="M23" s="105" t="n"/>
      <c r="N23" s="105" t="n"/>
      <c r="O23" s="105" t="n"/>
      <c r="P23" s="105" t="n"/>
      <c r="Q23" s="105" t="n"/>
      <c r="R23" s="105" t="n"/>
    </row>
    <row r="24" ht="75" customHeight="1" s="173" thickBot="1">
      <c r="A24" s="104" t="inlineStr">
        <is>
          <t>Penentuan nilai wajar</t>
        </is>
      </c>
      <c r="B24" s="104" t="n"/>
      <c r="C24" s="105" t="inlineStr">
        <is>
          <t>Nilai wajar adalah harga yang akan diterima untuk menjual suatu aset atau harga yang akan dibayar untuk mengalihkan suatu liabilitas dalam transaksi teratur (orderly transaction) antara pelaku pasar (market participants) pada tanggal pengukuran di pasar utama atau, jika tidak terdapat pasar utama, di pasar dimana Bank CIMB Niaga dan Entitas Anak memiliki akses pada tanggal tersebut, atau menggunakan teknik penilaian atau penilaian internal yang didasarkan pada data yang dapat diobservasi dari instrumen keuangan yang sama dengan model tertentu. Nilai wajar liabilitas mencerminkan risiko wanprestasinya. Jika tersedia, Bank CIMB Niaga dan Entitas Anak mengukur nilai wajar instrumen keuangan dengan menggunakan harga kuotasian di pasar aktif untuk instrumen tersebut. Instrumen keuangan dianggap memiliki kuotasi di pasar aktif, jika harga kuotasi tersedia sewaktu-waktu dan dapat diperoleh secara rutin dari bursa, pedagang efek (dealer), perantara efek (broker), kelompok industri, badan pengawas (pricing service atau regulatory agency), dan harga tersebut mencerminkan transaksi pasar yang aktual dan rutin dalam suatu transaksi yang wajar. Jika kriteria di atas tidak terpenuhi, maka pasar aktif dinyatakan tidak tersedia. Indikasi-indikasi dari pasar tidak aktif adalah terdapat selisih yang besar antara harga penawaran dan permintaan atau kenaikan signifikan dalam selisih harga penawaran dan permintaan dan hanya terdapat beberapa transaksi terkini. Nilai wajar untuk instrumen keuangan yang diperdagangkan di pasar aktif ditentukan berdasarkan nilai pasar yang berlaku pada tanggal laporan posisi keuangan. Termasuk di dalamnya adalah nilai pasar dari IDMA (Interdealer Market Association) atau harga yang diberikan oleh broker (quoted price) dari Bloomberg dan Reuters pada tanggal laporan posisi keuangan. Nilai wajar untuk semua instrumen keuangan lainnya ditentukan dengan menggunakan teknik penilaian. Dengan teknik ini, nilai wajar merupakan suatu estimasi yang dihasilkan dari data yang dapat diobservasi dari instrumen keuangan yang sama, menggunakan model-model untuk mendapatkan estimasi nilai kini dari arus kas masa depan yang diharapkan atau teknik penilaian lainnya menggunakan input yang tersedia pada tanggal laporan posisi keuangan konsolidasian. Bank menggunakan beberapa teknik penilaian yang digunakan secara umum untuk menentukan nilai wajar dari instrumen keuangan dengan tingkat kompleksitas yang rendah, seperti opsi mata uang, swap suku bunga dan swap mata uang. Input yang digunakan dalam teknik penilaian untuk instrumen keuangan di atas adalah data pasar yang dapat diobservasi. Untuk instrumen yang lebih kompleks, Bank CIMB Niaga menggunakan model penilaian internal, yang pada umumnya berdasarkan teknik dan metode penilaian yang umumnya diakui sebagai transacted standar industri. Model penilaian terutama digunakan untuk menilai kontrak derivatif yang ditransaksikan melalui pasar over the counter (OTC) dan instrumen hutang lainnya yang pasarnya tidak aktif. Input dari model ini tidak berasal dari data yang dapat diobservasi di pasar. Untuk instrumen keuangan yang tidak mempunyai harga pasar, estimasi atas nilai wajar ditetapkan dengan mengacu pada nilai wajar instrumen lain yang secara substansi memiliki karakteristik yang sama atau dihitung berdasarkan ekspektasi arus kas yang didiskonto dengan tingkat suku bunga pasar yang relevan. Structured interest rate derivatives ditentukan menggunakan option pricing models (sebagai contoh, the Black-Scholes model). Pada saat nilai wajar dari unlisted equity instruments tidak dapat ditentukan dengan handal, instrumen tersebut dinilai sebesar biaya perolehan dikurangi penurunan nilai. Nilai wajar atas kredit yang diberikan dan piutang, serta liabilitas kepada bank dan nasabah ditentukan menggunakan nilai kini berdasarkan arus kas kontraktual dengan mempertimbangkan kualitas kredit, likuiditas, dan biaya. Bukti terbaik dari nilai wajar pada saat pengakuan awal adalah harga transaksinya (yaitu nilai wajar pembayaran yang diserahkan atau diterima), kecuali nilai wajar dari instrumen tersebut dapat dibuktikan dengan perbandingan transaksi untuk instrumen yang sama di pasar terkini yang dapat diobservasi (yaitu yang tanpa modifikasi atau re-packaging) atau berdasarkan teknik penilaian dimana variabelnya hanya data dari pasar yang dapat diobservasi. Untuk instrumen keuangan yang diukur menggunakan nilai wajar, Bank CIMB Niaga dan Entitas Anak menggunakan hirarki nilai wajar yang mencerminkan signifikasi input yang digunakan dalam melakukan pengukuran (tingkat 1, 2, dan 3) seperti dijelaskan pada Catatan 51e.</t>
        </is>
      </c>
      <c r="D24" s="105" t="inlineStr">
        <is>
          <t>Nilai wajar adalah harga yang akan diterima untuk menjual suatu aset atau harga yang akan dibayar untuk mengalihkan suatu liabilitas dalam transaksi teratur (orderly transaction) antara pelaku pasar (market participants) pada tanggal pengukuran di pasar utama atau, jika tidak terdapat pasar utama, di pasar dimana Bank CIMB Niaga dan Entitas Anak memiliki akses pada tanggal tersebut, atau menggunakan teknik penilaian atau penilaian internal yang didasarkan pada data yang dapat diobservasi dari instrumen keuangan yang sama dengan model tertentu. Nilai wajar liabilitas mencerminkan risiko wanprestasinya. Jika tersedia, Bank CIMB Niaga dan Entitas Anak mengukur nilai wajar instrumen keuangan dengan menggunakan harga kuotasian di pasar aktif untuk instrumen tersebut. Instrumen keuangan dianggap memiliki kuotasi di pasar aktif, jika harga kuotasi tersedia sewaktu-waktu dan dapat diperoleh secara rutin dari bursa, pedagang efek (dealer), perantara efek (broker), kelompok industri, badan pengawas (pricing service atau regulatory agency), dan harga tersebut mencerminkan transaksi pasar yang aktual dan rutin dalam suatu transaksi yang wajar. Jika kriteria di atas tidak terpenuhi, maka pasar aktif dinyatakan tidak tersedia. Indikasi-indikasi dari pasar tidak aktif adalah terdapat selisih yang besar antara harga penawaran dan permintaan atau kenaikan signifikan dalam selisih harga penawaran dan permintaan dan hanya terdapat beberapa transaksi terkini. Nilai wajar untuk instrumen keuangan yang diperdagangkan di pasar aktif ditentukan berdasarkan nilai pasar yang berlaku pada tanggal laporan posisi keuangan. Termasuk di dalamnya adalah nilai pasar dari IDMA (Interdealer Market Association) atau harga yang diberikan oleh broker (quoted price) dari Bloomberg dan Reuters pada tanggal laporan posisi keuangan. Nilai wajar untuk semua instrumen keuangan lainnya ditentukan dengan menggunakan teknik penilaian. Dengan teknik ini, nilai wajar merupakan suatu estimasi yang dihasilkan dari data yang dapat diobservasi dari instrumen keuangan yang sama, menggunakan model-model untuk mendapatkan estimasi nilai kini dari arus kas masa depan yang diharapkan atau teknik penilaian lainnya menggunakan input yang tersedia pada tanggal laporan posisi keuangan konsolidasian. Bank menggunakan beberapa teknik penilaian yang digunakan secara umum untuk menentukan nilai wajar dari instrumen keuangan dengan tingkat kompleksitas yang rendah, seperti opsi mata uang, swap suku bunga dan swap mata uang. Input yang digunakan dalam teknik penilaian untuk instrumen keuangan di atas adalah data pasar yang dapat diobservasi. Untuk instrumen yang lebih kompleks, Bank CIMB Niaga menggunakan model penilaian internal, yang pada umumnya berdasarkan teknik dan metode penilaian yang umumnya diakui sebagai transacted standar industri. Model penilaian terutama digunakan untuk menilai kontrak derivatif yang ditransaksikan melalui pasar over the counter (OTC) dan instrumen hutang lainnya yang pasarnya tidak aktif. Input dari model ini tidak berasal dari data yang dapat diobservasi di pasar. Untuk instrumen keuangan yang tidak mempunyai harga pasar, estimasi atas nilai wajar ditetapkan dengan mengacu pada nilai wajar instrumen lain yang secara substansi memiliki karakteristik yang sama atau dihitung berdasarkan ekspektasi arus kas yang didiskonto dengan tingkat suku bunga pasar yang relevan. Structured interest rate derivatives ditentukan menggunakan option pricing models (sebagai contoh, the Black-Scholes model). Pada saat nilai wajar dari unlisted equity instruments tidak dapat ditentukan dengan handal, instrumen tersebut dinilai sebesar biaya perolehan dikurangi penurunan nilai. Nilai wajar atas kredit yang diberikan dan piutang, serta liabilitas kepada bank dan nasabah ditentukan menggunakan nilai kini berdasarkan arus kas kontraktual dengan mempertimbangkan kualitas kredit, likuiditas, dan biaya. Bukti terbaik dari nilai wajar pada saat pengakuan awal adalah harga transaksinya (yaitu nilai wajar pembayaran yang diserahkan atau diterima), kecuali nilai wajar dari instrumen tersebut dapat dibuktikan dengan perbandingan transaksi untuk instrumen yang sama di pasar terkini yang dapat diobservasi (yaitu yang tanpa modifikasi atau re-packaging) atau berdasarkan teknik penilaian dimana variabelnya hanya data dari pasar yang dapat diobservasi. Untuk instrumen keuangan yang diukur menggunakan nilai wajar, Bank CIMB Niaga dan Entitas Anak menggunakan hirarki nilai wajar yang mencerminkan signifikasi input yang digunakan dalam melakukan pengukuran (tingkat 1, 2, dan 3) seperti dijelaskan pada Catatan 51e.</t>
        </is>
      </c>
      <c r="E24" s="105" t="inlineStr">
        <is>
          <t>Nilai wajar adalah harga yang akan diterima untuk menjual suatu aset atau harga yang akan dibayar untuk mengalihkan suatu liabilitas dalam transaksi teratur (orderly transaction) antara pelaku pasar (market participants) pada tanggal pengukuran di pasar utama atau, jika tidak terdapat pasar utama, di pasar dimana Bank CIMB Niaga dan Entitas Anak memiliki akses pada tanggal tersebut, atau menggunakan teknik penilaian atau penilaian internal yang didasarkan pada data yang dapat diobservasi dari instrumen keuangan yang sama dengan model tertentu. Nilai wajar liabilitas mencerminkan risiko wanprestasinya. Jika tersedia, Bank CIMB Niaga dan Entitas Anak mengukur nilai wajar instrumen keuangan dengan menggunakan harga kuotasian di pasar aktif untuk instrumen tersebut. Instrumen keuangan dianggap memiliki kuotasi di pasar aktif, jika harga kuotasi tersedia sewaktu-waktu dan dapat diperoleh secara rutin dari bursa, pedagang efek (dealer), perantara efek (broker), kelompok industri, badan pengawas (pricing service atau regulatory agency), dan harga tersebut mencerminkan transaksi pasar yang aktual dan rutin dalam suatu transaksi yang wajar. Jika kriteria di atas tidak terpenuhi, maka pasar aktif dinyatakan tidak tersedia. Indikasi-indikasi dari pasar tidak aktif adalah terdapat selisih yang besar antara harga penawaran dan permintaan atau kenaikan signifikan dalam selisih harga penawaran dan permintaan dan hanya terdapat beberapa transaksi terkini. Nilai wajar untuk instrumen keuangan yang diperdagangkan di pasar aktif ditentukan berdasarkan nilai pasar yang berlaku pada tanggal laporan posisi keuangan. Termasuk di dalamnya adalah nilai pasar dari IDMA (Interdealer Market Association) atau harga yang diberikan oleh broker (quoted price) dari Bloomberg dan Reuters pada tanggal laporan posisi keuangan. Nilai wajar untuk semua instrumen keuangan lainnya ditentukan dengan menggunakan teknik penilaian. Dengan teknik ini, nilai wajar merupakan suatu estimasi yang dihasilkan dari data yang dapat diobservasi dari instrumen keuangan yang sama, menggunakan model-model untuk mendapatkan estimasi nilai kini dari arus kas masa depan yang diharapkan atau teknik penilaian lainnya menggunakan input yang tersedia pada tanggal laporan posisi keuangan konsolidasian. Bank menggunakan beberapa teknik penilaian yang digunakan secara umum untuk menentukan nilai wajar dari instrumen keuangan dengan tingkat kompleksitas yang rendah, seperti opsi mata uang, swap suku bunga dan swap mata uang. Input yang digunakan dalam teknik penilaian untuk instrumen keuangan di atas adalah data pasar yang dapat diobservasi. Untuk instrumen yang lebih kompleks, Bank CIMB Niaga menggunakan model penilaian internal, yang pada umumnya berdasarkan teknik dan metode penilaian yang umumnya diakui sebagai transacted standar industri. Model penilaian terutama digunakan untuk menilai kontrak derivatif yang ditransaksikan melalui pasar over the counter (OTC) dan instrumen hutang lainnya yang pasarnya tidak aktif. Input dari model ini tidak berasal dari data yang dapat diobservasi di pasar. Untuk instrumen keuangan yang tidak mempunyai harga pasar, estimasi atas nilai wajar ditetapkan dengan mengacu pada nilai wajar instrumen lain yang secara substansi memiliki karakteristik yang sama atau dihitung berdasarkan ekspektasi arus kas yang didiskonto dengan tingkat suku bunga pasar yang relevan. Structured interest rate derivatives ditentukan menggunakan option pricing models (sebagai contoh, the Black-Scholes model). Pada saat nilai wajar dari unlisted equity instruments tidak dapat ditentukan dengan handal, instrumen tersebut dinilai sebesar biaya perolehan dikurangi penurunan nilai. Nilai wajar atas kredit yang diberikan dan piutang, serta liabilitas kepada bank dan nasabah ditentukan menggunakan nilai kini berdasarkan arus kas kontraktual dengan mempertimbangkan kualitas kredit, likuiditas, dan biaya. Bukti terbaik dari nilai wajar pada saat pengakuan awal adalah harga transaksinya (yaitu nilai wajar pembayaran yang diserahkan atau diterima), kecuali nilai wajar dari instrumen tersebut dapat dibuktikan dengan perbandingan transaksi untuk instrumen yang sama di pasar terkini yang dapat diobservasi (yaitu yang tanpa modifikasi atau re-packaging) atau berdasarkan teknik penilaian dimana variabelnya hanya data dari pasar yang dapat diobservasi. Untuk instrumen keuangan yang diukur menggunakan nilai wajar, Bank CIMB Niaga dan Entitas Anak menggunakan hirarki nilai wajar yang mencerminkan signifikasi input yang digunakan dalam melakukan pengukuran (tingkat 1, 2, dan 3) seperti dijelaskan pada Catatan 51e.</t>
        </is>
      </c>
      <c r="F24" s="105" t="inlineStr">
        <is>
          <t>Nilai wajar adalah harga yang akan diterima untuk menjual suatu aset atau harga yang akan dibayar untuk mengalihkan suatu liabilitas dalam transaksi teratur (orderly transaction) antara pelaku pasar (market participants) pada tanggal pengukuran di pasar utama atau, jika tidak terdapat pasar utama, di pasar dimana Bank CIMB Niaga dan Entitas Anak memiliki akses pada tanggal tersebut, atau menggunakan teknik penilaian atau penilaian internal yang didasarkan pada data yang dapat diobservasi dari instrumen keuangan yang sama dengan model tertentu. Nilai wajar liabilitas mencerminkan risiko wanprestasinya. Jika tersedia, Bank CIMB Niaga dan Entitas Anak mengukur nilai wajar instrumen keuangan dengan menggunakan harga kuotasian di pasar aktif untuk instrumen tersebut. Instrumen keuangan dianggap memiliki kuotasi di pasar aktif, jika harga kuotasi tersedia sewaktu-waktu dan dapat diperoleh secara rutin dari bursa, pedagang efek (dealer), perantara efek (broker), kelompok industri, badan pengawas (pricing service atau regulatory agency), dan harga tersebut mencerminkan transaksi pasar yang aktual dan rutin dalam suatu transaksi yang wajar. Jika kriteria di atas tidak terpenuhi, maka pasar aktif dinyatakan tidak tersedia. Indikasi-indikasi dari pasar tidak aktif adalah terdapat selisih yang besar antara harga penawaran dan permintaan atau kenaikan signifikan dalam selisih harga penawaran dan permintaan dan hanya terdapat beberapa transaksi terkini. Nilai wajar untuk instrumen keuangan yang diperdagangkan di pasar aktif ditentukan berdasarkan nilai pasar yang berlaku pada tanggal laporan posisi keuangan. Termasuk di dalamnya adalah nilai pasar dari IDMA (Interdealer Market Association) atau harga yang diberikan oleh broker (quoted price) dari Bloomberg dan Reuters pada tanggal laporan posisi keuangan. Nilai wajar untuk semua instrumen keuangan lainnya ditentukan dengan menggunakan teknik penilaian. Dengan teknik ini, nilai wajar merupakan suatu estimasi yang dihasilkan dari data yang dapat diobservasi dari instrumen keuangan yang sama, menggunakan model-model untuk mendapatkan estimasi nilai kini dari arus kas masa depan yang diharapkan atau teknik penilaian lainnya menggunakan input yang tersedia pada tanggal laporan posisi keuangan konsolidasian. Bank menggunakan beberapa teknik penilaian yang digunakan secara umum untuk menentukan nilai wajar dari instrumen keuangan dengan tingkat kompleksitas yang rendah, seperti opsi mata uang, swap suku bunga dan swap mata uang. Input yang digunakan dalam teknik penilaian untuk instrumen keuangan di atas adalah data pasar yang dapat diobservasi. Untuk instrumen yang lebih kompleks, Bank CIMB Niaga menggunakan model penilaian internal, yang pada umumnya berdasarkan teknik dan metode penilaian yang umumnya diakui sebagai transacted standar industri. Model penilaian terutama digunakan untuk menilai kontrak derivatif yang ditransaksikan melalui pasar over the counter (OTC) dan instrumen hutang lainnya yang pasarnya tidak aktif. Input dari model ini tidak berasal dari data yang dapat diobservasi di pasar. Untuk instrumen keuangan yang tidak mempunyai harga pasar, estimasi atas nilai wajar ditetapkan dengan mengacu pada nilai wajar instrumen lain yang secara substansi memiliki karakteristik yang sama atau dihitung berdasarkan ekspektasi arus kas yang didiskonto dengan tingkat suku bunga pasar yang relevan. Structured interest rate derivatives ditentukan menggunakan option pricing models (sebagai contoh, the Black-Scholes model). Pada saat nilai wajar dari unlisted equity instruments tidak dapat ditentukan dengan handal, instrumen tersebut dinilai sebesar biaya perolehan dikurangi penurunan nilai. Nilai wajar atas kredit yang diberikan dan piutang, serta liabilitas kepada bank dan nasabah ditentukan menggunakan nilai kini berdasarkan arus kas kontraktual dengan mempertimbangkan kualitas kredit, likuiditas, dan biaya. Bukti terbaik dari nilai wajar pada saat pengakuan awal adalah harga transaksinya (yaitu nilai wajar pembayaran yang diserahkan atau diterima), kecuali nilai wajar dari instrumen tersebut dapat dibuktikan dengan perbandingan transaksi untuk instrumen yang sama di pasar terkini yang dapat diobservasi (yaitu yang tanpa modifikasi atau re-packaging) atau berdasarkan teknik penilaian dimana variabelnya hanya data dari pasar yang dapat diobservasi. Untuk instrumen keuangan yang diukur menggunakan nilai wajar, Bank CIMB Niaga dan Entitas Anak menggunakan hirarki nilai wajar yang mencerminkan signifikasi input yang digunakan dalam melakukan pengukuran (tingkat 1, 2, dan 3) seperti dijelaskan pada Catatan 51e.</t>
        </is>
      </c>
      <c r="G24" s="105" t="n"/>
      <c r="H24" s="105" t="n"/>
      <c r="I24" s="105" t="n"/>
      <c r="J24" s="105" t="n"/>
      <c r="K24" s="105" t="n"/>
      <c r="L24" s="105" t="n"/>
      <c r="M24" s="105" t="n"/>
      <c r="N24" s="105" t="n"/>
      <c r="O24" s="105" t="n"/>
      <c r="P24" s="105" t="n"/>
      <c r="Q24" s="105" t="n"/>
      <c r="R24" s="105" t="n"/>
    </row>
    <row r="25" ht="75" customHeight="1" s="173" thickBot="1">
      <c r="A25" s="104" t="inlineStr">
        <is>
          <t>Transaksi dan saldo dalam mata uang asing</t>
        </is>
      </c>
      <c r="B25" s="104" t="n"/>
      <c r="C25" s="105" t="inlineStr">
        <is>
          <t>Transaksi dalam mata uang asing dijabarkan ke dalam mata uang Rupiah dengan menggunakan kurs yang berlaku pada tanggal transaksi. Aset dan liabilitas moneter dalam mata uang asing dijabarkan ke dalam Rupiah menggunakan kurs penutupan pada tanggal pelaporan dengan menggunakan kurs spot Bank Indonesia di sistem Reuters pada pukul 16.00 WIB untuk tanggal 
31 Desember 2022, 2021, dan 2020. Aset dan liabilitas nonmoneter dalam mata uang asing yang diukur berdasarkan biaya historis dijabarkan ke dalam Rupiah dengan kurs pada tanggal pengakuan awal. Aset dan liabilitas nonmoneter yang diukur berdasarkan nilai wajar dijabarkan ke dalam Rupiah dengan kurs pada tanggal nilai wajar ditentukan. Keuntungan atau kerugian selisih kurs yang timbul dari transaksi dalam mata uang asing dan dari penjabaran aset dan liabilitas moneter dalam mata uang asing, diakui sebagai laba/rugi, kecuali apabila ditangguhkan pada pendapatan komprehensif lainnya sebagai lindung nilai arus kas yang memenuhi syarat. Selisih penjabaran mata uang asing atas efek utang dan aset moneter keuangan lainnya yang diukur berdasarkan nilai wajar dicatat sebagai bagian dari keuntungan dan kerugian selisih kurs.</t>
        </is>
      </c>
      <c r="D25" s="105" t="inlineStr">
        <is>
          <t>Transaksi dalam mata uang asing dijabarkan ke dalam mata uang Rupiah dengan menggunakan kurs yang berlaku pada tanggal transaksi. Aset dan liabilitas moneter dalam mata uang asing dijabarkan ke dalam Rupiah menggunakan kurs penutupan pada tanggal pelaporan dengan menggunakan kurs spot Bank Indonesia di sistem Reuters pada pukul 16.00 WIB untuk tanggal 31 Desember 2023, 2022, dan 2021. Aset dan liabilitas non-moneter dalam mata uang asing yang diukur berdasarkan biaya historis dijabarkan ke dalam Rupiah dengan kurs pada tanggal pengakuan awal. Aset dan liabilitas non-moneter yang diukur berdasarkan nilai wajar dijabarkan ke dalam Rupiah dengan kurs pada tanggal nilai wajar ditentukan. Keuntungan atau kerugian selisih kurs yang timbul dari transaksi dalam mata uang asing dan dari penjabaran aset dan liabilitas moneter dalam mata uang asing, diakui sebagai laba/rugi, kecuali apabila ditangguhkan pada pendapatan komprehensif lainnya sebagai lindung nilai arus kas yang memenuhi syarat. Selisih penjabaran mata uang asing atas efek utang dan aset moneter keuangan lainnya yang diukur berdasarkan nilai wajar dicatat sebagai bagian dari keuntungan dan kerugian selisih kurs.</t>
        </is>
      </c>
      <c r="E25" s="105" t="inlineStr">
        <is>
          <t>Transaksi dalam mata uang asing dijabarkan ke dalam mata uang Rupiah dengan menggunakan kurs yang berlaku pada tanggal transaksi. Aset dan liabilitas moneter dalam mata uang asing dijabarkan ke dalam Rupiah menggunakan kurs penutupan pada tanggal pelaporan dengan menggunakan kurs spot Bank Indonesia di sistem Reuters pada pukul 16.00 WIB untuk tanggal 30 September 2024 dan 31 Desember 2023. Aset dan liabilitas non-moneter dalam mata uang asing yang diukur berdasarkan biaya historis dijabarkan ke dalam Rupiah dengan kurs pada tanggal pengakuan awal. Aset dan liabilitas non-moneter yang diukur berdasarkan nilai wajar dijabarkan ke dalam Rupiah dengan kurs pada tanggal nilai wajar ditentukan. Keuntungan atau kerugian selisih kurs yang timbul dari transaksi dalam mata uang asing dan dari penjabaran aset dan liabilitas moneter dalam mata uang asing, diakui sebagai laba rugi, kecuali apabila ditangguhkan pada pendapatan komprehensif lainnya sebagai lindung nilai arus kas yang memenuhi syarat. Selisih penjabaran mata uang asing atas efek utang dan aset moneter keuangan lainnya yang diukur berdasarkan nilai wajar dicatat sebagai bagian dari keuntungan dan kerugian selisih kurs.</t>
        </is>
      </c>
      <c r="F25" s="105" t="inlineStr">
        <is>
          <t>Aset dan liabilitas moneter dalam mata uang asing dijabarkan ke dalam Rupiah menggunakan kurs penutupan pada tanggal pelaporan dengan menggunakan kurs spot Bank Indonesia di sistem Reuters pada pukul 16.00 WIB untuk tanggal 31 Desember 2025, 2024, dan 2023. Aset dan liabilitas non-moneter dalam mata uang asing yang diukur berdasarkan biaya historis dijabarkan ke dalam Rupiah dengan kurs pada tanggal pengakuan awal. Aset dan liabilitas non-moneter yang diukur berdasarkan nilai wajar dijabarkan ke dalam Rupiah dengan kurs pada tanggal nilai wajar ditentukan. Keuntungan atau kerugian selisih kurs yang timbul dari transaksi dalam mata uang asing dan dari penjabaran aset dan liabilitas moneter dalam mata uang asing, diakui sebagai laba rugi, kecuali apabila ditangguhkan pada pendapatan komprehensif lainnya sebagai lindung nilai arus kas yang memenuhi syarat. Selisih penjabaran mata uang asing atas efek utang dan aset moneter keuangan lainnya yang diukur berdasarkan nilai wajar dicatat sebagai bagian dari keuntungan dan kerugian selisih kurs.</t>
        </is>
      </c>
      <c r="G25" s="105" t="n"/>
      <c r="H25" s="105" t="n"/>
      <c r="I25" s="105" t="n"/>
      <c r="J25" s="105" t="n"/>
      <c r="K25" s="105" t="n"/>
      <c r="L25" s="105" t="n"/>
      <c r="M25" s="105" t="n"/>
      <c r="N25" s="105" t="n"/>
      <c r="O25" s="105" t="n"/>
      <c r="P25" s="105" t="n"/>
      <c r="Q25" s="105" t="n"/>
      <c r="R25" s="105" t="n"/>
    </row>
    <row r="26" ht="75" customHeight="1" s="173" thickBot="1">
      <c r="A26" s="104" t="inlineStr">
        <is>
          <t>Giro pada Bank Indonesia dan bank lain</t>
        </is>
      </c>
      <c r="B26" s="104" t="n"/>
      <c r="C26" s="105" t="inlineStr">
        <is>
          <t>Giro pada bank lain dan Bank Indonesia (BI) diklasifikasikan sebagai biaya perolehan yang diamortisasi. Lihat Catatan 2f untuk kebijakan akuntansi atas biaya perolehan yang diamortisasi. Giro pada bank lain dan Bank Indonesia dinyatakan sebesar saldo giro dikurangi dengan cadangan kerugian penurunan nilai. Giro Wajib Minimum (dahulu disebut Giro Wajib Minimum Primer) adalah simpanan minimum yang wajib dipelihara oleh Bank dalam bentuk saldo rekening giro pada BI yang besarnya ditetapkan oleh BI sebesar persentase tertentu dari dana pihak ketiga. Penyangga Likuiditas Makroprudensial (dahulu disebut Giro Wajib Minimum Sekunder) adalah cadangan minimum yang wajib dipelihara oleh Bank dalam bentuk Sertifikat Bank Indonesia (SBI), Sertifikat Deposito Bank Indonesia (SDBI), Surat Utang Negara (SUN) dan/atau Surat Berharga Negara (SBN), yang besarnya ditetapkan BI sebesar persentase tertentu.</t>
        </is>
      </c>
      <c r="D26" s="105" t="inlineStr">
        <is>
          <t>Giro pada bank lain dan Bank Indonesia (BI) diklasifikasikan sebagai biaya perolehan yang diamortisasi. Lihat Catatan 2f untuk kebijakan akuntansi atas biaya perolehan yang diamortisasi. Giro pada bank lain dan Bank Indonesia dinyatakan sebesar saldo giro dikurangi dengan cadangan kerugian penurunan nilai. Giro Wajib Minimum (dahulu disebut Giro Wajib Minimum Primer) adalah simpanan minimum yang wajib dipelihara oleh Bank dalam bentuk saldo rekening giro pada BI yang besarnya ditetapkan oleh BI sebesar persentase tertentu dari dana pihak ketiga. Penyangga Likuiditas Makroprudensial (dahulu disebut Giro Wajib Minimum Sekunder) adalah cadangan minimum yang wajib dipelihara oleh Bank dalam bentuk Sertifikat Bank Indonesia (SBI), Sertifikat Deposito Bank Indonesia (SDBI), Surat Utang Negara (SUN) dan/atau Surat Berharga Negara (SBN), yang besarnya ditetapkan BI sebesar persentase tertentu.</t>
        </is>
      </c>
      <c r="E26" s="105" t="inlineStr">
        <is>
          <t>Giro pada bank lain dan Bank Indonesia () diklasifikasikan sebagai biaya perolehan yang diamortisasi. Lihat Catatan 2f untuk kebijakan akuntansi atas biaya perolehan yang diamortisasi. Giro pada bank lain dan Bank Indonesia dinyatakan sebesar saldo giro dikurangi dengan cadangan kerugian penurunan nilai. Giro Wajib Minimum (dahulu disebut Giro Wajib Minimum Primer) adalah simpanan minimum yang wajib dipelihara oleh Bank dalam bentuk saldo rekening giro pada BI yang besarnya ditetapkan oleh BI sebesar persentase tertentu dari dana pihak ketiga. Penyangga Likuiditas Makroprudensial (dahulu disebut Giro Wajib Minimum Sekunder) adalah cadangan minimum yang wajib dipelihara oleh Bank dalam bentuk Sertifikat Bank Indonesia (), Sekuritas Rupiah Bank Indonesia (), Sertifikat Deposito Bank Indonesia (), Surat Utang Negara () dan/atau Surat Berharga Negara (), yang besarnya ditetapkan BI sebesar persentase tertentu.</t>
        </is>
      </c>
      <c r="F26" s="105" t="inlineStr">
        <is>
          <t>Giro pada bank lain dan Bank Indonesia () diklasifikasikan sebagai biaya perolehan yang diamortisasi. Lihat Catatan 2f untuk kebijakan akuntansi atas biaya perolehan yang diamortisasi. Giro pada bank lain dan Bank Indonesia dinyatakan sebesar saldo giro dikurangi dengan cadangan kerugian penurunan nilai. Giro Wajib Minimum (dahulu disebut Giro Wajib Minimum Primer) adalah simpanan minimum yang wajib dipelihara oleh Bank dalam bentuk saldo rekening giro pada BI yang besarnya ditetapkan oleh BI sebesar persentase tertentu dari dana pihak ketiga. Penyangga Likuiditas Makroprudensial (dahulu disebut Giro Wajib Minimum Sekunder) adalah cadangan minimum yang wajib dipelihara oleh Bank dalam bentuk Sertifikat Bank Indonesia (), Sekuritas Rupiah Bank Indonesia (), Sertifikat Deposito Bank Indonesia (), Surat Utang Negara () dan/atau Surat Berharga Negara (), yang besarnya ditetapkan BI sebesar persentase tertentu.</t>
        </is>
      </c>
      <c r="G26" s="105" t="n"/>
      <c r="H26" s="105" t="n"/>
      <c r="I26" s="105" t="n"/>
      <c r="J26" s="105" t="n"/>
      <c r="K26" s="105" t="n"/>
      <c r="L26" s="105" t="n"/>
      <c r="M26" s="105" t="n"/>
      <c r="N26" s="105" t="n"/>
      <c r="O26" s="105" t="n"/>
      <c r="P26" s="105" t="n"/>
      <c r="Q26" s="105" t="n"/>
      <c r="R26" s="105" t="n"/>
    </row>
    <row r="27" ht="75" customHeight="1" s="173" thickBot="1">
      <c r="A27" s="104" t="inlineStr">
        <is>
          <t>Penempatan pada Bank Indonesia dan bank lain</t>
        </is>
      </c>
      <c r="B27" s="104" t="n"/>
      <c r="C27" s="105" t="inlineStr">
        <is>
          <t>Penempatan pada bank lain dan Bank Indonesia diklasifikasikan sebagai biaya perolehan diamortisasi. Lihat Catatan 2f untuk kebijakan akuntansi atas biaya perolehan diamortisasi.</t>
        </is>
      </c>
      <c r="D27" s="105" t="inlineStr">
        <is>
          <t>Penempatan pada bank lain dan Bank Indonesia diklasifikasikan sebagai biaya perolehan diamortisasi. Lihat Catatan 2f untuk kebijakan akuntansi atas biaya perolehan diamortisasi.</t>
        </is>
      </c>
      <c r="E27" s="105" t="inlineStr">
        <is>
          <t>Penempatan pada bank lain dan Bank Indonesia diklasifikasikan sebagai biaya perolehan diamortisasi. Lihat Catatan 2f untuk kebijakan akuntansi atas biaya perolehan diamortisasi.</t>
        </is>
      </c>
      <c r="F27" s="105" t="inlineStr">
        <is>
          <t>Penempatan pada bank lain dan Bank Indonesia diklasifikasikan sebagai biaya perolehan diamortisasi. Lihat Catatan 2f untuk kebijakan akuntansi atas biaya perolehan diamortisasi.</t>
        </is>
      </c>
      <c r="G27" s="105" t="n"/>
      <c r="H27" s="105" t="n"/>
      <c r="I27" s="105" t="n"/>
      <c r="J27" s="105" t="n"/>
      <c r="K27" s="105" t="n"/>
      <c r="L27" s="105" t="n"/>
      <c r="M27" s="105" t="n"/>
      <c r="N27" s="105" t="n"/>
      <c r="O27" s="105" t="n"/>
      <c r="P27" s="105" t="n"/>
      <c r="Q27" s="105" t="n"/>
      <c r="R27" s="105" t="n"/>
    </row>
    <row r="28" ht="75" customHeight="1" s="173" thickBot="1">
      <c r="A28" s="104" t="inlineStr">
        <is>
          <t>Efek-efek</t>
        </is>
      </c>
      <c r="B28" s="104" t="n"/>
      <c r="C28" s="105" t="inlineStr">
        <is>
          <t>Efek-efek yang dimiliki terdiri dari SBI, obligasi korporasi, wesel jangka menengah, tagihan wesel ekspor, dan efek-efek pasar uang dan pasar modal lainnya. Efek-efek dan Obligasi Pemerintah diklasifikasikan sebagai aset keuangan yang diukur pada nilai wajar melalui laba/rugi, penghasilan komprehensif lain, dan biaya perolehan diamortisasi. Lihat Catatan 2f untuk kebijakan akuntansi atas aset keuangan dalam kelompok diukur pada nilai wajar melalui laba rugi, penghasilan komprehensif lain dan biaya perolehan diamortisasi. Efek-efek dan Obligasi Pemerintah yang memiliki jatuh tempo kurang dari satu tahun diklasifikasikan sebagai investasi likuid.</t>
        </is>
      </c>
      <c r="D28" s="105" t="inlineStr">
        <is>
          <t>Efek-efek yang dimiliki terdiri dari SBI, obligasi korporasi, wesel jangka menengah, tagihan wesel ekspor, dan efek-efek pasar uang dan pasar modal lainnya. Efek-efek dan Obligasi Pemerintah diklasifikasikan sebagai aset keuangan yang diukur pada nilai wajar melalui laba/rugi, penghasilan komprehensif lain, dan biaya perolehan diamortisasi. Lihat Catatan 2f untuk kebijakan akuntansi atas aset keuangan dalam kelompok diukur pada nilai wajar melalui laba rugi, penghasilan komprehensif lain dan biaya perolehan diamortisasi. Efek-efek dan Obligasi Pemerintah yang memiliki jatuh tempo kurang dari satu tahun diklasifikasikan sebagai investasi likuid.</t>
        </is>
      </c>
      <c r="E28" s="105" t="inlineStr">
        <is>
          <t>Efek-efek yang dimiliki terdiri dari SRBI, obligasi korporasi, wesel jangka menengah, tagihan wesel ekspor, reksadana dan efek-efek pasar uang dan pasar modal lainnya. Efek-efek dan Obligasi Pemerintah diklasifikasikan sebagai aset keuangan yang diukur pada nilai wajar melalui laba rugi, penghasilan komprehensif lain, dan biaya perolehan diamortisasi. Lihat Catatan 2f untuk kebijakan akuntansi atas aset keuangan dalam kelompok diukur pada nilai wajar melalui laba rugi, penghasilan komprehensif lain, dan biaya perolehan diamortisasi. Investasi dalam unit reksadana dinyatakan sebesar nilai pasar sesuai nilai aset bersih dari reksadana pada tanggal laporan posisi keuangan konsolidasian. Efek-efek dan Obligasi Pemerintah yang memiliki jatuh tempo kurang dari satu tahun diklasifikasikan sebagai investasi likuid.</t>
        </is>
      </c>
      <c r="F28" s="105" t="inlineStr">
        <is>
          <t>Efek-efek yang dimiliki terdiri dari SRBI, obligasi korporasi, wesel jangka menengah, tagihan wesel ekspor, reksadana dan efek-efek pasar uang dan pasar modal lainnya. Efek-efek dan Obligasi Pemerintah diklasifikasikan sebagai aset keuangan yang diukur pada nilai wajar melalui laba rugi, penghasilan komprehensif lain, dan biaya perolehan diamortisasi. Lihat Catatan 2f untuk kebijakan akuntansi atas aset keuangan dalam kelompok diukur pada nilai wajar melalui laba rugi, penghasilan komprehensif lain, dan biaya perolehan diamortisasi. Investasi dalam unit reksadana dinyatakan sebesar nilai pasar sesuai nilai aset bersih dari reksadana pada tanggal laporan posisi keuangan konsolidasian. Efek-efek dan Obligasi Pemerintah yang memiliki jatuh tempo kurang dari satu tahun diklasifikasikan sebagai investasi likuid.</t>
        </is>
      </c>
      <c r="G28" s="105" t="n"/>
      <c r="H28" s="105" t="n"/>
      <c r="I28" s="105" t="n"/>
      <c r="J28" s="105" t="n"/>
      <c r="K28" s="105" t="n"/>
      <c r="L28" s="105" t="n"/>
      <c r="M28" s="105" t="n"/>
      <c r="N28" s="105" t="n"/>
      <c r="O28" s="105" t="n"/>
      <c r="P28" s="105" t="n"/>
      <c r="Q28" s="105" t="n"/>
      <c r="R28" s="105" t="n"/>
    </row>
    <row r="29" hidden="1" ht="75" customHeight="1" s="173" thickBot="1">
      <c r="A29" s="104" t="inlineStr">
        <is>
          <t>Investasi jangka pendek</t>
        </is>
      </c>
      <c r="B29" s="104" t="n"/>
      <c r="C29" s="105" t="inlineStr"/>
      <c r="D29" s="105" t="inlineStr"/>
      <c r="E29" s="105" t="inlineStr"/>
      <c r="F29" s="105" t="inlineStr"/>
      <c r="G29" s="105" t="n"/>
      <c r="H29" s="105" t="n"/>
      <c r="I29" s="105" t="n"/>
      <c r="J29" s="105" t="n"/>
      <c r="K29" s="105" t="n"/>
      <c r="L29" s="105" t="n"/>
      <c r="M29" s="105" t="n"/>
      <c r="N29" s="105" t="n"/>
      <c r="O29" s="105" t="n"/>
      <c r="P29" s="105" t="n"/>
      <c r="Q29" s="105" t="n"/>
      <c r="R29" s="105" t="n"/>
    </row>
    <row r="30" ht="75" customHeight="1" s="173" thickBot="1">
      <c r="A30" s="104" t="inlineStr">
        <is>
          <t>Aset hak guna</t>
        </is>
      </c>
      <c r="B30" s="104" t="n"/>
      <c r="C30" s="105" t="inlineStr">
        <is>
          <t>Aset hak–guna pada awalnya diukur berdasarkan biaya yang terdiri dari: - Jumlah pengukuran awal liabilitas sewa  - Nilai bersih dari setiap pembayaran sewa yang dilakukan pada/sebelum tanggal mulai sewa dengan aset insentif sewa yang diterima. - Biaya langsung awal; dan - Biaya penonaktifan atau pemulihan. Aset hak – guna yang bukan properti investasi selanjutnya diukur pada biaya perolehan, dikurangi akumulasi penyusutan dan kerugian penurunan nilai (jika ada). Aset hak – guna pada umumnya disusutkan mana yang lebih singkat selama masa manfaat aset dan masa sewa pada basis garis lurus. Jika Bank yakin akan melakukan opsi pembelian, aset hak – guna  disusutkan selama masa manfaat aset pendasar. Selain itu, aset hak – guna akan disesuaikan untuk pengukuran kembali liabilitas sewa tertentu. Aset hak – guna disajikan dalam pos yang sama dengan pos yang digunakan untuk menyajikan aset pendasar serupa jika aset tersebut dimiliki.</t>
        </is>
      </c>
      <c r="D30" s="105" t="inlineStr">
        <is>
          <t>Aset hak–guna pada awalnya diukur berdasarkan biaya yang terdiri dari: - Jumlah pengukuran awal liabilitas sewa  - Nilai bersih dari setiap pembayaran sewa yang dilakukan pada/sebelum tanggal mulai sewa dengan aset insentif sewa yang diterima. - Biaya langsung awal; dan - Biaya penonaktifan atau pemulihan. Aset hak – guna yang bukan properti investasi selanjutnya diukur pada biaya perolehan, dikurangi akumulasi penyusutan dan kerugian penurunan nilai (jika ada). Aset hak – guna pada umumnya disusutkan mana yang lebih singkat selama masa manfaat aset dan masa sewa pada basis garis lurus. Jika Bank yakin akan melakukan opsi pembelian, aset hak – guna  disusutkan selama masa manfaat aset pendasar. Selain itu, aset hak – guna akan disesuaikan untuk pengukuran kembali liabilitas sewa tertentu. Aset hak – guna disajikan dalam pos yang sama dengan pos yang digunakan untuk menyajikan aset pendasar serupa jika aset tersebut dimiliki.</t>
        </is>
      </c>
      <c r="E30" s="105" t="inlineStr">
        <is>
          <t>Aset hak guna pada awalnya diukur berdasarkan biaya yang terdiri dari:
- Jumlah pengukuran awal liabilitas sewa;
- Nilai bersih dari setiap pembayaran sewa yang dilakukan pada/sebelum tanggal mulai sewa dengan aset insentif sewa yang diterima;
- Biaya langsung awal; dan
- Biaya penonaktifan atau pemulihan.
Aset hak guna yang bukan properti investasi selanjutnya diukur pada biaya perolehan, dikurangi akumulasi penyusutan dan kerugian penurunan nilai (jika ada). Aset hak guna pada umumnya disusutkan mana yang lebih singkat selama masa manfaat aset dan masa sewa pada basis garis lurus. Jika Bank dan Entitas Anak yakin akan melakukan opsi pembelian, aset hak guna disusutkan selama masa manfaat aset pendasar. Selain itu, aset hak guna akan disesuaikan untuk pengukuran kembali liabilitas sewa tertentu. Aset hak guna disajikan dalam pos yang sama dengan pos yang digunakan untuk menyajikan aset pendasar serupa jika aset tersebut dimiliki.</t>
        </is>
      </c>
      <c r="F30" s="105" t="inlineStr">
        <is>
          <t>Aset hak guna pada awalnya diukur berdasarkan biaya yang terdiri dari:
- Jumlah pengukuran awal liabilitas sewa;
- Nilai bersih dari setiap pembayaran sewa yang dilakukan pada/sebelum tanggal mulai sewa dengan aset insentif sewa yang diterima;
- Biaya langsung awal; dan
- Biaya penonaktifan atau pemulihan.
Aset hak guna yang bukan properti investasi selanjutnya diukur pada biaya perolehan, dikurangi akumulasi penyusutan dan kerugian penurunan nilai (jika ada). Aset hak guna pada umumnya disusutkan mana yang lebih singkat selama masa manfaat aset dan masa sewa pada basis garis lurus. Jika Bank dan Entitas Anak yakin akan melakukan opsi pembelian, aset hak guna disusutkan selama masa manfaat aset pendasar. Selain itu, aset hak guna akan disesuaikan untuk pengukuran kembali liabilitas sewa tertentu. Aset hak guna disajikan dalam pos yang sama dengan pos yang digunakan untuk menyajikan aset pendasar serupa jika aset tersebut dimiliki.</t>
        </is>
      </c>
      <c r="G30" s="105" t="n"/>
      <c r="H30" s="105" t="n"/>
      <c r="I30" s="105" t="n"/>
      <c r="J30" s="105" t="n"/>
      <c r="K30" s="105" t="n"/>
      <c r="L30" s="105" t="n"/>
      <c r="M30" s="105" t="n"/>
      <c r="N30" s="105" t="n"/>
      <c r="O30" s="105" t="n"/>
      <c r="P30" s="105" t="n"/>
      <c r="Q30" s="105" t="n"/>
      <c r="R30" s="105" t="n"/>
    </row>
    <row r="31" hidden="1" ht="75" customHeight="1" s="173" thickBot="1">
      <c r="A31" s="104" t="inlineStr">
        <is>
          <t>Properti investasi</t>
        </is>
      </c>
      <c r="B31" s="104" t="n"/>
      <c r="C31" s="105" t="inlineStr"/>
      <c r="D31" s="105" t="inlineStr"/>
      <c r="E31" s="105" t="inlineStr"/>
      <c r="F31" s="105" t="inlineStr"/>
      <c r="G31" s="105" t="n"/>
      <c r="H31" s="105" t="n"/>
      <c r="I31" s="105" t="n"/>
      <c r="J31" s="105" t="n"/>
      <c r="K31" s="105" t="n"/>
      <c r="L31" s="105" t="n"/>
      <c r="M31" s="105" t="n"/>
      <c r="N31" s="105" t="n"/>
      <c r="O31" s="105" t="n"/>
      <c r="P31" s="105" t="n"/>
      <c r="Q31" s="105" t="n"/>
      <c r="R31" s="105" t="n"/>
    </row>
    <row r="32" hidden="1" ht="75" customHeight="1" s="173" thickBot="1">
      <c r="A32" s="104" t="inlineStr">
        <is>
          <t>Goodwill</t>
        </is>
      </c>
      <c r="B32" s="104" t="n"/>
      <c r="C32" s="105" t="inlineStr"/>
      <c r="D32" s="105" t="inlineStr"/>
      <c r="E32" s="105" t="inlineStr"/>
      <c r="F32" s="105" t="inlineStr"/>
      <c r="G32" s="105" t="n"/>
      <c r="H32" s="105" t="n"/>
      <c r="I32" s="105" t="n"/>
      <c r="J32" s="105" t="n"/>
      <c r="K32" s="105" t="n"/>
      <c r="L32" s="105" t="n"/>
      <c r="M32" s="105" t="n"/>
      <c r="N32" s="105" t="n"/>
      <c r="O32" s="105" t="n"/>
      <c r="P32" s="105" t="n"/>
      <c r="Q32" s="105" t="n"/>
      <c r="R32" s="105" t="n"/>
    </row>
    <row r="33" hidden="1" ht="75" customHeight="1" s="173" thickBot="1">
      <c r="A33" s="104" t="inlineStr">
        <is>
          <t>Investasi pada entitas asosiasi</t>
        </is>
      </c>
      <c r="B33" s="104" t="n"/>
      <c r="C33" s="105" t="inlineStr"/>
      <c r="D33" s="105" t="inlineStr"/>
      <c r="E33" s="105" t="inlineStr"/>
      <c r="F33" s="105" t="inlineStr"/>
      <c r="G33" s="105" t="n"/>
      <c r="H33" s="105" t="n"/>
      <c r="I33" s="105" t="n"/>
      <c r="J33" s="105" t="n"/>
      <c r="K33" s="105" t="n"/>
      <c r="L33" s="105" t="n"/>
      <c r="M33" s="105" t="n"/>
      <c r="N33" s="105" t="n"/>
      <c r="O33" s="105" t="n"/>
      <c r="P33" s="105" t="n"/>
      <c r="Q33" s="105" t="n"/>
      <c r="R33" s="105" t="n"/>
    </row>
    <row r="34" ht="75" customHeight="1" s="173" thickBot="1">
      <c r="A34" s="104" t="inlineStr">
        <is>
          <t>Aset takberwujud</t>
        </is>
      </c>
      <c r="B34" s="104" t="n"/>
      <c r="C34" s="105" t="inlineStr">
        <is>
          <t>Aset takberwujud diakui jika, dan hanya jika, biaya perolehan aset tersebut dapat diukur secara andal dan kemungkinan besar Bank akan memperoleh manfaat ekonomis masa depan dari aset tersebut. Aset takberwujud terdiri dari perangkat lunak yang dibeli Bank. Perangkat lunak yang dibeli dicatat sebesar biaya perolehan dikurangi akumulasi amortisasi. Metode amortisasi, estimasi masa manfaat dan nilai residual ditelaah pada setiap akhir tahun pelaporan dan disesuaikan jika dianggap tepat. Masa manfaat perangkat lunak adalah lima hingga lima belas tahun. Metode amortisasi yang digunakan adalah garis lurus. Tidak terdapat aset takberwujud yang tidak dapat diestimasi umur ekonomisnya.</t>
        </is>
      </c>
      <c r="D34" s="105" t="inlineStr">
        <is>
          <t>Aset takberwujud diakui jika, dan hanya jika, biaya perolehan aset tersebut dapat diukur secara andal dan kemungkinan besar Bank akan memperoleh manfaat ekonomis masa depan dari aset tersebut. Aset takberwujud terdiri dari perangkat lunak yang dibeli Bank. Perangkat lunak yang dibeli dicatat sebesar biaya perolehan dikurangi akumulasi amortisasi. Metode amortisasi, estimasi masa manfaat dan nilai residual ditelaah pada setiap akhir tahun pelaporan dan disesuaikan jika dianggap tepat. Masa manfaat perangkat lunak adalah lima hingga lima belas tahun. Metode amortisasi yang digunakan adalah garis lurus. Tidak terdapat aset takberwujud yang tidak dapat diestimasi umur ekonomisnya.</t>
        </is>
      </c>
      <c r="E34" s="105" t="inlineStr">
        <is>
          <t>Aset takberwujud diakui jika, dan hanya jika, biaya perolehan aset tersebut dapat diukur secara andal dan kemungkinan besar Bank akan memperoleh manfaat ekonomis masa depan dari aset tersebut. Aset takberwujud terdiri dari perangkat lunak yang dibeli Bank. Perangkat lunak yang dibeli dicatat sebesar biaya perolehan dikurangi akumulasi amortisasi. Metode amortisasi, estimasi masa manfaat dan nilai residual ditelaah pada setiap akhir tahun pelaporan dan disesuaikan jika dianggap tepat. Masa manfaat perangkat lunak adalah lima hingga lima belas tahun. Metode amortisasi yang digunakan adalah garis lurus. Tidak terdapat aset takberwujud yang tidak dapat diestimasi umur ekonomisnya.</t>
        </is>
      </c>
      <c r="F34" s="105" t="inlineStr">
        <is>
          <t>Aset takberwujud diakui jika, dan hanya jika, biaya perolehan aset tersebut dapat diukur secara andal dan kemungkinan besar Bank akan memperoleh manfaat ekonomis masa depan dari aset tersebut. Aset takberwujud terdiri dari perangkat lunak yang dibeli Bank. Perangkat lunak yang dibeli dicatat sebesar biaya perolehan dikurangi akumulasi amortisasi. Metode amortisasi, estimasi masa manfaat dan nilai residual ditelaah pada setiap akhir tahun pelaporan dan disesuaikan jika dianggap tepat. Masa manfaat perangkat lunak adalah lima hingga lima belas tahun. Metode amortisasi yang digunakan adalah garis lurus. Tidak terdapat aset takberwujud yang tidak dapat diestimasi umur ekonomisnya.</t>
        </is>
      </c>
      <c r="G34" s="105" t="n"/>
      <c r="H34" s="105" t="n"/>
      <c r="I34" s="105" t="n"/>
      <c r="J34" s="105" t="n"/>
      <c r="K34" s="105" t="n"/>
      <c r="L34" s="105" t="n"/>
      <c r="M34" s="105" t="n"/>
      <c r="N34" s="105" t="n"/>
      <c r="O34" s="105" t="n"/>
      <c r="P34" s="105" t="n"/>
      <c r="Q34" s="105" t="n"/>
      <c r="R34" s="105" t="n"/>
    </row>
    <row r="35" ht="75" customHeight="1" s="173" thickBot="1">
      <c r="A35" s="104" t="inlineStr">
        <is>
          <t>Beban dibayar dimuka</t>
        </is>
      </c>
      <c r="B35" s="104" t="n"/>
      <c r="C35" s="105" t="inlineStr">
        <is>
          <t>Beban dibayar dimuka merupakan pembayaran kepada pihak lain yang telah dilakukan namun belum merupakan beban pada saat pembayaran dilakukan. Beban dibayar dimuka akan digunakan untuk aktivitas Bank CIMB Niaga dan Entitas Anak di masa mendatang. Beban dibayar dimuka akan diakui sebagai beban pada saat diamortisasi sesuai dengan masa manfaatnya. Termasuk dalam beban dibayar dimuka adalah beban asuransi dan beban sewa yang tidak memenuhi ketentuan PSAK 73 tentang sewa. Lihat catatan 2w untuk kebijakan akuntansi atas sewa.</t>
        </is>
      </c>
      <c r="D35" s="105" t="inlineStr">
        <is>
          <t>Beban dibayar dimuka merupakan pembayaran kepada pihak lain yang telah dilakukan namun belum merupakan beban pada saat pembayaran dilakukan. Beban dibayar dimuka akan digunakan untuk aktivitas Bank CIMB Niaga dan Entitas Anak di masa mendatang. Beban dibayar dimuka akan diakui sebagai beban pada saat diamortisasi sesuai dengan masa manfaatnya. Termasuk dalam beban dibayar dimuka adalah beban asuransi dan beban sewa yang tidak memenuhi ketentuan PSAK 73 tentang sewa. Lihat catatan 2w untuk kebijakan akuntansi atas sewa.</t>
        </is>
      </c>
      <c r="E35" s="105" t="inlineStr">
        <is>
          <t>Beban dibayar dimuka merupakan pembayaran kepada pihak lain yang telah dilakukan namun belum merupakan beban pada saat pembayaran dilakukan. Beban dibayar dimuka akan digunakan untuk aktivitas Bank CIMB Niaga dan Entitas Anak di masa mendatang. Beban dibayar dimuka akan diakui sebagai beban pada saat diamortisasi sesuai dengan masa manfaatnya. Termasuk dalam beban dibayar dimuka adalah beban asuransi dan beban sewa yang tidak memenuhi ketentuan PSAK 73 tentang sewa. Lihat catatan 2w untuk kebijakan akuntansi atas sewa.</t>
        </is>
      </c>
      <c r="F35" s="105" t="inlineStr">
        <is>
          <t>Beban dibayar dimuka merupakan pembayaran kepada pihak lain yang telah dilakukan namun belum merupakan beban pada saat pembayaran dilakukan. Beban dibayar dimuka akan digunakan untuk aktivitas Bank CIMB Niaga dan Entitas Anak di masa mendatang. Beban dibayar dimuka akan diakui sebagai beban pada saat diamortisasi sesuai dengan masa manfaatnya. Termasuk dalam beban dibayar dimuka adalah beban asuransi dan beban sewa yang tidak memenuhi ketentuan PSAK 116 tentang sewa. Lihat catatan 2w untuk kebijakan akuntansi atas sewa.</t>
        </is>
      </c>
      <c r="G35" s="105" t="n"/>
      <c r="H35" s="105" t="n"/>
      <c r="I35" s="105" t="n"/>
      <c r="J35" s="105" t="n"/>
      <c r="K35" s="105" t="n"/>
      <c r="L35" s="105" t="n"/>
      <c r="M35" s="105" t="n"/>
      <c r="N35" s="105" t="n"/>
      <c r="O35" s="105" t="n"/>
      <c r="P35" s="105" t="n"/>
      <c r="Q35" s="105" t="n"/>
      <c r="R35" s="105" t="n"/>
    </row>
    <row r="36" hidden="1" ht="75" customHeight="1" s="173" thickBot="1">
      <c r="A36" s="104" t="inlineStr">
        <is>
          <t>Piutang dan utang asuransi</t>
        </is>
      </c>
      <c r="B36" s="104" t="n"/>
      <c r="C36" s="105" t="inlineStr"/>
      <c r="D36" s="105" t="inlineStr"/>
      <c r="E36" s="105" t="inlineStr"/>
      <c r="F36" s="105" t="inlineStr"/>
      <c r="G36" s="105" t="n"/>
      <c r="H36" s="105" t="n"/>
      <c r="I36" s="105" t="n"/>
      <c r="J36" s="105" t="n"/>
      <c r="K36" s="105" t="n"/>
      <c r="L36" s="105" t="n"/>
      <c r="M36" s="105" t="n"/>
      <c r="N36" s="105" t="n"/>
      <c r="O36" s="105" t="n"/>
      <c r="P36" s="105" t="n"/>
      <c r="Q36" s="105" t="n"/>
      <c r="R36" s="105" t="n"/>
    </row>
    <row r="37" ht="75" customHeight="1" s="173" thickBot="1">
      <c r="A37" s="104" t="inlineStr">
        <is>
          <t>Piutang pembiayaan konsumen</t>
        </is>
      </c>
      <c r="B37" s="104" t="n"/>
      <c r="C37" s="105" t="inlineStr">
        <is>
          <t>Piutang pembiayaan konsumen Entitas Anak diklasifikasikan sebagai biaya perolehan diamortisasi. Lihat Catatan 2f untuk kebijakan akuntansi atas biaya perolehan diamortisasi. Pada saat pengakuan awal, piutang pembiayaan konsumen diukur pada nilai wajar atau nilai wajar ditambah/dikurangi biaya dan pendapatan transaksi. Pada saat pengakuan awal, nilai wajar pembiayaan konsumen merupakan jumlah piutang dikurangi pendapatan yang ditangguhkan. Selanjutnya, piutang pembiayaan konsumen diukur dengan biaya perolehan diamortisasi menggunakan metode suku bunga efektif setelah dikurangi dengan pendapatan yang ditangguhkan dan cadangan kerugian penurunan nilai. Pendapatan pembiayaan konsumen Entitas Anak yang belum diakui merupakan selisih antara jumlah keseluruhan pembayaran angsuran yang akan diterima dari konsumen dan jumlah pokok pembiayaan, yang diakui sebagai penghasilan sepanjang jangka waktu kontrak berdasarkan suatu tarif pengembalian menurut kontrak yang dihitung secara berkala atas nilai investasi bersih terhitung sejak pembiayaan konsumen dilakukan. Penyelesaian kontrak sebelum masa pembiayaan konsumen berakhir diperlakukan sebagai pembatalan kontrak pembiayaan konsumen dan keuntungan atau kerugian yang timbul diakui sebagai laba/rugi periode berjalan. Dalam pembiayaan bersama, Entitas Anak berhak menentukan tingkat bunga yang lebih tinggi kepada konsumen dibandingkan dengan tingkat bunga yang ditetapkan dalam perjanjian pembiayaan bersama dengan penyedia fasilitas pembiayaan bersama. Piutang pembiayaan bersama “without recourse” disajikan di laporan posisi keuangan konsolidasian secara bersih. Pendapatan pembiayaan konsumen dan beban bunga yang terkait dengan pembiayaan bersama “without recourse” disajikan secara bersih sebagai laba/rugi. Jaminan kendaraan yang dikuasai kembali oleh Entitas Anak dinyatakan berdasarkan nilai terendah antara nilai tercatat piutang pembiayaan konsumen atau nilai realisasi bersih. Selisih antara nilai tercatat dan nilai realisasi bersih dicatat sebagai cadangan kerugian penurunan nilai dan dibebankan sebagai laba/rugi. Dalam upaya penyelesaian piutang, konsumen memberi kuasa kepada Entitas Anak untuk menjual kendaraan ataupun melakukan tindakan lainnya bila terjadi wanprestasi terhadap perjanjian pembiayaan. Jika harga jual jaminan kendaraan lebih rendah dibandingkan dengan nilai saldo piutang pembiayaan, maka selisih tersebut dibebankan sebagai laba/rugi. Apabila harga jual jaminan kendaraan lebih tinggi dibandingkan dengan nilai saldo piutang pembiayaan, ditambah dengan biaya-biaya penarikan dan pemeliharaan jaminan maka selisih tersebut akan dikembalikan kepada konsumen.</t>
        </is>
      </c>
      <c r="D37" s="105" t="inlineStr">
        <is>
          <t>Piutang pembiayaan konsumen Entitas Anak diklasifikasikan sebagai biaya perolehan diamortisasi. Lihat Catatan 2f untuk kebijakan akuntansi atas biaya perolehan diamortisasi. Pada saat pengakuan awal, piutang pembiayaan konsumen diukur pada nilai wajar atau nilai wajar ditambah/dikurangi biaya dan pendapatan transaksi. Pada saat pengakuan awal, nilai wajar pembiayaan konsumen merupakan jumlah piutang dikurangi pendapatan yang ditangguhkan. Selanjutnya, piutang pembiayaan konsumen diukur dengan biaya perolehan diamortisasi menggunakan metode suku bunga efektif setelah dikurangi dengan pendapatan yang ditangguhkan dan cadangan kerugian penurunan nilai. Pendapatan pembiayaan konsumen Entitas Anak yang belum diakui merupakan selisih antara jumlah keseluruhan pembayaran angsuran yang akan diterima dari konsumen dan jumlah pokok pembiayaan, yang diakui sebagai penghasilan sepanjang jangka waktu kontrak berdasarkan suatu tarif pengembalian menurut kontrak yang dihitung secara berkala atas nilai investasi bersih terhitung sejak pembiayaan konsumen dilakukan. Penyelesaian kontrak sebelum masa pembiayaan konsumen berakhir diperlakukan sebagai pembatalan kontrak pembiayaan konsumen dan keuntungan atau kerugian yang timbul diakui sebagai laba/rugi periode berjalan. Dalam pembiayaan bersama, Entitas Anak berhak menentukan tingkat bunga yang lebih tinggi kepada konsumen dibandingkan dengan tingkat bunga yang ditetapkan dalam perjanjian pembiayaan bersama dengan penyedia fasilitas pembiayaan bersama. Piutang pembiayaan bersama “without recourse” disajikan di laporan posisi keuangan konsolidasian secara bersih. Pendapatan pembiayaan konsumen dan beban bunga yang terkait dengan pembiayaan bersama “without recourse” disajikan secara bersih sebagai laba/rugi. Jaminan kendaraan yang dikuasai kembali oleh Entitas Anak dinyatakan berdasarkan nilai terendah antara nilai tercatat piutang pembiayaan konsumen atau nilai realisasi bersih. Selisih antara nilai tercatat dan nilai realisasi bersih dicatat sebagai cadangan kerugian penurunan nilai dan dibebankan sebagai laba/rugi. Dalam upaya penyelesaian piutang, konsumen memberi kuasa kepada Entitas Anak untuk menjual kendaraan ataupun melakukan tindakan lainnya bila terjadi wanprestasi terhadap perjanjian pembiayaan. Jika harga jual jaminan kendaraan lebih rendah dibandingkan dengan nilai saldo piutang pembiayaan, maka selisih tersebut dibebankan sebagai laba/rugi. Apabila harga jual jaminan kendaraan lebih tinggi dibandingkan dengan nilai saldo piutang pembiayaan, ditambah dengan biaya-biaya penarikan dan pemeliharaan jaminan maka selisih tersebut akan dikembalikan kepada konsumen.</t>
        </is>
      </c>
      <c r="E37" s="105" t="inlineStr">
        <is>
          <t>Piutang pembiayaan konsumen Entitas Anak diklasifikasikan sebagai biaya perolehan diamortisasi. Lihat Catatan 2f untuk kebijakan akuntansi atas biaya perolehan diamortisasi. Pada saat pengakuan awal, piutang pembiayaan konsumen diukur pada nilai wajar atau nilai wajar ditambah/dikurangi biaya dan pendapatan transaksi. Pada saat pengakuan awal, nilai wajar pembiayaan konsumen merupakan jumlah piutang dikurangi pendapatan yang ditangguhkan. Selanjutnya, piutang pembiayaan konsumen diukur dengan biaya perolehan diamortisasi menggunakan metode suku bunga efektif setelah dikurangi dengan pendapatan yang ditangguhkan dan cadangan kerugian penurunan nilai. Pendapatan pembiayaan konsumen Entitas Anak yang belum diakui merupakan selisih antara jumlah keseluruhan pembayaran angsuran yang akan diterima dari konsumen dan jumlah pokok pembiayaan, yang diakui sebagai penghasilan sepanjang jangka waktu kontrak berdasarkan suatu tarif pengembalian menurut kontrak yang dihitung secara berkala atas nilai investasi bersih terhitung sejak pembiayaan konsumen dilakukan. Penyelesaian kontrak sebelum masa pembiayaan konsumen berakhir diperlakukan sebagai pembatalan kontrak pembiayaan konsumen dan keuntungan atau kerugian yang timbul diakui sebagai laba/rugi periode berjalan. Dalam pembiayaan bersama, Entitas Anak berhak menentukan tingkat bunga yang lebih tinggi kepada konsumen dibandingkan dengan tingkat bunga yang ditetapkan dalam perjanjian pembiayaan bersama dengan penyedia fasilitas pembiayaan bersama. Piutang pembiayaan bersama  recourse disajikan di laporan posisi keuangan konsolidasian secara bersih. Pendapatan pembiayaan konsumen dan beban bunga yang terkait dengan pembiayaan bersama  recourse disajikan secara bersih sebagai laba/rugi. Jaminan kendaraan yang dikuasai kembali oleh Entitas Anak dinyatakan berdasarkan nilai terendah antara nilai tercatat piutang pembiayaan konsumen atau nilai realisasi bersih. Selisih antara nilai tercatat dan nilai realisasi bersih dicatat sebagai cadangan kerugian penurunan nilai dan dibebankan sebagai laba/rugi. Dalam upaya penyelesaian piutang, konsumen memberi kuasa kepada Entitas Anak untuk menjual kendaraan ataupun melakukan tindakan lainnya bila terjadi wanprestasi terhadap perjanjian pembiayaan. Jika harga jual jaminan kendaraan lebih rendah dibandingkan dengan nilai saldo piutang pembiayaan, maka selisih tersebut dibebankan sebagai laba/rugi. Apabila harga jual jaminan kendaraan lebih tinggi dibandingkan dengan nilai saldo piutang pembiayaan, ditambah dengan biaya-biaya penarikan dan pemeliharaan jaminan maka selisih tersebut akan dikembalikan kepada konsumen.</t>
        </is>
      </c>
      <c r="F37" s="105" t="inlineStr">
        <is>
          <t>Piutang pembiayaan konsumen Entitas Anak diklasifikasikan sebagai biaya perolehan diamortisasi. Lihat Catatan 2f untuk kebijakan akuntansi atas biaya perolehan diamortisasi. Pada saat pengakuan awal, piutang pembiayaan konsumen diukur pada nilai wajar atau nilai wajar ditambah/dikurangi biaya dan pendapatan transaksi. Pada saat pengakuan awal, nilai wajar pembiayaan konsumen merupakan jumlah piutang dikurangi pendapatan yang ditangguhkan. Selanjutnya, piutang pembiayaan konsumen diukur dengan biaya perolehan diamortisasi menggunakan metode suku bunga efektif setelah dikurangi dengan pendapatan yang ditangguhkan dan cadangan kerugian penurunan nilai. Pendapatan pembiayaan konsumen Entitas Anak yang belum diakui merupakan selisih antara jumlah keseluruhan pembayaran angsuran yang akan diterima dari konsumen dan jumlah pokok pembiayaan, yang diakui sebagai penghasilan sepanjang jangka waktu kontrak berdasarkan suatu tarif pengembalian menurut kontrak yang dihitung secara berkala atas nilai investasi bersih terhitung sejak pembiayaan konsumen dilakukan. Penyelesaian kontrak sebelum masa pembiayaan konsumen berakhir diperlakukan sebagai pembatalan kontrak pembiayaan konsumen dan keuntungan atau kerugian yang timbul diakui sebagai laba/rugi periode berjalan. Dalam pembiayaan bersama, Entitas Anak berhak menentukan tingkat bunga yang lebih tinggi kepada konsumen dibandingkan dengan tingkat bunga yang ditetapkan dalam perjanjian pembiayaan bersama dengan penyedia fasilitas pembiayaan bersama. Piutang pembiayaan bersama  recourse disajikan di laporan posisi keuangan konsolidasian secara bersih. Pendapatan pembiayaan konsumen dan beban bunga yang terkait dengan pembiayaan bersama  recourse disajikan secara bersih sebagai laba/rugi. Jaminan kendaraan yang dikuasai kembali oleh Entitas Anak dinyatakan berdasarkan nilai terendah antara nilai tercatat piutang pembiayaan konsumen atau nilai realisasi bersih. Selisih antara nilai tercatat dan nilai realisasi bersih dicatat sebagai cadangan kerugian penurunan nilai dan dibebankan sebagai laba/rugi. Dalam upaya penyelesaian piutang, konsumen memberi kuasa kepada Entitas Anak untuk menjual kendaraan ataupun melakukan tindakan lainnya bila terjadi wanprestasi terhadap perjanjian pembiayaan. Jika harga jual jaminan kendaraan lebih rendah dibandingkan dengan nilai saldo piutang pembiayaan, maka selisih tersebut dibebankan sebagai laba/rugi. Apabila harga jual jaminan kendaraan lebih tinggi dibandingkan dengan nilai saldo piutang pembiayaan, ditambah dengan biaya-biaya penarikan dan pemeliharaan jaminan maka selisih tersebut akan dikembalikan kepada konsumen.</t>
        </is>
      </c>
      <c r="G37" s="105" t="n"/>
      <c r="H37" s="105" t="n"/>
      <c r="I37" s="105" t="n"/>
      <c r="J37" s="105" t="n"/>
      <c r="K37" s="105" t="n"/>
      <c r="L37" s="105" t="n"/>
      <c r="M37" s="105" t="n"/>
      <c r="N37" s="105" t="n"/>
      <c r="O37" s="105" t="n"/>
      <c r="P37" s="105" t="n"/>
      <c r="Q37" s="105" t="n"/>
      <c r="R37" s="105" t="n"/>
    </row>
    <row r="38" hidden="1" ht="75" customHeight="1" s="173" thickBot="1">
      <c r="A38" s="104" t="inlineStr">
        <is>
          <t>Liabilitas atas kontrak</t>
        </is>
      </c>
      <c r="B38" s="104" t="n"/>
      <c r="C38" s="105" t="inlineStr"/>
      <c r="D38" s="105" t="inlineStr"/>
      <c r="E38" s="105" t="inlineStr"/>
      <c r="F38" s="105" t="inlineStr"/>
      <c r="G38" s="105" t="n"/>
      <c r="H38" s="105" t="n"/>
      <c r="I38" s="105" t="n"/>
      <c r="J38" s="105" t="n"/>
      <c r="K38" s="105" t="n"/>
      <c r="L38" s="105" t="n"/>
      <c r="M38" s="105" t="n"/>
      <c r="N38" s="105" t="n"/>
      <c r="O38" s="105" t="n"/>
      <c r="P38" s="105" t="n"/>
      <c r="Q38" s="105" t="n"/>
      <c r="R38" s="105" t="n"/>
    </row>
    <row r="39" ht="75" customHeight="1" s="173" thickBot="1">
      <c r="A39" s="104" t="inlineStr">
        <is>
          <t>Simpanan nasabah dan simpanan dari bank lain</t>
        </is>
      </c>
      <c r="B39" s="104" t="n"/>
      <c r="C39" s="105" t="inlineStr">
        <is>
          <t>Simpanan dari nasabah adalah dana yang dipercayakan oleh masyarakat (selain bank) kepada Bank CIMB Niaga berdasarkan perjanjian penyimpanan dana. Termasuk dalam pos ini adalah giro, tabungan, deposito berjangka, sertifikat deposito dan bentuk lain yang dapat dipersamakan dengan itu. Simpanan dari bank lain terdiri dari liabilitas terhadap bank lain, baik di dalam maupun luar negeri, dalam bentuk giro, interbank call money, deposito berjangka, dan sertifikat deposito. Simpanan dari nasabah dan dari bank lain diklasifikasikan sebagai liabilitas keuangan yang diukur dengan biaya perolehan diamortisasi dan sebagian dari simpanan dari nasabah diukur pada nilai wajar melalui laba rugi. Lihat Catatan 2f untuk kebijakan akuntansi atas liabilitas keuangan yang diukur dengan biaya perolehan diamortisasi dan diukur pada nilai wajar melalui laba rugi.</t>
        </is>
      </c>
      <c r="D39" s="105" t="inlineStr">
        <is>
          <t>Simpanan dari nasabah adalah dana yang dipercayakan oleh masyarakat (selain bank) kepada Bank CIMB Niaga berdasarkan perjanjian penyimpanan dana. Termasuk dalam pos ini adalah giro, tabungan, deposito berjangka, sertifikat deposito dan bentuk lain yang dapat dipersamakan dengan itu. Simpanan dari bank lain terdiri dari liabilitas terhadap bank lain, baik di dalam maupun luar negeri, dalam bentuk giro, interbank call money, deposito berjangka, dan sertifikat deposito. Simpanan dari nasabah dan dari bank lain diklasifikasikan sebagai liabilitas keuangan yang diukur dengan biaya perolehan diamortisasi dan sebagian dari simpanan dari nasabah diukur pada nilai wajar melalui laba rugi. Lihat Catatan 2f untuk kebijakan akuntansi atas liabilitas keuangan yang diukur dengan biaya perolehan diamortisasi dan diukur pada nilai wajar melalui laba rugi.</t>
        </is>
      </c>
      <c r="E39" s="105" t="inlineStr">
        <is>
          <t>Simpanan dari nasabah adalah dana yang dipercayakan oleh masyarakat (selain bank) kepada Bank CIMB Niaga berdasarkan perjanjian penyimpanan dana. Termasuk dalam pos ini adalah giro, tabungan, deposito berjangka, sertifikat deposito dan bentuk lain yang dapat dipersamakan dengan itu. Simpanan dari bank lain terdiri dari liabilitas terhadap bank lain, baik di dalam maupun luar negeri, dalam bentuk giro, interbank call money, deposito berjangka, dan sertifikat deposito. Simpanan dari nasabah dan dari bank lain diklasifikasikan sebagai liabilitas keuangan yang diukur dengan biaya perolehan diamortisasi dan sebagian dari simpanan dari nasabah diukur pada nilai wajar melalui laba rugi. Lihat Catatan 2f untuk kebijakan akuntansi atas liabilitas keuangan yang diukur dengan biaya perolehan diamortisasi dan diukur pada nilai wajar melalui laba rugi.</t>
        </is>
      </c>
      <c r="F39" s="105" t="inlineStr">
        <is>
          <t>Simpanan dari nasabah adalah dana yang dipercayakan oleh masyarakat (selain bank) kepada Bank CIMB Niaga berdasarkan perjanjian penyimpanan dana. Termasuk dalam pos ini adalah giro, tabungan, deposito berjangka, sertifikat deposito dan bentuk lain yang dapat dipersamakan dengan itu. Simpanan dari bank lain terdiri dari liabilitas terhadap bank lain, baik di dalam maupun luar negeri, dalam bentuk giro, interbank call money, deposito berjangka, dan sertifikat deposito. Simpanan dari nasabah dan dari bank lain diklasifikasikan sebagai liabilitas keuangan yang diukur dengan biaya perolehan diamortisasi dan sebagian dari simpanan dari nasabah diukur pada nilai wajar melalui laba rugi. Lihat Catatan 2f untuk kebijakan akuntansi atas liabilitas keuangan yang diukur dengan biaya perolehan diamortisasi dan diukur pada nilai wajar melalui laba rugi.</t>
        </is>
      </c>
      <c r="G39" s="105" t="n"/>
      <c r="H39" s="105" t="n"/>
      <c r="I39" s="105" t="n"/>
      <c r="J39" s="105" t="n"/>
      <c r="K39" s="105" t="n"/>
      <c r="L39" s="105" t="n"/>
      <c r="M39" s="105" t="n"/>
      <c r="N39" s="105" t="n"/>
      <c r="O39" s="105" t="n"/>
      <c r="P39" s="105" t="n"/>
      <c r="Q39" s="105" t="n"/>
      <c r="R39" s="105" t="n"/>
    </row>
    <row r="40" ht="75" customHeight="1" s="173" thickBot="1">
      <c r="A40" s="104" t="inlineStr">
        <is>
          <t>Obligasi subordinasi</t>
        </is>
      </c>
      <c r="B40" s="104" t="n"/>
      <c r="C40" s="105" t="inlineStr">
        <is>
          <t>Pinjaman subordinasi merupakan pinjaman yang diperoleh berdasarkan suatu perjanjian subordinasi, dimana kedudukan hak pemberi pinjaman subordinasi adalah lebih rendah daripada kedudukan hak pemberi pinjaman lain.</t>
        </is>
      </c>
      <c r="D40" s="105" t="inlineStr">
        <is>
          <t>Pinjaman subordinasi merupakan pinjaman yang diperoleh berdasarkan suatu perjanjian subordinasi, dimana kedudukan hak pemberi pinjaman subordinasi adalah lebih rendah daripada kedudukan hak pemberi pinjaman lain.</t>
        </is>
      </c>
      <c r="E40" s="105" t="inlineStr">
        <is>
          <t>Pinjaman subordinasi merupakan pinjaman yang diperoleh berdasarkan suatu perjanjian subordinasi, dimana kedudukan hak pemberi pinjaman subordinasi adalah lebih rendah daripada kedudukan hak pemberi pinjaman lain.</t>
        </is>
      </c>
      <c r="F40" s="105" t="inlineStr">
        <is>
          <t>Pinjaman subordinasi merupakan pinjaman yang diperoleh berdasarkan suatu perjanjian subordinasi, dimana kedudukan hak pemberi pinjaman subordinasi adalah lebih rendah daripada kedudukan hak pemberi pinjaman lain.</t>
        </is>
      </c>
      <c r="G40" s="105" t="n"/>
      <c r="H40" s="105" t="n"/>
      <c r="I40" s="105" t="n"/>
      <c r="J40" s="105" t="n"/>
      <c r="K40" s="105" t="n"/>
      <c r="L40" s="105" t="n"/>
      <c r="M40" s="105" t="n"/>
      <c r="N40" s="105" t="n"/>
      <c r="O40" s="105" t="n"/>
      <c r="P40" s="105" t="n"/>
      <c r="Q40" s="105" t="n"/>
      <c r="R40" s="105" t="n"/>
    </row>
    <row r="41" ht="75" customHeight="1" s="173" thickBot="1">
      <c r="A41" s="104" t="inlineStr">
        <is>
          <t>Efek-efek yang dibeli dengan janji dibeli kembali</t>
        </is>
      </c>
      <c r="B41" s="104" t="n"/>
      <c r="C41" s="105" t="inlineStr">
        <is>
          <t>Efek-efek yang dibeli dengan janji dijual kembali (reverse repo) disajikan sebagai tagihan sebesar harga jual kembali yang disepakati dikurangi dengan selisih antara harga beli dan harga jual kembali yang disepakati (pendapatan bunga yang ditangguhkan) dan cadangan kerugian penurunan nilai. Selisih antara harga beli dan harga jual kembali yang disepakati tersebut diamortisasi dengan menggunakan suku bunga efektif sebagai pendapatan bunga selama jangka waktu sejak efek-efek itu dibeli hingga saat dijual kembali. Efek-efek yang dibeli dengan janji dijual kembali (reverse repo) diklasifikasikan sebagai biaya perolehan diamortisasi. Lihat Catatan 2f untuk kebijakan akuntansi atas aset keuangan yang diklasifikasikan sebagai biaya perolehan diamortisasi.</t>
        </is>
      </c>
      <c r="D41" s="105" t="inlineStr">
        <is>
          <t>Efek-efek yang dibeli dengan janji dijual kembali (reverse repo) disajikan sebagai tagihan sebesar harga jual kembali yang disepakati dikurangi dengan selisih antara harga beli dan harga jual kembali yang disepakati (pendapatan bunga yang ditangguhkan) dan cadangan kerugian penurunan nilai. Selisih antara harga beli dan harga jual kembali yang disepakati tersebut diamortisasi dengan menggunakan suku bunga efektif sebagai pendapatan bunga selama jangka waktu sejak efek-efek itu dibeli hingga saat dijual kembali. Efek-efek yang dibeli dengan janji dijual kembali (reverse repo) diklasifikasikan sebagai biaya perolehan diamortisasi. Lihat Catatan 2f untuk kebijakan akuntansi atas aset keuangan yang diklasifikasikan sebagai biaya perolehan diamortisasi.</t>
        </is>
      </c>
      <c r="E41" s="105" t="inlineStr">
        <is>
          <t>Efek-efek yang dibeli dengan janji dijual kembali (reverse repo) disajikan sebagai tagihan sebesar harga jual kembali yang disepakati dikurangi dengan selisih antara harga beli dan harga jual kembali yang disepakati (pendapatan bunga yang ditangguhkan) dan cadangan kerugian penurunan nilai. Selisih antara harga beli dan harga jual kembali yang disepakati tersebut diamortisasi dengan menggunakan suku bunga efektif sebagai pendapatan bunga selama jangka waktu sejak efek-efek itu dibeli hingga saat dijual kembali. Efek-efek yang dibeli dengan janji dijual kembali (reverse repo) diklasifikasikan sebagai biaya perolehan diamortisasi. Lihat Catatan 2f untuk kebijakan akuntansi atas aset keuangan yang diklasifikasikan sebagai biaya perolehan diamortisasi.</t>
        </is>
      </c>
      <c r="F41" s="105" t="inlineStr">
        <is>
          <t>Efek-efek yang dibeli dengan janji dijual kembali (reverse repo) disajikan sebagai tagihan sebesar harga jual kembali yang disepakati dikurangi dengan selisih antara harga beli dan harga jual kembali yang disepakati (pendapatan bunga yang ditangguhkan) dan cadangan kerugian penurunan nilai. Selisih antara harga beli dan harga jual kembali yang disepakati tersebut diamortisasi dengan menggunakan suku bunga efektif sebagai pendapatan bunga selama jangka waktu sejak efek-efek itu dibeli hingga saat dijual kembali. Efek-efek yang dibeli dengan janji dijual kembali (reverse repo) diklasifikasikan sebagai biaya perolehan diamortisasi. Lihat Catatan 2f untuk kebijakan akuntansi atas aset keuangan yang diklasifikasikan sebagai biaya perolehan diamortisasi.</t>
        </is>
      </c>
      <c r="G41" s="105" t="n"/>
      <c r="H41" s="105" t="n"/>
      <c r="I41" s="105" t="n"/>
      <c r="J41" s="105" t="n"/>
      <c r="K41" s="105" t="n"/>
      <c r="L41" s="105" t="n"/>
      <c r="M41" s="105" t="n"/>
      <c r="N41" s="105" t="n"/>
      <c r="O41" s="105" t="n"/>
      <c r="P41" s="105" t="n"/>
      <c r="Q41" s="105" t="n"/>
      <c r="R41" s="105" t="n"/>
    </row>
    <row r="42" ht="75" customHeight="1" s="173" thickBot="1">
      <c r="A42" s="104" t="inlineStr">
        <is>
          <t>Saham treasuri</t>
        </is>
      </c>
      <c r="B42" s="104" t="n"/>
      <c r="C42" s="105" t="inlineStr">
        <is>
          <t>Ketika Bank membeli modal saham ekuitas Bank (saham tresuri), imbalan yang dibayar, termasuk biaya tambahan yang secara langsung dapat diatribusikan (dikurangi pajak penghasilan) dikurangkan dari ekuitas yang diatribusikan kepada pemilik ekuitas Bank sampai saham tersebut dibatalkan atau diterbitkan kembali. Ketika saham tersebut selanjutnya diterbitkan kembali, imbalan yang diterima, dikurangi biaya tambahan transaksi yang terkait dan dampak pajak penghasilan yang terkait dimasukkan pada ekuitas yang dapat diatribusikan kepada pemilik ekuitas Bank.</t>
        </is>
      </c>
      <c r="D42" s="105" t="inlineStr">
        <is>
          <t>Ketika Bank membeli modal saham ekuitas Bank (saham tresuri), imbalan yang dibayar, termasuk biaya tambahan yang secara langsung dapat diatribusikan (dikurangi pajak penghasilan) dikurangkan dari ekuitas yang diatribusikan kepada pemilik ekuitas Bank sampai saham tersebut dibatalkan atau diterbitkan kembali. Ketika saham tersebut selanjutnya diterbitkan kembali, imbalan yang diterima, dikurangi biaya tambahan transaksi yang terkait dan dampak pajak penghasilan yang terkait dimasukkan pada ekuitas yang dapat diatribusikan kepada pemilik ekuitas Bank.</t>
        </is>
      </c>
      <c r="E42" s="105" t="inlineStr">
        <is>
          <t>Ketika Bank membeli modal saham ekuitas Bank (saham tresuri), imbalan yang dibayar, termasuk biaya tambahan yang secara langsung dapat diatribusikan (dikurangi pajak penghasilan) dikurangkan dari ekuitas yang diatribusikan kepada pemilik ekuitas Bank sampai saham tersebut dibatalkan atau diterbitkan kembali.
Ketika saham tersebut selanjutnya diterbitkan kembali, imbalan yang diterima, dikurangi biaya tambahan transaksi yang terkait dan dampak pajak penghasilan yang terkait dimasukkan pada ekuitas yang dapat diatribusikan kepada pemilik ekuitas Bank.</t>
        </is>
      </c>
      <c r="F42" s="105" t="inlineStr">
        <is>
          <t>Ketika Bank membeli modal saham ekuitas Bank (saham tresuri), imbalan yang dibayar, termasuk biaya tambahan yang secara langsung dapat diatribusikan (dikurangi pajak penghasilan) dikurangkan dari ekuitas yang diatribusikan kepada pemilik ekuitas Bank sampai saham tersebut dibatalkan atau diterbitkan kembali.
Ketika saham tersebut selanjutnya diterbitkan kembali, imbalan yang diterima, dikurangi biaya tambahan transaksi yang terkait dan dampak pajak penghasilan yang terkait dimasukkan pada ekuitas yang dapat diatribusikan kepada pemilik ekuitas Bank.</t>
        </is>
      </c>
      <c r="G42" s="105" t="n"/>
      <c r="H42" s="105" t="n"/>
      <c r="I42" s="105" t="n"/>
      <c r="J42" s="105" t="n"/>
      <c r="K42" s="105" t="n"/>
      <c r="L42" s="105" t="n"/>
      <c r="M42" s="105" t="n"/>
      <c r="N42" s="105" t="n"/>
      <c r="O42" s="105" t="n"/>
      <c r="P42" s="105" t="n"/>
      <c r="Q42" s="105" t="n"/>
      <c r="R42" s="105" t="n"/>
    </row>
    <row r="43" hidden="1" ht="75" customHeight="1" s="173" thickBot="1">
      <c r="A43" s="104" t="inlineStr">
        <is>
          <t>Modal saham</t>
        </is>
      </c>
      <c r="B43" s="104" t="n"/>
      <c r="C43" s="105" t="inlineStr"/>
      <c r="D43" s="105" t="inlineStr"/>
      <c r="E43" s="105" t="inlineStr"/>
      <c r="F43" s="105" t="inlineStr"/>
      <c r="G43" s="105" t="n"/>
      <c r="H43" s="105" t="n"/>
      <c r="I43" s="105" t="n"/>
      <c r="J43" s="105" t="n"/>
      <c r="K43" s="105" t="n"/>
      <c r="L43" s="105" t="n"/>
      <c r="M43" s="105" t="n"/>
      <c r="N43" s="105" t="n"/>
      <c r="O43" s="105" t="n"/>
      <c r="P43" s="105" t="n"/>
      <c r="Q43" s="105" t="n"/>
      <c r="R43" s="105" t="n"/>
    </row>
    <row r="44" ht="75" customHeight="1" s="173" thickBot="1">
      <c r="A44" s="104" t="inlineStr">
        <is>
          <t>Pengaturan pembayaran berbasis saham</t>
        </is>
      </c>
      <c r="B44" s="104" t="n"/>
      <c r="C44" s="105" t="inlineStr">
        <is>
          <t>Nilai wajar opsi yang diberikan: - termasuk kondisi kinerja pasar (misalnya, harga saham entitas); - tidak termasuk dampak dari jasa dan kondisi vesting yang tidak dipengaruhi kinerja pasar (misalnya, profitabilitas, target pertumbuhan penjualan dan tetap menjadi karyawan perusahaan selama periode waktu tertentu); dan - termasuk dampak dari kondisi non-vesting. Syarat jasa dan syarat yang tidak dipengaruhi kinerja pasar dimasukkan di dalam asumsi mengenai jumlah opsi yang diharapkan akan vest.</t>
        </is>
      </c>
      <c r="D44" s="105" t="inlineStr">
        <is>
          <t>Nilai wajar opsi yang diberikan: - termasuk kondisi kinerja pasar (misalnya, harga saham entitas); - tidak termasuk dampak dari jasa dan kondisi vesting yang tidak dipengaruhi kinerja pasar (misalnya, profitabilitas, target pertumbuhan penjualan dan tetap menjadi karyawan perusahaan selama periode waktu tertentu); dan - termasuk dampak dari kondisi non-vesting. Syarat jasa dan syarat yang tidak dipengaruhi kinerja pasar dimasukkan di dalam asumsi mengenai jumlah opsi yang diharapkan akan vest.</t>
        </is>
      </c>
      <c r="E44" s="105" t="inlineStr">
        <is>
          <t>Bank CIMB Niaga dan CIMB Group Holdings Berhad memberikan opsi kepada manajemen dan karyawan yang berhak.
Nilai wajar opsi yang diberikan diakui sebagai beban dan dengan peningkatan pada ekuitas. Jumlah nilai yang harus dibebankan ditentukan dengan mengacu kepada nilai wajar opsi yang diberikan:
- termasuk kinerja pasar (misalnya, harga saham entitas);
- tidak termasuk dampak dari jasa dan kondisi vesting yang tidak dipengaruhi kinerja pasar (misalnya, profitabilitas, target pertumbuhan penjualan dan tetap menjadi karyawan perusahaan selama periode waktu tertentu); dan
- termasuk dampak dari kondisi non-vesting.
Bank dan Entitas Anak merevisi estimasi mereka mengenai jumlah opsi yang pada awalnya diharapkan akan berlaku. Selisih antara estimasi yang direvisi dan estimasi awal, atau revisi terhadap estimasi awal, jika ada, diakui dalam laba rugi, dengan penyesuaian yang sesuai terhadap ekuitas.
Syarat jasa dan syarat yang tidak dipengaruhi kinerja pasar dimasukkan di dalam asumsi mengenai jumlah opsi yang diharapkan akan vest. Jumlah beban diakui selama periode vesting, yaitu periode dimana seluruh kondisi vesting tertentu telah terpenuhi.
Setiap akhir periode pelaporan, Bank merevisi estimasi jumlah opsi yang diharapkan vest berdasarkan syarat jasa. Selisih antara estimasi revisian dengan jumlah estimasi sebelumnya, jika ada, diakui dalam laporan laba rugi, dengan penyesuaian pada sisi ekuitas.
Ketika opsi dieksekusi, Bank menerbitkan sejumlah saham baru atau menerbitkan kembali saham tresurinya (jika ada). Nilai kas yang diterima dikurangi dengan biaya transaksi yang dapat diatribusikan dikreditkan ke modal saham (nilai nominal) dan agio saham.</t>
        </is>
      </c>
      <c r="F44" s="105" t="inlineStr">
        <is>
          <t>CIMB Niaga dan CIMB Group Holdings Berhad memberikan opsi kepada manajemen dan karyawan yang berhak.
Nilai wajar opsi yang diberikan diakui sebagai beban dan dengan peningkatan pada ekuitas. Jumlah nilai yang harus dibebankan ditentukan dengan mengacu kepada nilai wajar opsi yang diberikan:
- termasuk kinerja pasar (misalnya, harga saham entitas);
- tidak termasuk dampak dari jasa dan kondisi vesting yang tidak dipengaruhi kinerja pasar (misalnya, profitabilitas, target pertumbuhan penjualan dan tetap menjadi karyawan perusahaan selama periode waktu tertentu); dan
- termasuk dampak dari kondisi non-vesting.
Bank dan Entitas Anak merevisi estimasi mereka mengenai jumlah opsi yang pada awalnya diharapkan akan berlaku. Selisih antara estimasi yang direvisi dan estimasi awal, atau revisi terhadap estimasi awal, jika ada, diakui dalam laba rugi, dengan penyesuaian yang sesuai terhadap ekuitas.
Syarat jasa dan syarat yang tidak dipengaruhi kinerja pasar dimasukkan di dalam asumsi mengenai jumlah opsi yang diharapkan akan vest. Jumlah beban diakui selama periode vesting, yaitu periode dimana seluruh kondisi vesting tertentu telah terpenuhi.
Setiap akhir periode pelaporan, Bank merevisi estimasi jumlah opsi yang diharapkan vest berdasarkan syarat jasa. Selisih antara estimasi revisian dengan jumlah estimasi sebelumnya, jika ada, diakui dalam laporan laba rugi, dengan penyesuaian pada sisi ekuitas.
Ketika opsi dieksekusi, Bank menerbitkan sejumlah saham baru atau menerbitkan kembali saham tresurinya (jika ada). Nilai kas yang diterima dikurangi dengan biaya transaksi yang dapat diatribusikan dikreditkan ke modal saham (nilai nominal) dan agio saham.</t>
        </is>
      </c>
      <c r="G44" s="105" t="n"/>
      <c r="H44" s="105" t="n"/>
      <c r="I44" s="105" t="n"/>
      <c r="J44" s="105" t="n"/>
      <c r="K44" s="105" t="n"/>
      <c r="L44" s="105" t="n"/>
      <c r="M44" s="105" t="n"/>
      <c r="N44" s="105" t="n"/>
      <c r="O44" s="105" t="n"/>
      <c r="P44" s="105" t="n"/>
      <c r="Q44" s="105" t="n"/>
      <c r="R44" s="105" t="n"/>
    </row>
    <row r="45" hidden="1" ht="75" customHeight="1" s="173" thickBot="1">
      <c r="A45" s="104" t="inlineStr">
        <is>
          <t>Biaya emisi efek ekuitas</t>
        </is>
      </c>
      <c r="B45" s="104" t="n"/>
      <c r="C45" s="105" t="inlineStr"/>
      <c r="D45" s="105" t="inlineStr"/>
      <c r="E45" s="105" t="inlineStr"/>
      <c r="F45" s="105" t="inlineStr"/>
      <c r="G45" s="105" t="n"/>
      <c r="H45" s="105" t="n"/>
      <c r="I45" s="105" t="n"/>
      <c r="J45" s="105" t="n"/>
      <c r="K45" s="105" t="n"/>
      <c r="L45" s="105" t="n"/>
      <c r="M45" s="105" t="n"/>
      <c r="N45" s="105" t="n"/>
      <c r="O45" s="105" t="n"/>
      <c r="P45" s="105" t="n"/>
      <c r="Q45" s="105" t="n"/>
      <c r="R45" s="105" t="n"/>
    </row>
    <row r="46" hidden="1" ht="75" customHeight="1" s="173" thickBot="1">
      <c r="A46" s="104" t="inlineStr">
        <is>
          <t>Instrumen keuangan</t>
        </is>
      </c>
      <c r="B46" s="104" t="n"/>
      <c r="C46" s="105" t="inlineStr"/>
      <c r="D46" s="105" t="inlineStr"/>
      <c r="E46" s="105" t="inlineStr"/>
      <c r="F46" s="105" t="inlineStr"/>
      <c r="G46" s="105" t="n"/>
      <c r="H46" s="105" t="n"/>
      <c r="I46" s="105" t="n"/>
      <c r="J46" s="105" t="n"/>
      <c r="K46" s="105" t="n"/>
      <c r="L46" s="105" t="n"/>
      <c r="M46" s="105" t="n"/>
      <c r="N46" s="105" t="n"/>
      <c r="O46" s="105" t="n"/>
      <c r="P46" s="105" t="n"/>
      <c r="Q46" s="105" t="n"/>
      <c r="R46" s="105" t="n"/>
    </row>
    <row r="47" hidden="1" ht="75" customHeight="1" s="173" thickBot="1">
      <c r="A47" s="104" t="inlineStr">
        <is>
          <t>Aset tidak lancar yang diklasifikasikan sebagai dimiliki untuk dijual</t>
        </is>
      </c>
      <c r="B47" s="104" t="n"/>
      <c r="C47" s="105" t="inlineStr"/>
      <c r="D47" s="105" t="inlineStr"/>
      <c r="E47" s="105" t="inlineStr"/>
      <c r="F47" s="105" t="inlineStr"/>
      <c r="G47" s="105" t="n"/>
      <c r="H47" s="105" t="n"/>
      <c r="I47" s="105" t="n"/>
      <c r="J47" s="105" t="n"/>
      <c r="K47" s="105" t="n"/>
      <c r="L47" s="105" t="n"/>
      <c r="M47" s="105" t="n"/>
      <c r="N47" s="105" t="n"/>
      <c r="O47" s="105" t="n"/>
      <c r="P47" s="105" t="n"/>
      <c r="Q47" s="105" t="n"/>
      <c r="R47" s="105" t="n"/>
    </row>
    <row r="48" ht="75" customHeight="1" s="173" thickBot="1">
      <c r="A48" s="104" t="inlineStr">
        <is>
          <t>Peristiwa setelah tanggal periode pelaporan</t>
        </is>
      </c>
      <c r="B48" s="104" t="n"/>
      <c r="C48" s="105" t="inlineStr">
        <is>
          <t>Penambahan Penyertaan Modal Pada PT CIMB Niaga Sekuritas (CNS). Terkait dengan rencana penambahan penyertaan modal pada CNS, OJK telah menyetujui rencana tersebut melalui suratnya No. SR-100/PB.33/2022 tertanggal 30 Desember 2022. Penambahan modal yang disetujui adalah sebesar Rp 300.000 dimana Bank CIMB Niaga diberikan waktu paling lambat 6 (enam) bulan untuk melaksanakan penambahan penyertaan modal tersebut sejak tanggal surat tersebut. Bank CIMB Niaga telah merealisasikan penambahan penyertaan modal tersebut pada tanggal 5 Januari 2023 dimana hal tersebut sudah disampaikan ke OJK melalui surat No. 003/DIR/I/2023 tertanggal 6 Januari 2023.</t>
        </is>
      </c>
      <c r="D48" s="105" t="inlineStr"/>
      <c r="E48" s="105" t="inlineStr"/>
      <c r="F48" s="105" t="inlineStr"/>
      <c r="G48" s="105" t="n"/>
      <c r="H48" s="105" t="n"/>
      <c r="I48" s="105" t="n"/>
      <c r="J48" s="105" t="n"/>
      <c r="K48" s="105" t="n"/>
      <c r="L48" s="105" t="n"/>
      <c r="M48" s="105" t="n"/>
      <c r="N48" s="105" t="n"/>
      <c r="O48" s="105" t="n"/>
      <c r="P48" s="105" t="n"/>
      <c r="Q48" s="105" t="n"/>
      <c r="R48" s="105" t="n"/>
    </row>
    <row r="49" ht="75" customHeight="1" s="173" thickBot="1">
      <c r="A49" s="104" t="inlineStr">
        <is>
          <t>Penerapan standar akuntansi baru</t>
        </is>
      </c>
      <c r="B49" s="104" t="n"/>
      <c r="C49" s="105" t="inlineStr">
        <is>
          <t>Pernyataan Standar Akuntansi Keuangan (PSAK) dan Interpretasi Standar Akuntansi Keuangan (ISAK) yang telah disahkan oleh Dewan Standar Akuntansi Keuangan (DSAK) namun belum berlaku efektif untuk laporan keuangan untuk tahun buku yang dimulai pada tanggal 1 January 2022 adalah sebagai berikut:  - Amandemen PSAK 1 : “Penyajian Laporan Keuangan” tentang pengungkapan kebijakan akuntansi yang mengubah istilah “signifikan” menjadi “material” dan memberi penjelasan mengenai kebijakan akuntansi material”; - Amendemen PSAK 1: “Penyajian Laporan Keuangan” tentang klasifikasi liabilitas; - Amendemen PSAK 25: “Kebijakan Akuntansi, Perubahan Estimasi Akuntansi, dan Kesalahan” tentang definisi “estimasi akuntansi” dan penjelasannya; - Amendemen PSAK 16: “Aset Tetap” tentang hasil sebelum penggunaan yang diintensikan;  - Amendemen PSAK 46: “Pajak Penghasilan” tentang Pajak Tangguhan terkait Aset dan Liabilitas yang timbul dari Transaksi Tunggal yang diadopsi dari Amendemen IAS 12 Income Taxes tentang Deferred Tax related to Assets and Liabilities arising from a Single Transaction; dan - Amendemen PSAK 107: “Akuntansi Ijarah” Standar tersebut akan berlaku efektif pada 1 Januari 2023 dan penerapan dini diperbolehkan. - Amandemen PSAK 1: “Penyajian Laporan Keuangan Tentang Klasifikasi Liabilitas Sebagai Jangka Pendek Atau Jangka Panjang”. - Amendemen PSAK 73: “Sewa” terkait liabilitas sewa pada transaksi jual dan sewa-balik. Standar tersebut akan berlaku efektif pada 1 Januari 2024 dan penerapan dini diperbolehkan. - PSAK 74 "Kontrak Asuransi"; - Amandemen PSAK 74 : “Kontak Asuransi” terkait Penerapan Awal PSAK 74 dan PSAK 71 – Informasi Komparatif. Standar tersebut akan berlaku efektif pada 1 Januari 2025. Pada saat penerbitan laporan keuangan konsolidasian, Bank CIMB Niaga dan Entitas Anak masih mengevaluasi dampak yang mungkin timbul dari penerapan standar baru dan revisi tersebut terhadap laporan keuangan.</t>
        </is>
      </c>
      <c r="D49" s="105" t="inlineStr">
        <is>
          <t>Pernyataan Standar Akuntansi Keuangan (PSAK) dan Interpretasi Standar Akuntansi Keuangan (ISAK) yang telah disahkan oleh Dewan Standar Akuntansi Keuangan (DSAK) namun belum berlaku efektif untuk laporan keuangan untuk tahun buku yang dimulai pada tanggal 1 January 2023 adalah sebagai berikut:
- Amandemen PSAK 1: “Penyajian Laporan Keuangan Tentang Klasifikasi Liabilitas Sebagai Jangka Pendek Atau Jangka Panjang”.
- Amendemen PSAK 73: “Sewa” terkait liabilitas sewa pada transaksi jual dan sewa-balik
Standar tersebut akan berlaku efektif pada 1 Januari 2024 dan penerapan dini diperbolehkan.
- PSAK 74 "Kontrak Asuransi";
- Amandemen PSAK 74: “Kontrak Asuransi” terkait Penerapan Awal PSAK 74 dan PSAK 71 – Informasi Komparatif.
Standar tersebut akan berlaku efektif pada 1 Januari 2025.
Pada saat penerbitan laporan keuangan konsolidasian, Bank CIMB Niaga dan Entitas Anak masih mengevaluasi dampak yang mungkin timbul dari penerapan standar baru dan revisi tersebut terhadap laporan keuangan.</t>
        </is>
      </c>
      <c r="E49" s="105" t="inlineStr">
        <is>
          <t>Dewan Standar Akuntansi Keuangan Ikatan Akuntan Indonesia (-IAI) telah melakukan amandemen atas beberapa standar akuntansi yang berlaku efektif pada tanggal 1 Januari 2024, sebagai berikut:
- Amandemen PSAK 201 (sebelumya PSAK 1):  Laporan Keuangan Tentang Klasifikasi Liabilitas Sebagai Jangka Pendek Atau Jangka Panjang
- Amendemen PSAK 116 (sebelumnya PSAK 73):  terkait liabilitas sewa pada transaksi jual dan sewa-balik.
- Amendemen PSAK 207  Arus Kas.
- Amandemen PSAK 107  Keuangan: Pengungkapan  Pengaturan Pembiayaan Pemasok.</t>
        </is>
      </c>
      <c r="F49" s="105" t="inlineStr">
        <is>
          <t>Pernyataan Standar Akuntansi Keuangan () dan Interpretasi Standar Akuntansi Keuangan () yang telah disahkan oleh Dewan Standar Akuntansi Keuangan () namun belum berlaku efektif untuk laporan keuangan untuk tahun buku yang dimulai pada tanggal 1 Januari 2025 adalah sebagai berikut:
- Amandemen PSAK 109:  Keuangan
- Amandemen PSAK 107:  Keuangan: Pengungkapan tentang Klasifikasi dan Pengukuran Instrumen Keuangan
Standar tersebut akan berlaku efektif pada 1 Januari 2026 dan penerapan dini diperbolehkan.
PSAK 118  dan Pengungkapan dalam dalam Laporan Keuangan.
PSAK ini akan menggantikan PSAK 201  Laporan Keuangan yang menyebabkan perubahan pada struktur penyajian laporan laba rugi dimana mensyaratkan penyajian subtotal laba/(rugi) operasi, laba/(rugi) sebelum pendanaan dan pajak penghasilan, serta laba/(rugi). Selanjutnya, penghasilan dan beban untuk diklasifikasikan ke dalam kategori operasi, investasi, dan pendanaan, serta pajak penghasilan dan operasi yang dihentikan. Selain itu, PSAK ini juga mengatur mengenai pengungkapan ukuran kinerja tetapan manajemen (UKTM) dengan tujuan mengomunikasikan pandangan manajemen atas aspek kinerja keuangan perusahaan secara keseluruhan.
Pada saat penerbitan laporan keuangan konsolidasian, Bank CIMB Niaga dan Entitas Anak masih mengevaluasi dampak yang mungkin timbul dari penerapan standar baru dan revisi tersebut terhadap laporan keuangan konsolidasian.</t>
        </is>
      </c>
      <c r="G49" s="105" t="n"/>
      <c r="H49" s="105" t="n"/>
      <c r="I49" s="105" t="n"/>
      <c r="J49" s="105" t="n"/>
      <c r="K49" s="105" t="n"/>
      <c r="L49" s="105" t="n"/>
      <c r="M49" s="105" t="n"/>
      <c r="N49" s="105" t="n"/>
      <c r="O49" s="105" t="n"/>
      <c r="P49" s="105" t="n"/>
      <c r="Q49" s="105" t="n"/>
      <c r="R49" s="105" t="n"/>
    </row>
    <row r="50" ht="75" customHeight="1" s="173" thickBot="1">
      <c r="A50" s="104" t="inlineStr">
        <is>
          <t>Standar akuntansi yang telah disahkan namun belum berlaku efektif</t>
        </is>
      </c>
      <c r="B50" s="104" t="n"/>
      <c r="C50" s="105" t="inlineStr">
        <is>
          <t>Pernyataan Standar Akuntansi Keuangan (PSAK) dan Interpretasi Standar Akuntansi Keuangan (ISAK) yang telah disahkan oleh Dewan Standar Akuntansi Keuangan (DSAK) namun belum berlaku efektif untuk laporan keuangan untuk tahun buku yang dimulai pada tanggal 1 January 2022 adalah sebagai berikut:  - Amandemen PSAK 1 : “Penyajian Laporan Keuangan” tentang pengungkapan kebijakan akuntansi yang mengubah istilah “signifikan” menjadi “material” dan memberi penjelasan mengenai kebijakan akuntansi material”; - Amendemen PSAK 1: “Penyajian Laporan Keuangan” tentang klasifikasi liabilitas; - Amendemen PSAK 25: “Kebijakan Akuntansi, Perubahan Estimasi Akuntansi, dan Kesalahan” tentang definisi “estimasi akuntansi” dan penjelasannya; - Amendemen PSAK 16: “Aset Tetap” tentang hasil sebelum penggunaan yang diintensikan;  - Amendemen PSAK 46: “Pajak Penghasilan” tentang Pajak Tangguhan terkait Aset dan Liabilitas yang timbul dari Transaksi Tunggal yang diadopsi dari Amendemen IAS 12 Income Taxes tentang Deferred Tax related to Assets and Liabilities arising from a Single Transaction; dan - Amendemen PSAK 107: “Akuntansi Ijarah” Standar tersebut akan berlaku efektif pada 1 Januari 2023 dan penerapan dini diperbolehkan. - Amandemen PSAK 1: “Penyajian Laporan Keuangan Tentang Klasifikasi Liabilitas Sebagai Jangka Pendek Atau Jangka Panjang”. - Amendemen PSAK 73: “Sewa” terkait liabilitas sewa pada transaksi jual dan sewa-balik. Standar tersebut akan berlaku efektif pada 1 Januari 2024 dan penerapan dini diperbolehkan. - PSAK 74 "Kontrak Asuransi"; - Amandemen PSAK 74 : “Kontak Asuransi” terkait Penerapan Awal PSAK 74 dan PSAK 71 – Informasi Komparatif. Standar tersebut akan berlaku efektif pada 1 Januari 2025. Pada saat penerbitan laporan keuangan konsolidasian, Bank CIMB Niaga dan Entitas Anak masih mengevaluasi dampak yang mungkin timbul dari penerapan standar baru dan revisi tersebut terhadap laporan keuangan.</t>
        </is>
      </c>
      <c r="D50" s="105" t="inlineStr">
        <is>
          <t>Pernyataan Standar Akuntansi Keuangan (PSAK) dan Interpretasi Standar Akuntansi Keuangan (ISAK) yang telah disahkan oleh Dewan Standar Akuntansi Keuangan (DSAK) namun belum berlaku efektif untuk laporan keuangan untuk tahun buku yang dimulai pada tanggal 1 January 2023 adalah sebagai berikut:
- Amandemen PSAK 1: “Penyajian Laporan Keuangan Tentang Klasifikasi Liabilitas Sebagai Jangka Pendek Atau Jangka Panjang”.
- Amendemen PSAK 73: “Sewa” terkait liabilitas sewa pada transaksi jual dan sewa-balik
Standar tersebut akan berlaku efektif pada 1 Januari 2024 dan penerapan dini diperbolehkan.
- PSAK 74 "Kontrak Asuransi";
- Amandemen PSAK 74: “Kontrak Asuransi” terkait Penerapan Awal PSAK 74 dan PSAK 71 – Informasi Komparatif.
Standar tersebut akan berlaku efektif pada 1 Januari 2025.
Pada saat penerbitan laporan keuangan konsolidasian, Bank CIMB Niaga dan Entitas Anak masih mengevaluasi dampak yang mungkin timbul dari penerapan standar baru dan revisi tersebut terhadap laporan keuangan.</t>
        </is>
      </c>
      <c r="E50" s="105" t="inlineStr">
        <is>
          <t>Pernyataan Standar Akuntansi Keuangan () dan Interpretasi Standar Akuntansi Keuangan () yang telah disahkan oleh Dewan Standar Akuntansi Keuangan () namun belum berlaku efektif untuk laporan keuangan untuk tahun buku yang dimulai pada tanggal 1 Januari 2024 adalah sebagai berikut:
- PSAK 117 (sebelumnya PSAK 74)  Asuransi
- Amandemen PSAK 221 ( sebelumnya PSAK 10 ):  Perubahan Kurs Valuta Asing terkait kondisi ketika suatu mata uang tidak tertukarkan.
Standar tersebut akan berlaku efektif pada 1 Januari 2025 dan penerapan dini diperbolehkan.
Pada saat penerbitan laporan keuangan konsolidasian, Bank CIMB Niaga dan Entitas Anak masih mengevaluasi dampak yang mungkin timbul dari penerapan standar baru dan revisi tersebut terhadap laporan keuangan.</t>
        </is>
      </c>
      <c r="F50" s="105" t="inlineStr">
        <is>
          <t>Pernyataan Standar Akuntansi Keuangan () dan Interpretasi Standar Akuntansi Keuangan () yang telah disahkan oleh Dewan Standar Akuntansi Keuangan () namun belum berlaku efektif untuk laporan keuangan untuk tahun buku yang dimulai pada tanggal 1 Januari 2025 adalah sebagai berikut:
- Amandemen PSAK 109:  Keuangan
- Amandemen PSAK 107:  Keuangan: Pengungkapan tentang Klasifikasi dan Pengukuran Instrumen Keuangan
Standar tersebut akan berlaku efektif pada 1 Januari 2026 dan penerapan dini diperbolehkan.
PSAK 118  dan Pengungkapan dalam dalam Laporan Keuangan.
PSAK ini akan menggantikan PSAK 201  Laporan Keuangan yang menyebabkan perubahan pada struktur penyajian laporan laba rugi dimana mensyaratkan penyajian subtotal laba/(rugi) operasi, laba/(rugi) sebelum pendanaan dan pajak penghasilan, serta laba/(rugi). Selanjutnya, penghasilan dan beban untuk diklasifikasikan ke dalam kategori operasi, investasi, dan pendanaan, serta pajak penghasilan dan operasi yang dihentikan. Selain itu, PSAK ini juga mengatur mengenai pengungkapan ukuran kinerja tetapan manajemen (UKTM) dengan tujuan mengomunikasikan pandangan manajemen atas aspek kinerja keuangan perusahaan secara keseluruhan.
Pada saat penerbitan laporan keuangan konsolidasian, Bank CIMB Niaga dan Entitas Anak masih mengevaluasi dampak yang mungkin timbul dari penerapan standar baru dan revisi tersebut terhadap laporan keuangan konsolidasian.</t>
        </is>
      </c>
      <c r="G50" s="105" t="n"/>
      <c r="H50" s="105" t="n"/>
      <c r="I50" s="105" t="n"/>
      <c r="J50" s="105" t="n"/>
      <c r="K50" s="105" t="n"/>
      <c r="L50" s="105" t="n"/>
      <c r="M50" s="105" t="n"/>
      <c r="N50" s="105" t="n"/>
      <c r="O50" s="105" t="n"/>
      <c r="P50" s="105" t="n"/>
      <c r="Q50" s="105" t="n"/>
      <c r="R50" s="105" t="n"/>
    </row>
    <row r="51" hidden="1" ht="75" customHeight="1" s="173" thickBot="1">
      <c r="A51" s="104" t="inlineStr">
        <is>
          <t>Utang pembiayaan konsumen</t>
        </is>
      </c>
      <c r="B51" s="104" t="n"/>
      <c r="C51" s="105" t="inlineStr"/>
      <c r="D51" s="105" t="inlineStr"/>
      <c r="E51" s="105" t="inlineStr"/>
      <c r="F51" s="105" t="inlineStr"/>
      <c r="G51" s="105" t="n"/>
      <c r="H51" s="105" t="n"/>
      <c r="I51" s="105" t="n"/>
      <c r="J51" s="105" t="n"/>
      <c r="K51" s="105" t="n"/>
      <c r="L51" s="105" t="n"/>
      <c r="M51" s="105" t="n"/>
      <c r="N51" s="105" t="n"/>
      <c r="O51" s="105" t="n"/>
      <c r="P51" s="105" t="n"/>
      <c r="Q51" s="105" t="n"/>
      <c r="R51" s="105" t="n"/>
    </row>
  </sheetData>
  <dataValidations count="1">
    <dataValidation sqref="C5:R51"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pageSetup orientation="portrait" paperSize="0" horizontalDpi="0" verticalDpi="0" copies="0"/>
</worksheet>
</file>

<file path=xl/worksheets/sheet9.xml><?xml version="1.0" encoding="utf-8"?>
<worksheet xmlns="http://schemas.openxmlformats.org/spreadsheetml/2006/main">
  <sheetPr>
    <outlinePr summaryBelow="1" summaryRight="1"/>
    <pageSetUpPr/>
  </sheetPr>
  <dimension ref="A1:AK23"/>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48.796875" customWidth="1" style="171" min="1" max="1"/>
    <col width="26" customWidth="1" style="171" min="2" max="2"/>
    <col collapsed="1" width="21" customWidth="1" style="171" min="3" max="37"/>
    <col collapsed="1" width="9.3984375" customWidth="1" style="171" min="38" max="16384"/>
  </cols>
  <sheetData>
    <row r="1" ht="18" customHeight="1" s="173">
      <c r="A1" s="169" t="inlineStr">
        <is>
          <t>Pinjaman berdasarkan mata uang dan pihak</t>
        </is>
      </c>
    </row>
    <row r="2">
      <c r="A2" s="107" t="n">
        <v>1</v>
      </c>
    </row>
    <row r="3" ht="16" customHeight="1" s="173">
      <c r="A3" s="108" t="inlineStr">
        <is>
          <t>Period</t>
        </is>
      </c>
      <c r="B3" s="109" t="n"/>
      <c r="C3" s="110" t="inlineStr">
        <is>
          <t>2018-12-31</t>
        </is>
      </c>
      <c r="D3" s="110" t="inlineStr">
        <is>
          <t>2019-12-31</t>
        </is>
      </c>
      <c r="E3" s="110" t="inlineStr">
        <is>
          <t>2020-12-31</t>
        </is>
      </c>
      <c r="F3" s="110" t="inlineStr">
        <is>
          <t>2021-12-31</t>
        </is>
      </c>
      <c r="G3" s="110" t="inlineStr">
        <is>
          <t>2022-12-31</t>
        </is>
      </c>
      <c r="H3" s="110" t="inlineStr">
        <is>
          <t>2023-12-31</t>
        </is>
      </c>
      <c r="I3" s="110" t="inlineStr">
        <is>
          <t>2024-12-31</t>
        </is>
      </c>
      <c r="J3" s="110" t="inlineStr">
        <is>
          <t>2025-12-31</t>
        </is>
      </c>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8" customHeight="1" s="173" thickBot="1">
      <c r="A4" s="111" t="inlineStr">
        <is>
          <t>Pinjaman konvensional</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6" t="inlineStr">
        <is>
          <t>Pinjaman konvensional - Subtotal</t>
        </is>
      </c>
      <c r="B5" s="112" t="n"/>
      <c r="C5" s="113" t="n">
        <v/>
      </c>
      <c r="D5" s="113" t="n">
        <v/>
      </c>
      <c r="E5" s="113" t="n">
        <v/>
      </c>
      <c r="F5" s="113" t="n">
        <v/>
      </c>
      <c r="G5" s="113" t="n">
        <v>143497.408</v>
      </c>
      <c r="H5" s="113" t="n">
        <v>150675.259</v>
      </c>
      <c r="I5" s="113" t="n">
        <v>157661.006</v>
      </c>
      <c r="J5" s="113" t="n">
        <v>172279.128</v>
      </c>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35" customHeight="1" s="173" thickBot="1">
      <c r="A6" s="117" t="inlineStr">
        <is>
          <t>Pinjaman konvensional - Pihak berelasi - Rupiah</t>
        </is>
      </c>
      <c r="B6" s="112" t="n"/>
      <c r="C6" s="114" t="n">
        <v/>
      </c>
      <c r="D6" s="114" t="n">
        <v/>
      </c>
      <c r="E6" s="114" t="n">
        <v/>
      </c>
      <c r="F6" s="114" t="n">
        <v/>
      </c>
      <c r="G6" s="114" t="n">
        <v>184.894</v>
      </c>
      <c r="H6" s="114" t="n">
        <v>169.371</v>
      </c>
      <c r="I6" s="114" t="n">
        <v>141.636</v>
      </c>
      <c r="J6" s="114" t="n">
        <v>142.968</v>
      </c>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35" customHeight="1" s="173" thickBot="1">
      <c r="A7" s="117" t="inlineStr">
        <is>
          <t>Pinjaman konvensional - Pihak berelasi - Mata uang asing</t>
        </is>
      </c>
      <c r="B7" s="112" t="n"/>
      <c r="C7" s="114" t="n">
        <v/>
      </c>
      <c r="D7" s="114" t="n">
        <v/>
      </c>
      <c r="E7" s="114" t="n">
        <v/>
      </c>
      <c r="F7" s="114" t="n">
        <v/>
      </c>
      <c r="G7" s="114" t="n">
        <v>1.401</v>
      </c>
      <c r="H7" s="114" t="n">
        <v>1.386</v>
      </c>
      <c r="I7" s="114" t="n">
        <v>1.449</v>
      </c>
      <c r="J7" s="114" t="n">
        <v>3.335</v>
      </c>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35" customHeight="1" s="173" thickBot="1">
      <c r="A8" s="117" t="inlineStr">
        <is>
          <t>Pinjaman konvensional - Pihak berelasi - Subtotal</t>
        </is>
      </c>
      <c r="B8" s="112" t="n"/>
      <c r="C8" s="113" t="n">
        <v/>
      </c>
      <c r="D8" s="113" t="n">
        <v/>
      </c>
      <c r="E8" s="113" t="n">
        <v/>
      </c>
      <c r="F8" s="113" t="n">
        <v/>
      </c>
      <c r="G8" s="113" t="n">
        <v>186.295</v>
      </c>
      <c r="H8" s="113" t="n">
        <v>170.757</v>
      </c>
      <c r="I8" s="113" t="n">
        <v>122.324</v>
      </c>
      <c r="J8" s="113" t="n">
        <v>146.303</v>
      </c>
      <c r="K8" s="113" t="n"/>
      <c r="L8" s="113" t="n"/>
      <c r="M8" s="113" t="n"/>
      <c r="N8" s="113" t="n"/>
      <c r="O8" s="113" t="n"/>
      <c r="P8" s="113" t="n"/>
      <c r="Q8" s="113" t="n"/>
      <c r="R8" s="113" t="n"/>
      <c r="S8" s="113" t="n"/>
      <c r="T8" s="113" t="n"/>
      <c r="U8" s="113" t="n"/>
      <c r="V8" s="113" t="n"/>
      <c r="W8" s="113" t="n"/>
      <c r="X8" s="113" t="n"/>
      <c r="Y8" s="113" t="n"/>
      <c r="Z8" s="113" t="n"/>
      <c r="AA8" s="113" t="n"/>
      <c r="AB8" s="113" t="n"/>
      <c r="AC8" s="113" t="n"/>
      <c r="AD8" s="113" t="n"/>
      <c r="AE8" s="113" t="n"/>
      <c r="AF8" s="113" t="n"/>
      <c r="AG8" s="113" t="n"/>
      <c r="AH8" s="113" t="n"/>
      <c r="AI8" s="113" t="n"/>
      <c r="AJ8" s="113" t="n"/>
      <c r="AK8" s="113" t="n"/>
    </row>
    <row r="9" ht="35" customHeight="1" s="173" thickBot="1">
      <c r="A9" s="117" t="inlineStr">
        <is>
          <t>Pinjaman konvensional - Pihak ketiga - Rupiah</t>
        </is>
      </c>
      <c r="B9" s="112" t="n"/>
      <c r="C9" s="114" t="n">
        <v/>
      </c>
      <c r="D9" s="114" t="n">
        <v/>
      </c>
      <c r="E9" s="114" t="n">
        <v/>
      </c>
      <c r="F9" s="114" t="n">
        <v/>
      </c>
      <c r="G9" s="114" t="n">
        <v>121816.373</v>
      </c>
      <c r="H9" s="114" t="n">
        <v>123425.418</v>
      </c>
      <c r="I9" s="114" t="n">
        <v>125376.384</v>
      </c>
      <c r="J9" s="114" t="n">
        <v>136072.68</v>
      </c>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35" customHeight="1" s="173" thickBot="1">
      <c r="A10" s="117" t="inlineStr">
        <is>
          <t>Pinjaman konvensional - Pihak ketiga - Mata uang asing</t>
        </is>
      </c>
      <c r="B10" s="112" t="n"/>
      <c r="C10" s="114" t="n">
        <v/>
      </c>
      <c r="D10" s="114" t="n">
        <v/>
      </c>
      <c r="E10" s="114" t="n">
        <v/>
      </c>
      <c r="F10" s="114" t="n">
        <v/>
      </c>
      <c r="G10" s="114" t="n">
        <v>21494.74</v>
      </c>
      <c r="H10" s="114" t="n">
        <v>27029.084</v>
      </c>
      <c r="I10" s="114" t="n">
        <v>32141.537</v>
      </c>
      <c r="J10" s="114" t="n">
        <v>36060.145</v>
      </c>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35" customHeight="1" s="173" thickBot="1">
      <c r="A11" s="117" t="inlineStr">
        <is>
          <t>Pinjaman konvensional - Pihak ketiga - Subtotal</t>
        </is>
      </c>
      <c r="B11" s="112" t="n"/>
      <c r="C11" s="113" t="n">
        <v/>
      </c>
      <c r="D11" s="113" t="n">
        <v/>
      </c>
      <c r="E11" s="113" t="n">
        <v/>
      </c>
      <c r="F11" s="113" t="n">
        <v/>
      </c>
      <c r="G11" s="113" t="n">
        <v>143311.113</v>
      </c>
      <c r="H11" s="113" t="n">
        <v>150504.502</v>
      </c>
      <c r="I11" s="113" t="n">
        <v>157538.682</v>
      </c>
      <c r="J11" s="113" t="n">
        <v>172132.825</v>
      </c>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11" t="inlineStr">
        <is>
          <t>Pinjaman syariah</t>
        </is>
      </c>
      <c r="B12" s="112" t="n"/>
      <c r="C12" s="103" t="n"/>
      <c r="D12" s="103" t="n"/>
      <c r="E12" s="103" t="n"/>
      <c r="F12" s="103" t="n"/>
      <c r="G12" s="103" t="n"/>
      <c r="H12" s="103" t="n"/>
      <c r="I12" s="103" t="n"/>
      <c r="J12" s="103" t="n"/>
      <c r="K12" s="103" t="n"/>
      <c r="L12" s="103" t="n"/>
      <c r="M12" s="103" t="n"/>
      <c r="N12" s="103" t="n"/>
      <c r="O12" s="103" t="n"/>
      <c r="P12" s="103" t="n"/>
      <c r="Q12" s="103" t="n"/>
      <c r="R12" s="103" t="n"/>
      <c r="S12" s="103" t="n"/>
      <c r="T12" s="103" t="n"/>
      <c r="U12" s="103" t="n"/>
      <c r="V12" s="103" t="n"/>
      <c r="W12" s="103" t="n"/>
      <c r="X12" s="103" t="n"/>
      <c r="Y12" s="103" t="n"/>
      <c r="Z12" s="103" t="n"/>
      <c r="AA12" s="103" t="n"/>
      <c r="AB12" s="103" t="n"/>
      <c r="AC12" s="103" t="n"/>
      <c r="AD12" s="103" t="n"/>
      <c r="AE12" s="103" t="n"/>
      <c r="AF12" s="103" t="n"/>
      <c r="AG12" s="103" t="n"/>
      <c r="AH12" s="103" t="n"/>
      <c r="AI12" s="103" t="n"/>
      <c r="AJ12" s="103" t="n"/>
      <c r="AK12" s="103" t="n"/>
    </row>
    <row r="13" ht="18" customHeight="1" s="173" thickBot="1">
      <c r="A13" s="116" t="inlineStr">
        <is>
          <t>Pinjaman syariah - Subtotal</t>
        </is>
      </c>
      <c r="B13" s="112" t="n"/>
      <c r="C13" s="113" t="n">
        <v/>
      </c>
      <c r="D13" s="113" t="n">
        <v/>
      </c>
      <c r="E13" s="113" t="n">
        <v/>
      </c>
      <c r="F13" s="113" t="n">
        <v/>
      </c>
      <c r="G13" s="113" t="n">
        <v>47194.782</v>
      </c>
      <c r="H13" s="113" t="n">
        <v>55241.291</v>
      </c>
      <c r="I13" s="113" t="n">
        <v>60288.93</v>
      </c>
      <c r="J13" s="113" t="n">
        <v>55718.855</v>
      </c>
      <c r="K13" s="113" t="n"/>
      <c r="L13" s="113" t="n"/>
      <c r="M13" s="113" t="n"/>
      <c r="N13" s="113" t="n"/>
      <c r="O13" s="113" t="n"/>
      <c r="P13" s="113" t="n"/>
      <c r="Q13" s="113" t="n"/>
      <c r="R13" s="113" t="n"/>
      <c r="S13" s="113" t="n"/>
      <c r="T13" s="113" t="n"/>
      <c r="U13" s="113" t="n"/>
      <c r="V13" s="113" t="n"/>
      <c r="W13" s="113" t="n"/>
      <c r="X13" s="113" t="n"/>
      <c r="Y13" s="113" t="n"/>
      <c r="Z13" s="113" t="n"/>
      <c r="AA13" s="113" t="n"/>
      <c r="AB13" s="113" t="n"/>
      <c r="AC13" s="113" t="n"/>
      <c r="AD13" s="113" t="n"/>
      <c r="AE13" s="113" t="n"/>
      <c r="AF13" s="113" t="n"/>
      <c r="AG13" s="113" t="n"/>
      <c r="AH13" s="113" t="n"/>
      <c r="AI13" s="113" t="n"/>
      <c r="AJ13" s="113" t="n"/>
      <c r="AK13" s="113" t="n"/>
    </row>
    <row r="14" ht="35" customHeight="1" s="173" thickBot="1">
      <c r="A14" s="117" t="inlineStr">
        <is>
          <t>Pinjaman syariah - Pihak berelasi - Rupiah</t>
        </is>
      </c>
      <c r="B14" s="112" t="n"/>
      <c r="C14" s="114" t="n">
        <v/>
      </c>
      <c r="D14" s="114" t="n">
        <v/>
      </c>
      <c r="E14" s="114" t="n">
        <v/>
      </c>
      <c r="F14" s="114" t="n">
        <v/>
      </c>
      <c r="G14" s="114" t="inlineStr"/>
      <c r="H14" s="114" t="inlineStr"/>
      <c r="I14" s="114" t="n">
        <v>0</v>
      </c>
      <c r="J14" s="114" t="n">
        <v>0</v>
      </c>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35" customHeight="1" s="173" thickBot="1">
      <c r="A15" s="117" t="inlineStr">
        <is>
          <t>Pinjaman syariah - Pihak berelasi - Mata uang asing</t>
        </is>
      </c>
      <c r="B15" s="112" t="n"/>
      <c r="C15" s="114" t="n">
        <v/>
      </c>
      <c r="D15" s="114" t="n">
        <v/>
      </c>
      <c r="E15" s="114" t="n">
        <v/>
      </c>
      <c r="F15" s="114" t="n">
        <v/>
      </c>
      <c r="G15" s="114" t="inlineStr"/>
      <c r="H15" s="114" t="inlineStr"/>
      <c r="I15" s="114" t="n">
        <v>0</v>
      </c>
      <c r="J15" s="114" t="n">
        <v>0</v>
      </c>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35" customHeight="1" s="173" thickBot="1">
      <c r="A16" s="117" t="inlineStr">
        <is>
          <t>Pinjaman syariah - Pihak berelasi - Subtotal</t>
        </is>
      </c>
      <c r="B16" s="112" t="n"/>
      <c r="C16" s="113" t="n">
        <v/>
      </c>
      <c r="D16" s="113" t="n">
        <v/>
      </c>
      <c r="E16" s="113" t="n">
        <v/>
      </c>
      <c r="F16" s="113" t="n">
        <v/>
      </c>
      <c r="G16" s="113" t="inlineStr"/>
      <c r="H16" s="113" t="inlineStr"/>
      <c r="I16" s="113" t="n">
        <v>0</v>
      </c>
      <c r="J16" s="113" t="n">
        <v>0</v>
      </c>
      <c r="K16" s="113" t="n"/>
      <c r="L16" s="113" t="n"/>
      <c r="M16" s="113" t="n"/>
      <c r="N16" s="113" t="n"/>
      <c r="O16" s="113" t="n"/>
      <c r="P16" s="113" t="n"/>
      <c r="Q16" s="113" t="n"/>
      <c r="R16" s="113" t="n"/>
      <c r="S16" s="113" t="n"/>
      <c r="T16" s="113" t="n"/>
      <c r="U16" s="113" t="n"/>
      <c r="V16" s="113" t="n"/>
      <c r="W16" s="113" t="n"/>
      <c r="X16" s="113" t="n"/>
      <c r="Y16" s="113" t="n"/>
      <c r="Z16" s="113" t="n"/>
      <c r="AA16" s="113" t="n"/>
      <c r="AB16" s="113" t="n"/>
      <c r="AC16" s="113" t="n"/>
      <c r="AD16" s="113" t="n"/>
      <c r="AE16" s="113" t="n"/>
      <c r="AF16" s="113" t="n"/>
      <c r="AG16" s="113" t="n"/>
      <c r="AH16" s="113" t="n"/>
      <c r="AI16" s="113" t="n"/>
      <c r="AJ16" s="113" t="n"/>
      <c r="AK16" s="113" t="n"/>
    </row>
    <row r="17" ht="35" customHeight="1" s="173" thickBot="1">
      <c r="A17" s="117" t="inlineStr">
        <is>
          <t>Pinjaman syariah - Pihak ketiga - Rupiah</t>
        </is>
      </c>
      <c r="B17" s="112" t="n"/>
      <c r="C17" s="114" t="n">
        <v/>
      </c>
      <c r="D17" s="114" t="n">
        <v/>
      </c>
      <c r="E17" s="114" t="n">
        <v/>
      </c>
      <c r="F17" s="114" t="n">
        <v/>
      </c>
      <c r="G17" s="114" t="n">
        <v>44013.889</v>
      </c>
      <c r="H17" s="114" t="n">
        <v>52978.712</v>
      </c>
      <c r="I17" s="114" t="n">
        <v>56601.358</v>
      </c>
      <c r="J17" s="114" t="n">
        <v>50749.624</v>
      </c>
      <c r="K17" s="114" t="n"/>
      <c r="L17" s="114" t="n"/>
      <c r="M17" s="114" t="n"/>
      <c r="N17" s="114" t="n"/>
      <c r="O17" s="114" t="n"/>
      <c r="P17" s="114" t="n"/>
      <c r="Q17" s="114" t="n"/>
      <c r="R17" s="114" t="n"/>
      <c r="S17" s="114" t="n"/>
      <c r="T17" s="114" t="n"/>
      <c r="U17" s="114" t="n"/>
      <c r="V17" s="114" t="n"/>
      <c r="W17" s="114" t="n"/>
      <c r="X17" s="114" t="n"/>
      <c r="Y17" s="114" t="n"/>
      <c r="Z17" s="114" t="n"/>
      <c r="AA17" s="114" t="n"/>
      <c r="AB17" s="114" t="n"/>
      <c r="AC17" s="114" t="n"/>
      <c r="AD17" s="114" t="n"/>
      <c r="AE17" s="114" t="n"/>
      <c r="AF17" s="114" t="n"/>
      <c r="AG17" s="114" t="n"/>
      <c r="AH17" s="114" t="n"/>
      <c r="AI17" s="114" t="n"/>
      <c r="AJ17" s="114" t="n"/>
      <c r="AK17" s="114" t="n"/>
    </row>
    <row r="18" ht="35" customHeight="1" s="173" thickBot="1">
      <c r="A18" s="117" t="inlineStr">
        <is>
          <t>Pinjaman syariah - Pihak ketiga - Mata uang asing</t>
        </is>
      </c>
      <c r="B18" s="112" t="n"/>
      <c r="C18" s="114" t="n">
        <v/>
      </c>
      <c r="D18" s="114" t="n">
        <v/>
      </c>
      <c r="E18" s="114" t="n">
        <v/>
      </c>
      <c r="F18" s="114" t="n">
        <v/>
      </c>
      <c r="G18" s="114" t="n">
        <v>3180.893</v>
      </c>
      <c r="H18" s="114" t="n">
        <v>2262.579</v>
      </c>
      <c r="I18" s="114" t="n">
        <v>3687.572</v>
      </c>
      <c r="J18" s="114" t="n">
        <v>4969.231</v>
      </c>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35" customHeight="1" s="173" thickBot="1">
      <c r="A19" s="117" t="inlineStr">
        <is>
          <t>Pinjaman syariah - Pihak ketiga - Subtotal</t>
        </is>
      </c>
      <c r="B19" s="112" t="n"/>
      <c r="C19" s="113" t="n">
        <v/>
      </c>
      <c r="D19" s="113" t="n">
        <v/>
      </c>
      <c r="E19" s="113" t="n">
        <v/>
      </c>
      <c r="F19" s="113" t="n">
        <v/>
      </c>
      <c r="G19" s="113" t="n">
        <v>47194.782</v>
      </c>
      <c r="H19" s="113" t="n">
        <v>55241.291</v>
      </c>
      <c r="I19" s="113" t="n">
        <v>60288.93</v>
      </c>
      <c r="J19" s="113" t="n">
        <v>55718.855</v>
      </c>
      <c r="K19" s="113" t="n"/>
      <c r="L19" s="113" t="n"/>
      <c r="M19" s="113" t="n"/>
      <c r="N19" s="113" t="n"/>
      <c r="O19" s="113" t="n"/>
      <c r="P19" s="113" t="n"/>
      <c r="Q19" s="113" t="n"/>
      <c r="R19" s="113" t="n"/>
      <c r="S19" s="113" t="n"/>
      <c r="T19" s="113" t="n"/>
      <c r="U19" s="113" t="n"/>
      <c r="V19" s="113" t="n"/>
      <c r="W19" s="113" t="n"/>
      <c r="X19" s="113" t="n"/>
      <c r="Y19" s="113" t="n"/>
      <c r="Z19" s="113" t="n"/>
      <c r="AA19" s="113" t="n"/>
      <c r="AB19" s="113" t="n"/>
      <c r="AC19" s="113" t="n"/>
      <c r="AD19" s="113" t="n"/>
      <c r="AE19" s="113" t="n"/>
      <c r="AF19" s="113" t="n"/>
      <c r="AG19" s="113" t="n"/>
      <c r="AH19" s="113" t="n"/>
      <c r="AI19" s="113" t="n"/>
      <c r="AJ19" s="113" t="n"/>
      <c r="AK19" s="113" t="n"/>
    </row>
    <row r="20" ht="18" customHeight="1" s="173" thickBot="1">
      <c r="A20" s="111" t="inlineStr">
        <is>
          <t>Subtotal</t>
        </is>
      </c>
      <c r="B20" s="112" t="n"/>
      <c r="C20" s="103" t="n"/>
      <c r="D20" s="103" t="n"/>
      <c r="E20" s="103" t="n"/>
      <c r="F20" s="103" t="n"/>
      <c r="G20" s="103" t="n"/>
      <c r="H20" s="103" t="n"/>
      <c r="I20" s="103" t="n"/>
      <c r="J20" s="103" t="n"/>
      <c r="K20" s="103" t="n"/>
      <c r="L20" s="103" t="n"/>
      <c r="M20" s="103" t="n"/>
      <c r="N20" s="103" t="n"/>
      <c r="O20" s="103" t="n"/>
      <c r="P20" s="103" t="n"/>
      <c r="Q20" s="103" t="n"/>
      <c r="R20" s="103" t="n"/>
      <c r="S20" s="103" t="n"/>
      <c r="T20" s="103" t="n"/>
      <c r="U20" s="103" t="n"/>
      <c r="V20" s="103" t="n"/>
      <c r="W20" s="103" t="n"/>
      <c r="X20" s="103" t="n"/>
      <c r="Y20" s="103" t="n"/>
      <c r="Z20" s="103" t="n"/>
      <c r="AA20" s="103" t="n"/>
      <c r="AB20" s="103" t="n"/>
      <c r="AC20" s="103" t="n"/>
      <c r="AD20" s="103" t="n"/>
      <c r="AE20" s="103" t="n"/>
      <c r="AF20" s="103" t="n"/>
      <c r="AG20" s="103" t="n"/>
      <c r="AH20" s="103" t="n"/>
      <c r="AI20" s="103" t="n"/>
      <c r="AJ20" s="103" t="n"/>
      <c r="AK20" s="103" t="n"/>
    </row>
    <row r="21" ht="18" customHeight="1" s="173" thickBot="1">
      <c r="A21" s="118" t="inlineStr">
        <is>
          <t>Jumlah pinjaman, kotor</t>
        </is>
      </c>
      <c r="B21" s="111" t="n"/>
      <c r="C21" s="113" t="n">
        <v/>
      </c>
      <c r="D21" s="113" t="n">
        <v/>
      </c>
      <c r="E21" s="113" t="n">
        <v/>
      </c>
      <c r="F21" s="113" t="n">
        <v>177157.862</v>
      </c>
      <c r="G21" s="113" t="n">
        <v>190692.19</v>
      </c>
      <c r="H21" s="113" t="n">
        <v>205916.55</v>
      </c>
      <c r="I21" s="113" t="n">
        <v>217949.936</v>
      </c>
      <c r="J21" s="113" t="n">
        <v>227997.983</v>
      </c>
      <c r="K21" s="113" t="n"/>
      <c r="L21" s="113" t="n"/>
      <c r="M21" s="113" t="n"/>
      <c r="N21" s="113" t="n"/>
      <c r="O21" s="113" t="n"/>
      <c r="P21" s="113" t="n"/>
      <c r="Q21" s="113" t="n"/>
      <c r="R21" s="113" t="n"/>
      <c r="S21" s="113" t="n"/>
      <c r="T21" s="113" t="n"/>
      <c r="U21" s="113" t="n"/>
      <c r="V21" s="113" t="n"/>
      <c r="W21" s="113" t="n"/>
      <c r="X21" s="113" t="n"/>
      <c r="Y21" s="113" t="n"/>
      <c r="Z21" s="113" t="n"/>
      <c r="AA21" s="113" t="n"/>
      <c r="AB21" s="113" t="n"/>
      <c r="AC21" s="113" t="n"/>
      <c r="AD21" s="113" t="n"/>
      <c r="AE21" s="113" t="n"/>
      <c r="AF21" s="113" t="n"/>
      <c r="AG21" s="113" t="n"/>
      <c r="AH21" s="113" t="n"/>
      <c r="AI21" s="113" t="n"/>
      <c r="AJ21" s="113" t="n"/>
      <c r="AK21" s="113" t="n"/>
    </row>
    <row r="22" ht="18" customHeight="1" s="173" thickBot="1">
      <c r="A22" s="119" t="inlineStr">
        <is>
          <t>Cadangan kerugian penurunan nilai pada pinjaman yang diberikan</t>
        </is>
      </c>
      <c r="B22" s="111" t="n"/>
      <c r="C22" s="115" t="n">
        <v>5951.354</v>
      </c>
      <c r="D22" s="115" t="n">
        <v>5984.978</v>
      </c>
      <c r="E22" s="115" t="n">
        <v>11818.607</v>
      </c>
      <c r="F22" s="115" t="n">
        <v>13068.605</v>
      </c>
      <c r="G22" s="115" t="n">
        <v>13086.85</v>
      </c>
      <c r="H22" s="115" t="n">
        <v>11905.707</v>
      </c>
      <c r="I22" s="115" t="n">
        <v>10451.126</v>
      </c>
      <c r="J22" s="115" t="n">
        <v>8053.555</v>
      </c>
      <c r="K22" s="115" t="n"/>
      <c r="L22" s="115" t="n"/>
      <c r="M22" s="115" t="n"/>
      <c r="N22" s="115" t="n"/>
      <c r="O22" s="115" t="n"/>
      <c r="P22" s="115" t="n"/>
      <c r="Q22" s="115" t="n"/>
      <c r="R22" s="115" t="n"/>
      <c r="S22" s="115" t="n"/>
      <c r="T22" s="115" t="n"/>
      <c r="U22" s="115" t="n"/>
      <c r="V22" s="115" t="n"/>
      <c r="W22" s="115" t="n"/>
      <c r="X22" s="115" t="n"/>
      <c r="Y22" s="115" t="n"/>
      <c r="Z22" s="115" t="n"/>
      <c r="AA22" s="115" t="n"/>
      <c r="AB22" s="115" t="n"/>
      <c r="AC22" s="115" t="n"/>
      <c r="AD22" s="115" t="n"/>
      <c r="AE22" s="115" t="n"/>
      <c r="AF22" s="115" t="n"/>
      <c r="AG22" s="115" t="n"/>
      <c r="AH22" s="115" t="n"/>
      <c r="AI22" s="115" t="n"/>
      <c r="AJ22" s="115" t="n"/>
      <c r="AK22" s="115" t="n"/>
    </row>
    <row r="23" ht="18" customHeight="1" s="173" thickBot="1">
      <c r="A23" s="118" t="inlineStr">
        <is>
          <t>Jumlah pinjaman, bersih</t>
        </is>
      </c>
      <c r="B23" s="111" t="n"/>
      <c r="C23" s="113" t="n">
        <v/>
      </c>
      <c r="D23" s="113" t="n">
        <v/>
      </c>
      <c r="E23" s="113" t="n">
        <v/>
      </c>
      <c r="F23" s="113" t="n">
        <v>164089.257</v>
      </c>
      <c r="G23" s="113" t="n">
        <v>177605.34</v>
      </c>
      <c r="H23" s="113" t="n">
        <v>194010.843</v>
      </c>
      <c r="I23" s="113" t="n">
        <v>207498.81</v>
      </c>
      <c r="J23" s="113" t="n">
        <v>219944.428</v>
      </c>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sheetData>
  <mergeCells count="1">
    <mergeCell ref="A1:C1"/>
  </mergeCells>
  <dataValidations count="2">
    <dataValidation sqref="C21:AK21 C23:AK23" showDropDown="0" showInputMessage="1" showErrorMessage="1" allowBlank="1" errorTitle="Invalid Data Type" error="Please input data in Numeric Data Type" type="decimal">
      <formula1>-9.99999999999999E+33</formula1>
      <formula2>9.99999999999999E+33</formula2>
    </dataValidation>
    <dataValidation sqref="C5:AK11 C13:AK19 C22:AK22"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0.xml><?xml version="1.0" encoding="utf-8"?>
<worksheet xmlns="http://schemas.openxmlformats.org/spreadsheetml/2006/main">
  <sheetPr>
    <outlinePr summaryBelow="1" summaryRight="1"/>
    <pageSetUpPr/>
  </sheetPr>
  <dimension ref="A1:AK132"/>
  <sheetViews>
    <sheetView showGridLines="0" topLeftCell="A1" workbookViewId="0">
      <pane xSplit="2" ySplit="3" topLeftCell="C4" activePane="bottomRight" state="frozen"/>
      <selection pane="topRight"/>
      <selection pane="bottomLeft"/>
      <selection pane="bottomRight" activeCell="AI1" sqref="AI1:AK104857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Modal kerja - Rupiah - Total</t>
        </is>
      </c>
      <c r="B5" s="112" t="n"/>
      <c r="C5" s="113" t="n">
        <v/>
      </c>
      <c r="D5" s="113" t="n">
        <v>59567.493</v>
      </c>
      <c r="E5" s="113" t="n">
        <v>65568.345</v>
      </c>
      <c r="F5" s="113" t="n">
        <v>72282.65300000001</v>
      </c>
      <c r="G5" s="113" t="n">
        <v>82290.478</v>
      </c>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Modal kerja - Rupiah - Lancar</t>
        </is>
      </c>
      <c r="B6" s="112" t="n"/>
      <c r="C6" s="114" t="n">
        <v/>
      </c>
      <c r="D6" s="114" t="n">
        <v>54431.165</v>
      </c>
      <c r="E6" s="114" t="n">
        <v>62205.956</v>
      </c>
      <c r="F6" s="114" t="n">
        <v>69674.897</v>
      </c>
      <c r="G6" s="114" t="n">
        <v>79783.033</v>
      </c>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Modal kerja - Rupiah - Dalam perhatian khusus</t>
        </is>
      </c>
      <c r="B7" s="112" t="n"/>
      <c r="C7" s="114" t="n">
        <v/>
      </c>
      <c r="D7" s="114" t="n">
        <v>1611.89</v>
      </c>
      <c r="E7" s="114" t="n">
        <v>1154.631</v>
      </c>
      <c r="F7" s="114" t="n">
        <v>926.79</v>
      </c>
      <c r="G7" s="114" t="n">
        <v>819.352</v>
      </c>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Modal kerja - Rupiah - Kurang lancar</t>
        </is>
      </c>
      <c r="B8" s="112" t="n"/>
      <c r="C8" s="114" t="n">
        <v/>
      </c>
      <c r="D8" s="114" t="n">
        <v>459.045</v>
      </c>
      <c r="E8" s="114" t="n">
        <v>134.846</v>
      </c>
      <c r="F8" s="114" t="n">
        <v>60.473</v>
      </c>
      <c r="G8" s="114" t="n">
        <v>78.227</v>
      </c>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Modal kerja - Rupiah - Diragukan</t>
        </is>
      </c>
      <c r="B9" s="112" t="n"/>
      <c r="C9" s="114" t="n">
        <v/>
      </c>
      <c r="D9" s="114" t="n">
        <v>282.088</v>
      </c>
      <c r="E9" s="114" t="n">
        <v>80.94199999999999</v>
      </c>
      <c r="F9" s="114" t="n">
        <v>123.517</v>
      </c>
      <c r="G9" s="114" t="n">
        <v>119.982</v>
      </c>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Modal kerja - Rupiah - Macet</t>
        </is>
      </c>
      <c r="B10" s="112" t="n"/>
      <c r="C10" s="114" t="n">
        <v/>
      </c>
      <c r="D10" s="114" t="n">
        <v>2783.305</v>
      </c>
      <c r="E10" s="114" t="n">
        <v>1991.97</v>
      </c>
      <c r="F10" s="114" t="n">
        <v>1496.976</v>
      </c>
      <c r="G10" s="114" t="n">
        <v>1489.884</v>
      </c>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Investasi - Rupiah - Total</t>
        </is>
      </c>
      <c r="B11" s="112" t="n"/>
      <c r="C11" s="113" t="n">
        <v/>
      </c>
      <c r="D11" s="113" t="n">
        <v>43716.034</v>
      </c>
      <c r="E11" s="113" t="n">
        <v>45648.937</v>
      </c>
      <c r="F11" s="113" t="n">
        <v>43149.5</v>
      </c>
      <c r="G11" s="113" t="n">
        <v>35650.739</v>
      </c>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Investasi - Rupiah - Lancar</t>
        </is>
      </c>
      <c r="B12" s="112" t="n"/>
      <c r="C12" s="114" t="n">
        <v/>
      </c>
      <c r="D12" s="114" t="n">
        <v>41912.134</v>
      </c>
      <c r="E12" s="114" t="n">
        <v>43191.59</v>
      </c>
      <c r="F12" s="114" t="n">
        <v>41815.729</v>
      </c>
      <c r="G12" s="114" t="n">
        <v>34519.887</v>
      </c>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18" customHeight="1" s="173" thickBot="1">
      <c r="A13" s="121" t="inlineStr">
        <is>
          <t>Investasi - Rupiah - Dalam perhatian khusus</t>
        </is>
      </c>
      <c r="B13" s="112" t="n"/>
      <c r="C13" s="114" t="n">
        <v/>
      </c>
      <c r="D13" s="114" t="n">
        <v>1555.146</v>
      </c>
      <c r="E13" s="114" t="n">
        <v>1909.601</v>
      </c>
      <c r="F13" s="114" t="n">
        <v>748.616</v>
      </c>
      <c r="G13" s="114" t="n">
        <v>570.486</v>
      </c>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Investasi - Rupiah - Kurang lancar</t>
        </is>
      </c>
      <c r="B14" s="112" t="n"/>
      <c r="C14" s="114" t="n">
        <v/>
      </c>
      <c r="D14" s="114" t="n">
        <v>5.749</v>
      </c>
      <c r="E14" s="114" t="n">
        <v>6.774</v>
      </c>
      <c r="F14" s="114" t="n">
        <v>3.953</v>
      </c>
      <c r="G14" s="114" t="n">
        <v>1.337</v>
      </c>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Investasi - Rupiah - Diragukan</t>
        </is>
      </c>
      <c r="B15" s="112" t="n"/>
      <c r="C15" s="114" t="n">
        <v/>
      </c>
      <c r="D15" s="114" t="n">
        <v>4.206</v>
      </c>
      <c r="E15" s="114" t="n">
        <v>322.703</v>
      </c>
      <c r="F15" s="114" t="n">
        <v>20.867</v>
      </c>
      <c r="G15" s="114" t="n">
        <v>39.498</v>
      </c>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Investasi - Rupiah - Macet</t>
        </is>
      </c>
      <c r="B16" s="112" t="n"/>
      <c r="C16" s="114" t="n">
        <v/>
      </c>
      <c r="D16" s="114" t="n">
        <v>238.799</v>
      </c>
      <c r="E16" s="114" t="n">
        <v>218.269</v>
      </c>
      <c r="F16" s="114" t="n">
        <v>560.335</v>
      </c>
      <c r="G16" s="114" t="n">
        <v>519.5309999999999</v>
      </c>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Sindikasi - Rupiah - Total</t>
        </is>
      </c>
      <c r="B17" s="112" t="n"/>
      <c r="C17" s="113" t="n">
        <v/>
      </c>
      <c r="D17" s="113" t="inlineStr"/>
      <c r="E17" s="113" t="inlineStr"/>
      <c r="F17" s="113" t="inlineStr"/>
      <c r="G17" s="113" t="inlineStr"/>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idden="1" ht="18" customHeight="1" s="173" thickBot="1">
      <c r="A18" s="121" t="inlineStr">
        <is>
          <t>Sindikasi - Rupiah - Lancar</t>
        </is>
      </c>
      <c r="B18" s="112" t="n"/>
      <c r="C18" s="114" t="n">
        <v/>
      </c>
      <c r="D18" s="114" t="inlineStr"/>
      <c r="E18" s="114" t="inlineStr"/>
      <c r="F18" s="114" t="inlineStr"/>
      <c r="G18" s="114" t="inlineStr"/>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idden="1" ht="18" customHeight="1" s="173" thickBot="1">
      <c r="A19" s="121" t="inlineStr">
        <is>
          <t>Sindikasi - Rupiah - Dalam perhatian khusus</t>
        </is>
      </c>
      <c r="B19" s="112" t="n"/>
      <c r="C19" s="114" t="n">
        <v/>
      </c>
      <c r="D19" s="114" t="inlineStr"/>
      <c r="E19" s="114" t="inlineStr"/>
      <c r="F19" s="114" t="inlineStr"/>
      <c r="G19" s="114" t="inlineStr"/>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idden="1" ht="18" customHeight="1" s="173" thickBot="1">
      <c r="A20" s="121" t="inlineStr">
        <is>
          <t>Sindikasi - Rupiah - Kurang lancar</t>
        </is>
      </c>
      <c r="B20" s="112" t="n"/>
      <c r="C20" s="114" t="n">
        <v/>
      </c>
      <c r="D20" s="114" t="inlineStr"/>
      <c r="E20" s="114" t="inlineStr"/>
      <c r="F20" s="114" t="inlineStr"/>
      <c r="G20" s="114" t="inlineStr"/>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idden="1" ht="18" customHeight="1" s="173" thickBot="1">
      <c r="A21" s="121" t="inlineStr">
        <is>
          <t>Sindikasi - Rupiah - Diragukan</t>
        </is>
      </c>
      <c r="B21" s="112" t="n"/>
      <c r="C21" s="114" t="n">
        <v/>
      </c>
      <c r="D21" s="114" t="inlineStr"/>
      <c r="E21" s="114" t="inlineStr"/>
      <c r="F21" s="114" t="inlineStr"/>
      <c r="G21" s="114" t="inlineStr"/>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idden="1" ht="18" customHeight="1" s="173" thickBot="1">
      <c r="A22" s="121" t="inlineStr">
        <is>
          <t>Sindikasi - Rupiah - Macet</t>
        </is>
      </c>
      <c r="B22" s="112" t="n"/>
      <c r="C22" s="114" t="n">
        <v/>
      </c>
      <c r="D22" s="114" t="inlineStr"/>
      <c r="E22" s="114" t="inlineStr"/>
      <c r="F22" s="114" t="inlineStr"/>
      <c r="G22" s="114" t="inlineStr"/>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Program pemerintah - Rupiah - Total</t>
        </is>
      </c>
      <c r="B23" s="112" t="n"/>
      <c r="C23" s="113" t="n">
        <v/>
      </c>
      <c r="D23" s="113" t="inlineStr"/>
      <c r="E23" s="113" t="inlineStr"/>
      <c r="F23" s="113" t="inlineStr"/>
      <c r="G23" s="113" t="inlineStr"/>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idden="1" ht="18" customHeight="1" s="173" thickBot="1">
      <c r="A24" s="121" t="inlineStr">
        <is>
          <t>Program pemerintah - Rupiah - Lancar</t>
        </is>
      </c>
      <c r="B24" s="112" t="n"/>
      <c r="C24" s="114" t="n">
        <v/>
      </c>
      <c r="D24" s="114" t="inlineStr"/>
      <c r="E24" s="114" t="inlineStr"/>
      <c r="F24" s="114" t="inlineStr"/>
      <c r="G24" s="114" t="inlineStr"/>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idden="1" ht="18" customHeight="1" s="173" thickBot="1">
      <c r="A25" s="121" t="inlineStr">
        <is>
          <t>Program pemerintah - Rupiah - Dalam perhatian khusus</t>
        </is>
      </c>
      <c r="B25" s="112" t="n"/>
      <c r="C25" s="114" t="n">
        <v/>
      </c>
      <c r="D25" s="114" t="inlineStr"/>
      <c r="E25" s="114" t="inlineStr"/>
      <c r="F25" s="114" t="inlineStr"/>
      <c r="G25" s="114" t="inlineStr"/>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idden="1" ht="18" customHeight="1" s="173" thickBot="1">
      <c r="A26" s="121" t="inlineStr">
        <is>
          <t>Program pemerintah - Rupiah - Kurang lancar</t>
        </is>
      </c>
      <c r="B26" s="112" t="n"/>
      <c r="C26" s="114" t="n">
        <v/>
      </c>
      <c r="D26" s="114" t="inlineStr"/>
      <c r="E26" s="114" t="inlineStr"/>
      <c r="F26" s="114" t="inlineStr"/>
      <c r="G26" s="114" t="inlineStr"/>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idden="1" ht="18" customHeight="1" s="173" thickBot="1">
      <c r="A27" s="121" t="inlineStr">
        <is>
          <t>Program pemerintah - Rupiah - Diragukan</t>
        </is>
      </c>
      <c r="B27" s="111" t="n"/>
      <c r="C27" s="114" t="n">
        <v/>
      </c>
      <c r="D27" s="114" t="inlineStr"/>
      <c r="E27" s="114" t="inlineStr"/>
      <c r="F27" s="114" t="inlineStr"/>
      <c r="G27" s="114" t="inlineStr"/>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idden="1" ht="18" customHeight="1" s="173" thickBot="1">
      <c r="A28" s="121" t="inlineStr">
        <is>
          <t>Program pemerintah - Rupiah - Macet</t>
        </is>
      </c>
      <c r="B28" s="111" t="n"/>
      <c r="C28" s="114" t="n">
        <v/>
      </c>
      <c r="D28" s="114" t="inlineStr"/>
      <c r="E28" s="114" t="inlineStr"/>
      <c r="F28" s="114" t="inlineStr"/>
      <c r="G28" s="114" t="inlineStr"/>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Karyawan - Rupiah - Total</t>
        </is>
      </c>
      <c r="B29" s="111" t="n"/>
      <c r="C29" s="113" t="n">
        <v/>
      </c>
      <c r="D29" s="113" t="inlineStr"/>
      <c r="E29" s="113" t="inlineStr"/>
      <c r="F29" s="113" t="inlineStr"/>
      <c r="G29" s="113" t="inlineStr"/>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idden="1" ht="18" customHeight="1" s="173" thickBot="1">
      <c r="A30" s="121" t="inlineStr">
        <is>
          <t>Karyawan - Rupiah - Lancar</t>
        </is>
      </c>
      <c r="B30" s="112" t="n"/>
      <c r="C30" s="114" t="n">
        <v/>
      </c>
      <c r="D30" s="114" t="inlineStr"/>
      <c r="E30" s="114" t="inlineStr"/>
      <c r="F30" s="114" t="inlineStr"/>
      <c r="G30" s="114" t="inlineStr"/>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idden="1" ht="18" customHeight="1" s="173" thickBot="1">
      <c r="A31" s="121" t="inlineStr">
        <is>
          <t>Karyawan - Rupiah - Dalam perhatian khusus</t>
        </is>
      </c>
      <c r="B31" s="112" t="n"/>
      <c r="C31" s="114" t="n">
        <v/>
      </c>
      <c r="D31" s="114" t="inlineStr"/>
      <c r="E31" s="114" t="inlineStr"/>
      <c r="F31" s="114" t="inlineStr"/>
      <c r="G31" s="114" t="inlineStr"/>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idden="1" ht="18" customHeight="1" s="173" thickBot="1">
      <c r="A32" s="121" t="inlineStr">
        <is>
          <t>Karyawan - Rupiah - Kurang lancar</t>
        </is>
      </c>
      <c r="B32" s="112" t="n"/>
      <c r="C32" s="114" t="n">
        <v/>
      </c>
      <c r="D32" s="114" t="inlineStr"/>
      <c r="E32" s="114" t="inlineStr"/>
      <c r="F32" s="114" t="inlineStr"/>
      <c r="G32" s="114" t="inlineStr"/>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idden="1" ht="18" customHeight="1" s="173" thickBot="1">
      <c r="A33" s="121" t="inlineStr">
        <is>
          <t>Karyawan - Rupiah - Diragukan</t>
        </is>
      </c>
      <c r="B33" s="112" t="n"/>
      <c r="C33" s="114" t="n">
        <v/>
      </c>
      <c r="D33" s="114" t="inlineStr"/>
      <c r="E33" s="114" t="inlineStr"/>
      <c r="F33" s="114" t="inlineStr"/>
      <c r="G33" s="114" t="inlineStr"/>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idden="1" ht="18" customHeight="1" s="173" thickBot="1">
      <c r="A34" s="121" t="inlineStr">
        <is>
          <t>Karyawan - Rupiah - Macet</t>
        </is>
      </c>
      <c r="B34" s="112" t="n"/>
      <c r="C34" s="114" t="n">
        <v/>
      </c>
      <c r="D34" s="114" t="inlineStr"/>
      <c r="E34" s="114" t="inlineStr"/>
      <c r="F34" s="114" t="inlineStr"/>
      <c r="G34" s="114" t="inlineStr"/>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18" customHeight="1" s="173" thickBot="1">
      <c r="A35" s="118" t="inlineStr">
        <is>
          <t>Ekspor - Rupiah - Total</t>
        </is>
      </c>
      <c r="B35" s="112" t="n"/>
      <c r="C35" s="113" t="n">
        <v/>
      </c>
      <c r="D35" s="113" t="inlineStr"/>
      <c r="E35" s="113" t="inlineStr"/>
      <c r="F35" s="113" t="inlineStr"/>
      <c r="G35" s="113" t="inlineStr"/>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idden="1" ht="18" customHeight="1" s="173" thickBot="1">
      <c r="A36" s="121" t="inlineStr">
        <is>
          <t>Ekspor - Rupiah - Lancar</t>
        </is>
      </c>
      <c r="B36" s="112" t="n"/>
      <c r="C36" s="114" t="n">
        <v/>
      </c>
      <c r="D36" s="114" t="inlineStr"/>
      <c r="E36" s="114" t="inlineStr"/>
      <c r="F36" s="114" t="inlineStr"/>
      <c r="G36" s="114" t="inlineStr"/>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idden="1" ht="18" customHeight="1" s="173" thickBot="1">
      <c r="A37" s="121" t="inlineStr">
        <is>
          <t>Ekspor - Rupiah - Dalam perhatian khusus</t>
        </is>
      </c>
      <c r="B37" s="112" t="n"/>
      <c r="C37" s="114" t="n">
        <v/>
      </c>
      <c r="D37" s="114" t="inlineStr"/>
      <c r="E37" s="114" t="inlineStr"/>
      <c r="F37" s="114" t="inlineStr"/>
      <c r="G37" s="114" t="inlineStr"/>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idden="1" ht="18" customHeight="1" s="173" thickBot="1">
      <c r="A38" s="121" t="inlineStr">
        <is>
          <t>Ekspor - Rupiah - Kurang lancar</t>
        </is>
      </c>
      <c r="B38" s="112" t="n"/>
      <c r="C38" s="114" t="n">
        <v/>
      </c>
      <c r="D38" s="114" t="inlineStr"/>
      <c r="E38" s="114" t="inlineStr"/>
      <c r="F38" s="114" t="inlineStr"/>
      <c r="G38" s="114" t="inlineStr"/>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idden="1" ht="18" customHeight="1" s="173" thickBot="1">
      <c r="A39" s="121" t="inlineStr">
        <is>
          <t>Ekspor - Rupiah - Diragukan</t>
        </is>
      </c>
      <c r="B39" s="112" t="n"/>
      <c r="C39" s="114" t="n">
        <v/>
      </c>
      <c r="D39" s="114" t="inlineStr"/>
      <c r="E39" s="114" t="inlineStr"/>
      <c r="F39" s="114" t="inlineStr"/>
      <c r="G39" s="114" t="inlineStr"/>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idden="1" ht="18" customHeight="1" s="173" thickBot="1">
      <c r="A40" s="121" t="inlineStr">
        <is>
          <t>Ekspor - Rupiah - Macet</t>
        </is>
      </c>
      <c r="B40" s="112" t="n"/>
      <c r="C40" s="114" t="n">
        <v/>
      </c>
      <c r="D40" s="114" t="inlineStr"/>
      <c r="E40" s="114" t="inlineStr"/>
      <c r="F40" s="114" t="inlineStr"/>
      <c r="G40" s="114" t="inlineStr"/>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Subjumlah pinjaman lainnya - Rupiah - Total</t>
        </is>
      </c>
      <c r="B41" s="112" t="n"/>
      <c r="C41" s="113" t="n">
        <v/>
      </c>
      <c r="D41" s="113" t="inlineStr"/>
      <c r="E41" s="113" t="inlineStr"/>
      <c r="F41" s="113" t="inlineStr"/>
      <c r="G41" s="113" t="inlineStr"/>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idden="1" ht="18" customHeight="1" s="173" thickBot="1">
      <c r="A42" s="121" t="inlineStr">
        <is>
          <t>Subjumlah pinjaman lainnya - Rupiah - Lancar</t>
        </is>
      </c>
      <c r="B42" s="112" t="n"/>
      <c r="C42" s="120" t="n">
        <v/>
      </c>
      <c r="D42" s="120" t="inlineStr"/>
      <c r="E42" s="120" t="inlineStr"/>
      <c r="F42" s="120" t="inlineStr"/>
      <c r="G42" s="120" t="inlineStr"/>
      <c r="H42" s="120" t="n"/>
      <c r="I42" s="120" t="n"/>
      <c r="J42" s="120" t="n"/>
      <c r="K42" s="120" t="n"/>
      <c r="L42" s="120" t="n"/>
      <c r="M42" s="120" t="n"/>
      <c r="N42" s="120" t="n"/>
      <c r="O42" s="120" t="n"/>
      <c r="P42" s="120" t="n"/>
      <c r="Q42" s="120" t="n"/>
      <c r="R42" s="120" t="n"/>
      <c r="S42" s="120" t="n"/>
      <c r="T42" s="120" t="n"/>
      <c r="U42" s="120" t="n"/>
      <c r="V42" s="120" t="n"/>
      <c r="W42" s="120" t="n"/>
      <c r="X42" s="120" t="n"/>
      <c r="Y42" s="120" t="n"/>
      <c r="Z42" s="120" t="n"/>
      <c r="AA42" s="120" t="n"/>
      <c r="AB42" s="120" t="n"/>
      <c r="AC42" s="120" t="n"/>
      <c r="AD42" s="120" t="n"/>
      <c r="AE42" s="120" t="n"/>
      <c r="AF42" s="120" t="n"/>
      <c r="AG42" s="120" t="n"/>
      <c r="AH42" s="120" t="n"/>
      <c r="AI42" s="120" t="n"/>
      <c r="AJ42" s="120" t="n"/>
      <c r="AK42" s="120" t="n"/>
    </row>
    <row r="43" hidden="1" ht="35" customHeight="1" s="173" thickBot="1">
      <c r="A43" s="121" t="inlineStr">
        <is>
          <t>Subjumlah pinjaman lainnya - Rupiah - Dalam perhatian khusus</t>
        </is>
      </c>
      <c r="B43" s="112" t="n"/>
      <c r="C43" s="114" t="n">
        <v/>
      </c>
      <c r="D43" s="114" t="inlineStr"/>
      <c r="E43" s="114" t="inlineStr"/>
      <c r="F43" s="114" t="inlineStr"/>
      <c r="G43" s="114" t="inlineStr"/>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idden="1" ht="18" customHeight="1" s="173" thickBot="1">
      <c r="A44" s="121" t="inlineStr">
        <is>
          <t>Subjumlah pinjaman lainnya - Rupiah - Kurang lancar</t>
        </is>
      </c>
      <c r="B44" s="112" t="n"/>
      <c r="C44" s="120" t="n">
        <v/>
      </c>
      <c r="D44" s="120" t="inlineStr"/>
      <c r="E44" s="120" t="inlineStr"/>
      <c r="F44" s="120" t="inlineStr"/>
      <c r="G44" s="120" t="inlineStr"/>
      <c r="H44" s="120" t="n"/>
      <c r="I44" s="120" t="n"/>
      <c r="J44" s="120" t="n"/>
      <c r="K44" s="120" t="n"/>
      <c r="L44" s="120" t="n"/>
      <c r="M44" s="120" t="n"/>
      <c r="N44" s="120" t="n"/>
      <c r="O44" s="120" t="n"/>
      <c r="P44" s="120" t="n"/>
      <c r="Q44" s="120" t="n"/>
      <c r="R44" s="120" t="n"/>
      <c r="S44" s="120" t="n"/>
      <c r="T44" s="120" t="n"/>
      <c r="U44" s="120" t="n"/>
      <c r="V44" s="120" t="n"/>
      <c r="W44" s="120" t="n"/>
      <c r="X44" s="120" t="n"/>
      <c r="Y44" s="120" t="n"/>
      <c r="Z44" s="120" t="n"/>
      <c r="AA44" s="120" t="n"/>
      <c r="AB44" s="120" t="n"/>
      <c r="AC44" s="120" t="n"/>
      <c r="AD44" s="120" t="n"/>
      <c r="AE44" s="120" t="n"/>
      <c r="AF44" s="120" t="n"/>
      <c r="AG44" s="120" t="n"/>
      <c r="AH44" s="120" t="n"/>
      <c r="AI44" s="120" t="n"/>
      <c r="AJ44" s="120" t="n"/>
      <c r="AK44" s="120" t="n"/>
    </row>
    <row r="45" hidden="1" ht="18" customHeight="1" s="173" thickBot="1">
      <c r="A45" s="121" t="inlineStr">
        <is>
          <t>Subjumlah pinjaman lainnya - Rupiah - Diragukan</t>
        </is>
      </c>
      <c r="B45" s="112" t="n"/>
      <c r="C45" s="114" t="n">
        <v/>
      </c>
      <c r="D45" s="114" t="inlineStr"/>
      <c r="E45" s="114" t="inlineStr"/>
      <c r="F45" s="114" t="inlineStr"/>
      <c r="G45" s="114" t="inlineStr"/>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idden="1" ht="18" customHeight="1" s="173" thickBot="1">
      <c r="A46" s="121" t="inlineStr">
        <is>
          <t>Subjumlah pinjaman lainnya - Rupiah - Macet</t>
        </is>
      </c>
      <c r="B46" s="112" t="n"/>
      <c r="C46" s="120" t="n">
        <v/>
      </c>
      <c r="D46" s="120" t="inlineStr"/>
      <c r="E46" s="120" t="inlineStr"/>
      <c r="F46" s="120" t="inlineStr"/>
      <c r="G46" s="120" t="inlineStr"/>
      <c r="H46" s="120" t="n"/>
      <c r="I46" s="120" t="n"/>
      <c r="J46" s="120" t="n"/>
      <c r="K46" s="120" t="n"/>
      <c r="L46" s="120" t="n"/>
      <c r="M46" s="120" t="n"/>
      <c r="N46" s="120" t="n"/>
      <c r="O46" s="120" t="n"/>
      <c r="P46" s="120" t="n"/>
      <c r="Q46" s="120" t="n"/>
      <c r="R46" s="120" t="n"/>
      <c r="S46" s="120" t="n"/>
      <c r="T46" s="120" t="n"/>
      <c r="U46" s="120" t="n"/>
      <c r="V46" s="120" t="n"/>
      <c r="W46" s="120" t="n"/>
      <c r="X46" s="120" t="n"/>
      <c r="Y46" s="120" t="n"/>
      <c r="Z46" s="120" t="n"/>
      <c r="AA46" s="120" t="n"/>
      <c r="AB46" s="120" t="n"/>
      <c r="AC46" s="120" t="n"/>
      <c r="AD46" s="120" t="n"/>
      <c r="AE46" s="120" t="n"/>
      <c r="AF46" s="120" t="n"/>
      <c r="AG46" s="120" t="n"/>
      <c r="AH46" s="120" t="n"/>
      <c r="AI46" s="120" t="n"/>
      <c r="AJ46" s="120" t="n"/>
      <c r="AK46" s="120" t="n"/>
    </row>
    <row r="47" ht="18" customHeight="1" s="173" thickBot="1">
      <c r="A47" s="118" t="inlineStr">
        <is>
          <t>Konsumen - Rupiah - Total</t>
        </is>
      </c>
      <c r="B47" s="112" t="n"/>
      <c r="C47" s="113" t="n">
        <v/>
      </c>
      <c r="D47" s="113" t="n">
        <v>62731.629</v>
      </c>
      <c r="E47" s="113" t="n">
        <v>65406.219</v>
      </c>
      <c r="F47" s="113" t="n">
        <v>66687.22500000001</v>
      </c>
      <c r="G47" s="113" t="n">
        <v>69024.05499999999</v>
      </c>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Konsumen - Rupiah - Lancar</t>
        </is>
      </c>
      <c r="B48" s="112" t="n"/>
      <c r="C48" s="114" t="n">
        <v/>
      </c>
      <c r="D48" s="114" t="n">
        <v>57579.524</v>
      </c>
      <c r="E48" s="114" t="n">
        <v>60354.536</v>
      </c>
      <c r="F48" s="114" t="n">
        <v>61357.889</v>
      </c>
      <c r="G48" s="114" t="n">
        <v>63567.993</v>
      </c>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Konsumen - Rupiah - Dalam perhatian khusus</t>
        </is>
      </c>
      <c r="B49" s="112" t="n"/>
      <c r="C49" s="114" t="n">
        <v/>
      </c>
      <c r="D49" s="114" t="n">
        <v>3882.29</v>
      </c>
      <c r="E49" s="114" t="n">
        <v>3863.541</v>
      </c>
      <c r="F49" s="114" t="n">
        <v>3699.581</v>
      </c>
      <c r="G49" s="114" t="n">
        <v>3633.263</v>
      </c>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Konsumen - Rupiah - Kurang lancar</t>
        </is>
      </c>
      <c r="B50" s="112" t="n"/>
      <c r="C50" s="114" t="n">
        <v/>
      </c>
      <c r="D50" s="114" t="n">
        <v>254.759</v>
      </c>
      <c r="E50" s="114" t="n">
        <v>313.204</v>
      </c>
      <c r="F50" s="114" t="n">
        <v>482.546</v>
      </c>
      <c r="G50" s="114" t="n">
        <v>451.972</v>
      </c>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Konsumen - Rupiah - Diragukan</t>
        </is>
      </c>
      <c r="B51" s="112" t="n"/>
      <c r="C51" s="114" t="n">
        <v/>
      </c>
      <c r="D51" s="114" t="n">
        <v>332.294</v>
      </c>
      <c r="E51" s="114" t="n">
        <v>312</v>
      </c>
      <c r="F51" s="114" t="n">
        <v>393.871</v>
      </c>
      <c r="G51" s="114" t="n">
        <v>386.105</v>
      </c>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Konsumen - Rupiah - Macet</t>
        </is>
      </c>
      <c r="B52" s="111" t="n"/>
      <c r="C52" s="114" t="n">
        <v/>
      </c>
      <c r="D52" s="114" t="n">
        <v>682.7619999999999</v>
      </c>
      <c r="E52" s="114" t="n">
        <v>562.938</v>
      </c>
      <c r="F52" s="114" t="n">
        <v>753.338</v>
      </c>
      <c r="G52" s="114" t="n">
        <v>984.722</v>
      </c>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Subtotal - Rupiah</t>
        </is>
      </c>
      <c r="B53" s="111" t="n"/>
      <c r="C53" s="113" t="n">
        <v/>
      </c>
      <c r="D53" s="113" t="n">
        <v>166015.156</v>
      </c>
      <c r="E53" s="113" t="n">
        <v>176623.501</v>
      </c>
      <c r="F53" s="113" t="n">
        <v>182119.378</v>
      </c>
      <c r="G53" s="113" t="n">
        <v>186965.272</v>
      </c>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Subtotal - Rupiah - Lancar</t>
        </is>
      </c>
      <c r="B54" s="111" t="n"/>
      <c r="C54" s="114" t="n">
        <v>145446.299</v>
      </c>
      <c r="D54" s="114" t="n">
        <v>153922.823</v>
      </c>
      <c r="E54" s="114" t="n">
        <v>165752.082</v>
      </c>
      <c r="F54" s="114" t="n">
        <v>172848.515</v>
      </c>
      <c r="G54" s="114" t="n">
        <v>177870.913</v>
      </c>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Subtotal - Rupiah - Dalam perhatian khusus</t>
        </is>
      </c>
      <c r="B55" s="111" t="n"/>
      <c r="C55" s="114" t="n">
        <v>8008.808</v>
      </c>
      <c r="D55" s="114" t="n">
        <v>7049.326</v>
      </c>
      <c r="E55" s="114" t="n">
        <v>6927.773</v>
      </c>
      <c r="F55" s="114" t="n">
        <v>5374.987</v>
      </c>
      <c r="G55" s="114" t="n">
        <v>5023.101</v>
      </c>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Subtotal - Rupiah - Kurang lancar</t>
        </is>
      </c>
      <c r="B56" s="111" t="n"/>
      <c r="C56" s="114" t="n">
        <v>909.323</v>
      </c>
      <c r="D56" s="114" t="n">
        <v>719.553</v>
      </c>
      <c r="E56" s="114" t="n">
        <v>454.824</v>
      </c>
      <c r="F56" s="114" t="n">
        <v>546.972</v>
      </c>
      <c r="G56" s="114" t="n">
        <v>531.5359999999999</v>
      </c>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Subtotal - Rupiah - Diragukan</t>
        </is>
      </c>
      <c r="B57" s="111" t="n"/>
      <c r="C57" s="114" t="n">
        <v>601.456</v>
      </c>
      <c r="D57" s="114" t="n">
        <v>618.588</v>
      </c>
      <c r="E57" s="114" t="n">
        <v>715.645</v>
      </c>
      <c r="F57" s="114" t="n">
        <v>538.255</v>
      </c>
      <c r="G57" s="114" t="n">
        <v>545.585</v>
      </c>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Subtotal - Rupiah - Macet</t>
        </is>
      </c>
      <c r="B58" s="111" t="n"/>
      <c r="C58" s="114" t="n">
        <v>3249.5</v>
      </c>
      <c r="D58" s="114" t="n">
        <v>3704.866</v>
      </c>
      <c r="E58" s="114" t="n">
        <v>2773.177</v>
      </c>
      <c r="F58" s="114" t="n">
        <v>2810.649</v>
      </c>
      <c r="G58" s="114" t="n">
        <v>2994.137</v>
      </c>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9" customHeight="1" s="173" thickBot="1">
      <c r="A59" s="111" t="inlineStr">
        <is>
          <t>Mata uang asing</t>
        </is>
      </c>
      <c r="B59" s="112" t="n"/>
      <c r="C59" s="103" t="n"/>
      <c r="D59" s="103" t="n"/>
      <c r="E59" s="103" t="n"/>
      <c r="F59" s="103" t="n"/>
      <c r="G59" s="103" t="n"/>
      <c r="H59" s="103" t="n"/>
      <c r="I59" s="103" t="n"/>
      <c r="J59" s="103" t="n"/>
      <c r="K59" s="103" t="n"/>
      <c r="L59" s="103" t="n"/>
      <c r="M59" s="103" t="n"/>
      <c r="N59" s="103" t="n"/>
      <c r="O59" s="103" t="n"/>
      <c r="P59" s="103" t="n"/>
      <c r="Q59" s="103" t="n"/>
      <c r="R59" s="103" t="n"/>
      <c r="S59" s="103" t="n"/>
      <c r="T59" s="103" t="n"/>
      <c r="U59" s="103" t="n"/>
      <c r="V59" s="103" t="n"/>
      <c r="W59" s="103" t="n"/>
      <c r="X59" s="103" t="n"/>
      <c r="Y59" s="103" t="n"/>
      <c r="Z59" s="103" t="n"/>
      <c r="AA59" s="103" t="n"/>
      <c r="AB59" s="103" t="n"/>
      <c r="AC59" s="103" t="n"/>
      <c r="AD59" s="103" t="n"/>
      <c r="AE59" s="103" t="n"/>
      <c r="AF59" s="103" t="n"/>
      <c r="AG59" s="103" t="n"/>
      <c r="AH59" s="103" t="n"/>
      <c r="AI59" s="103" t="n"/>
      <c r="AJ59" s="103" t="n"/>
      <c r="AK59" s="103" t="n"/>
    </row>
    <row r="60" ht="18" customHeight="1" s="173" thickBot="1">
      <c r="A60" s="118" t="inlineStr">
        <is>
          <t>Modal kerja - Mata uang asing - Total</t>
        </is>
      </c>
      <c r="B60" s="111" t="n"/>
      <c r="C60" s="113" t="n">
        <v/>
      </c>
      <c r="D60" s="113" t="n">
        <v>21444.861</v>
      </c>
      <c r="E60" s="113" t="n">
        <v>24840.238</v>
      </c>
      <c r="F60" s="113" t="n">
        <v>24781.512</v>
      </c>
      <c r="G60" s="113" t="n">
        <v>31510.436</v>
      </c>
      <c r="H60" s="113" t="n"/>
      <c r="I60" s="113" t="n"/>
      <c r="J60" s="113" t="n"/>
      <c r="K60" s="113" t="n"/>
      <c r="L60" s="113" t="n"/>
      <c r="M60" s="113" t="n"/>
      <c r="N60" s="113" t="n"/>
      <c r="O60" s="113" t="n"/>
      <c r="P60" s="113" t="n"/>
      <c r="Q60" s="113" t="n"/>
      <c r="R60" s="113" t="n"/>
      <c r="S60" s="113" t="n"/>
      <c r="T60" s="113" t="n"/>
      <c r="U60" s="113" t="n"/>
      <c r="V60" s="113" t="n"/>
      <c r="W60" s="113" t="n"/>
      <c r="X60" s="113" t="n"/>
      <c r="Y60" s="113" t="n"/>
      <c r="Z60" s="113" t="n"/>
      <c r="AA60" s="113" t="n"/>
      <c r="AB60" s="113" t="n"/>
      <c r="AC60" s="113" t="n"/>
      <c r="AD60" s="113" t="n"/>
      <c r="AE60" s="113" t="n"/>
      <c r="AF60" s="113" t="n"/>
      <c r="AG60" s="113" t="n"/>
      <c r="AH60" s="113" t="n"/>
      <c r="AI60" s="113" t="n"/>
      <c r="AJ60" s="113" t="n"/>
      <c r="AK60" s="113" t="n"/>
    </row>
    <row r="61" ht="18" customHeight="1" s="173" thickBot="1">
      <c r="A61" s="121" t="inlineStr">
        <is>
          <t>Modal kerja - Mata uang asing - Lancar</t>
        </is>
      </c>
      <c r="B61" s="111" t="n"/>
      <c r="C61" s="114" t="n">
        <v/>
      </c>
      <c r="D61" s="114" t="n">
        <v>17777.632</v>
      </c>
      <c r="E61" s="114" t="n">
        <v>21632.682</v>
      </c>
      <c r="F61" s="114" t="n">
        <v>21815.176</v>
      </c>
      <c r="G61" s="114" t="n">
        <v>29760.897</v>
      </c>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Modal kerja - Mata uang asing - Dalam perhatian khusus</t>
        </is>
      </c>
      <c r="B62" s="111" t="n"/>
      <c r="C62" s="114" t="n">
        <v/>
      </c>
      <c r="D62" s="114" t="n">
        <v>3518.501</v>
      </c>
      <c r="E62" s="114" t="n">
        <v>3073.899</v>
      </c>
      <c r="F62" s="114" t="n">
        <v>2966.336</v>
      </c>
      <c r="G62" s="114" t="n">
        <v>1739.523</v>
      </c>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t="18" customHeight="1" s="173" thickBot="1">
      <c r="A63" s="121" t="inlineStr">
        <is>
          <t>Modal kerja - Mata uang asing - Kurang lancar</t>
        </is>
      </c>
      <c r="B63" s="111" t="n"/>
      <c r="C63" s="114" t="n">
        <v/>
      </c>
      <c r="D63" s="114" t="n">
        <v>0</v>
      </c>
      <c r="E63" s="114" t="n">
        <v>0</v>
      </c>
      <c r="F63" s="114" t="n">
        <v>0</v>
      </c>
      <c r="G63" s="114" t="n">
        <v>0</v>
      </c>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Modal kerja - Mata uang asing - Diragukan</t>
        </is>
      </c>
      <c r="B64" s="111" t="n"/>
      <c r="C64" s="114" t="n">
        <v/>
      </c>
      <c r="D64" s="114" t="n">
        <v>0</v>
      </c>
      <c r="E64" s="114" t="n">
        <v>0</v>
      </c>
      <c r="F64" s="114" t="n">
        <v>0</v>
      </c>
      <c r="G64" s="114" t="n">
        <v>0</v>
      </c>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21" t="inlineStr">
        <is>
          <t>Modal kerja - Mata uang asing - Macet</t>
        </is>
      </c>
      <c r="B65" s="111" t="n"/>
      <c r="C65" s="114" t="n">
        <v/>
      </c>
      <c r="D65" s="114" t="n">
        <v>148.728</v>
      </c>
      <c r="E65" s="114" t="n">
        <v>133.657</v>
      </c>
      <c r="F65" s="114" t="n">
        <v>0</v>
      </c>
      <c r="G65" s="114" t="n">
        <v>10.016</v>
      </c>
      <c r="H65" s="114" t="n"/>
      <c r="I65" s="114" t="n"/>
      <c r="J65" s="114" t="n"/>
      <c r="K65" s="114" t="n"/>
      <c r="L65" s="114" t="n"/>
      <c r="M65" s="114" t="n"/>
      <c r="N65" s="114" t="n"/>
      <c r="O65" s="114" t="n"/>
      <c r="P65" s="114" t="n"/>
      <c r="Q65" s="114" t="n"/>
      <c r="R65" s="114" t="n"/>
      <c r="S65" s="114" t="n"/>
      <c r="T65" s="114" t="n"/>
      <c r="U65" s="114" t="n"/>
      <c r="V65" s="114" t="n"/>
      <c r="W65" s="114" t="n"/>
      <c r="X65" s="114" t="n"/>
      <c r="Y65" s="114" t="n"/>
      <c r="Z65" s="114" t="n"/>
      <c r="AA65" s="114" t="n"/>
      <c r="AB65" s="114" t="n"/>
      <c r="AC65" s="114" t="n"/>
      <c r="AD65" s="114" t="n"/>
      <c r="AE65" s="114" t="n"/>
      <c r="AF65" s="114" t="n"/>
      <c r="AG65" s="114" t="n"/>
      <c r="AH65" s="114" t="n"/>
      <c r="AI65" s="114" t="n"/>
      <c r="AJ65" s="114" t="n"/>
      <c r="AK65" s="114" t="n"/>
    </row>
    <row r="66" ht="18" customHeight="1" s="173" thickBot="1">
      <c r="A66" s="118" t="inlineStr">
        <is>
          <t>Investasi - Mata uang asing - Total</t>
        </is>
      </c>
      <c r="B66" s="111" t="n"/>
      <c r="C66" s="113" t="n">
        <v/>
      </c>
      <c r="D66" s="113" t="n">
        <v>3174.143</v>
      </c>
      <c r="E66" s="113" t="n">
        <v>4346.184</v>
      </c>
      <c r="F66" s="113" t="n">
        <v>10953.662</v>
      </c>
      <c r="G66" s="113" t="n">
        <v>9411.615</v>
      </c>
      <c r="H66" s="113" t="n"/>
      <c r="I66" s="113" t="n"/>
      <c r="J66" s="113" t="n"/>
      <c r="K66" s="113" t="n"/>
      <c r="L66" s="113" t="n"/>
      <c r="M66" s="113" t="n"/>
      <c r="N66" s="113" t="n"/>
      <c r="O66" s="113" t="n"/>
      <c r="P66" s="113" t="n"/>
      <c r="Q66" s="113" t="n"/>
      <c r="R66" s="113" t="n"/>
      <c r="S66" s="113" t="n"/>
      <c r="T66" s="113" t="n"/>
      <c r="U66" s="113" t="n"/>
      <c r="V66" s="113" t="n"/>
      <c r="W66" s="113" t="n"/>
      <c r="X66" s="113" t="n"/>
      <c r="Y66" s="113" t="n"/>
      <c r="Z66" s="113" t="n"/>
      <c r="AA66" s="113" t="n"/>
      <c r="AB66" s="113" t="n"/>
      <c r="AC66" s="113" t="n"/>
      <c r="AD66" s="113" t="n"/>
      <c r="AE66" s="113" t="n"/>
      <c r="AF66" s="113" t="n"/>
      <c r="AG66" s="113" t="n"/>
      <c r="AH66" s="113" t="n"/>
      <c r="AI66" s="113" t="n"/>
      <c r="AJ66" s="113" t="n"/>
      <c r="AK66" s="113" t="n"/>
    </row>
    <row r="67" ht="18" customHeight="1" s="173" thickBot="1">
      <c r="A67" s="121" t="inlineStr">
        <is>
          <t>Investasi - Mata uang asing - Lancar</t>
        </is>
      </c>
      <c r="B67" s="111" t="n"/>
      <c r="C67" s="114" t="n">
        <v/>
      </c>
      <c r="D67" s="114" t="n">
        <v>2936.703</v>
      </c>
      <c r="E67" s="114" t="n">
        <v>4259.634</v>
      </c>
      <c r="F67" s="114" t="n">
        <v>10922.218</v>
      </c>
      <c r="G67" s="114" t="n">
        <v>9411.615</v>
      </c>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Investasi - Mata uang asing - Dalam perhatian khusus</t>
        </is>
      </c>
      <c r="B68" s="111" t="n"/>
      <c r="C68" s="114" t="n">
        <v/>
      </c>
      <c r="D68" s="114" t="n">
        <v>43.644</v>
      </c>
      <c r="E68" s="114" t="n">
        <v>86.55</v>
      </c>
      <c r="F68" s="114" t="n">
        <v>31.444</v>
      </c>
      <c r="G68" s="114" t="n">
        <v>0</v>
      </c>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Investasi - Mata uang asing - Kurang lancar</t>
        </is>
      </c>
      <c r="B69" s="111" t="n"/>
      <c r="C69" s="114" t="n">
        <v/>
      </c>
      <c r="D69" s="114" t="n">
        <v>0</v>
      </c>
      <c r="E69" s="114" t="n">
        <v>0</v>
      </c>
      <c r="F69" s="114" t="n">
        <v>0</v>
      </c>
      <c r="G69" s="114" t="n">
        <v>0</v>
      </c>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Investasi - Mata uang asing - Diragukan</t>
        </is>
      </c>
      <c r="B70" s="111" t="n"/>
      <c r="C70" s="114" t="n">
        <v/>
      </c>
      <c r="D70" s="114" t="n">
        <v>0</v>
      </c>
      <c r="E70" s="114" t="n">
        <v>0</v>
      </c>
      <c r="F70" s="114" t="n">
        <v>0</v>
      </c>
      <c r="G70" s="114" t="n">
        <v>0</v>
      </c>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21" t="inlineStr">
        <is>
          <t>Investasi - Mata uang asing - Macet</t>
        </is>
      </c>
      <c r="B71" s="111" t="n"/>
      <c r="C71" s="114" t="n">
        <v/>
      </c>
      <c r="D71" s="114" t="n">
        <v>193.796</v>
      </c>
      <c r="E71" s="114" t="n">
        <v>0</v>
      </c>
      <c r="F71" s="114" t="n">
        <v>0</v>
      </c>
      <c r="G71" s="114" t="n">
        <v>0</v>
      </c>
      <c r="H71" s="114" t="n"/>
      <c r="I71" s="114" t="n"/>
      <c r="J71" s="114" t="n"/>
      <c r="K71" s="114" t="n"/>
      <c r="L71" s="114" t="n"/>
      <c r="M71" s="114" t="n"/>
      <c r="N71" s="114" t="n"/>
      <c r="O71" s="114" t="n"/>
      <c r="P71" s="114" t="n"/>
      <c r="Q71" s="114" t="n"/>
      <c r="R71" s="114" t="n"/>
      <c r="S71" s="114" t="n"/>
      <c r="T71" s="114" t="n"/>
      <c r="U71" s="114" t="n"/>
      <c r="V71" s="114" t="n"/>
      <c r="W71" s="114" t="n"/>
      <c r="X71" s="114" t="n"/>
      <c r="Y71" s="114" t="n"/>
      <c r="Z71" s="114" t="n"/>
      <c r="AA71" s="114" t="n"/>
      <c r="AB71" s="114" t="n"/>
      <c r="AC71" s="114" t="n"/>
      <c r="AD71" s="114" t="n"/>
      <c r="AE71" s="114" t="n"/>
      <c r="AF71" s="114" t="n"/>
      <c r="AG71" s="114" t="n"/>
      <c r="AH71" s="114" t="n"/>
      <c r="AI71" s="114" t="n"/>
      <c r="AJ71" s="114" t="n"/>
      <c r="AK71" s="114" t="n"/>
    </row>
    <row r="72" ht="18" customHeight="1" s="173" thickBot="1">
      <c r="A72" s="118" t="inlineStr">
        <is>
          <t>Sindikasi - Mata uang asing - Total</t>
        </is>
      </c>
      <c r="B72" s="111" t="n"/>
      <c r="C72" s="113" t="n">
        <v/>
      </c>
      <c r="D72" s="113" t="inlineStr"/>
      <c r="E72" s="113" t="inlineStr"/>
      <c r="F72" s="113" t="inlineStr"/>
      <c r="G72" s="113" t="inlineStr"/>
      <c r="H72" s="113" t="n"/>
      <c r="I72" s="113" t="n"/>
      <c r="J72" s="113" t="n"/>
      <c r="K72" s="113" t="n"/>
      <c r="L72" s="113" t="n"/>
      <c r="M72" s="113" t="n"/>
      <c r="N72" s="113" t="n"/>
      <c r="O72" s="113" t="n"/>
      <c r="P72" s="113" t="n"/>
      <c r="Q72" s="113" t="n"/>
      <c r="R72" s="113" t="n"/>
      <c r="S72" s="113" t="n"/>
      <c r="T72" s="113" t="n"/>
      <c r="U72" s="113" t="n"/>
      <c r="V72" s="113" t="n"/>
      <c r="W72" s="113" t="n"/>
      <c r="X72" s="113" t="n"/>
      <c r="Y72" s="113" t="n"/>
      <c r="Z72" s="113" t="n"/>
      <c r="AA72" s="113" t="n"/>
      <c r="AB72" s="113" t="n"/>
      <c r="AC72" s="113" t="n"/>
      <c r="AD72" s="113" t="n"/>
      <c r="AE72" s="113" t="n"/>
      <c r="AF72" s="113" t="n"/>
      <c r="AG72" s="113" t="n"/>
      <c r="AH72" s="113" t="n"/>
      <c r="AI72" s="113" t="n"/>
      <c r="AJ72" s="113" t="n"/>
      <c r="AK72" s="113" t="n"/>
    </row>
    <row r="73" hidden="1" ht="18" customHeight="1" s="173" thickBot="1">
      <c r="A73" s="121" t="inlineStr">
        <is>
          <t>Sindikasi - Mata uang asing - Lancar</t>
        </is>
      </c>
      <c r="B73" s="111" t="n"/>
      <c r="C73" s="114" t="n">
        <v/>
      </c>
      <c r="D73" s="114" t="inlineStr"/>
      <c r="E73" s="114" t="inlineStr"/>
      <c r="F73" s="114" t="inlineStr"/>
      <c r="G73" s="114" t="inlineStr"/>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idden="1" ht="18" customHeight="1" s="173" thickBot="1">
      <c r="A74" s="121" t="inlineStr">
        <is>
          <t>Sindikasi - Mata uang asing - Dalam perhatian khusus</t>
        </is>
      </c>
      <c r="B74" s="111" t="n"/>
      <c r="C74" s="114" t="n">
        <v/>
      </c>
      <c r="D74" s="114" t="inlineStr"/>
      <c r="E74" s="114" t="inlineStr"/>
      <c r="F74" s="114" t="inlineStr"/>
      <c r="G74" s="114" t="inlineStr"/>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idden="1" ht="18" customHeight="1" s="173" thickBot="1">
      <c r="A75" s="121" t="inlineStr">
        <is>
          <t>Sindikasi - Mata uang asing - Kurang lancar</t>
        </is>
      </c>
      <c r="B75" s="111" t="n"/>
      <c r="C75" s="114" t="n">
        <v/>
      </c>
      <c r="D75" s="114" t="inlineStr"/>
      <c r="E75" s="114" t="inlineStr"/>
      <c r="F75" s="114" t="inlineStr"/>
      <c r="G75" s="114" t="inlineStr"/>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idden="1" ht="18" customHeight="1" s="173" thickBot="1">
      <c r="A76" s="121" t="inlineStr">
        <is>
          <t>Sindikasi - Mata uang asing - Diragukan</t>
        </is>
      </c>
      <c r="B76" s="111" t="n"/>
      <c r="C76" s="114" t="n">
        <v/>
      </c>
      <c r="D76" s="114" t="inlineStr"/>
      <c r="E76" s="114" t="inlineStr"/>
      <c r="F76" s="114" t="inlineStr"/>
      <c r="G76" s="114" t="inlineStr"/>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idden="1" ht="18" customHeight="1" s="173" thickBot="1">
      <c r="A77" s="121" t="inlineStr">
        <is>
          <t>Sindikasi - Mata uang asing - Macet</t>
        </is>
      </c>
      <c r="B77" s="111" t="n"/>
      <c r="C77" s="114" t="n">
        <v/>
      </c>
      <c r="D77" s="114" t="inlineStr"/>
      <c r="E77" s="114" t="inlineStr"/>
      <c r="F77" s="114" t="inlineStr"/>
      <c r="G77" s="114" t="inlineStr"/>
      <c r="H77" s="114" t="n"/>
      <c r="I77" s="114" t="n"/>
      <c r="J77" s="114" t="n"/>
      <c r="K77" s="114" t="n"/>
      <c r="L77" s="114" t="n"/>
      <c r="M77" s="114" t="n"/>
      <c r="N77" s="114" t="n"/>
      <c r="O77" s="114" t="n"/>
      <c r="P77" s="114" t="n"/>
      <c r="Q77" s="114" t="n"/>
      <c r="R77" s="114" t="n"/>
      <c r="S77" s="114" t="n"/>
      <c r="T77" s="114" t="n"/>
      <c r="U77" s="114" t="n"/>
      <c r="V77" s="114" t="n"/>
      <c r="W77" s="114" t="n"/>
      <c r="X77" s="114" t="n"/>
      <c r="Y77" s="114" t="n"/>
      <c r="Z77" s="114" t="n"/>
      <c r="AA77" s="114" t="n"/>
      <c r="AB77" s="114" t="n"/>
      <c r="AC77" s="114" t="n"/>
      <c r="AD77" s="114" t="n"/>
      <c r="AE77" s="114" t="n"/>
      <c r="AF77" s="114" t="n"/>
      <c r="AG77" s="114" t="n"/>
      <c r="AH77" s="114" t="n"/>
      <c r="AI77" s="114" t="n"/>
      <c r="AJ77" s="114" t="n"/>
      <c r="AK77" s="114" t="n"/>
    </row>
    <row r="78" ht="18" customHeight="1" s="173" thickBot="1">
      <c r="A78" s="118" t="inlineStr">
        <is>
          <t>Program pemerintah - Mata uang asing - Total</t>
        </is>
      </c>
      <c r="B78" s="111" t="n"/>
      <c r="C78" s="113" t="n">
        <v/>
      </c>
      <c r="D78" s="113" t="inlineStr"/>
      <c r="E78" s="113" t="inlineStr"/>
      <c r="F78" s="113" t="inlineStr"/>
      <c r="G78" s="113" t="inlineStr"/>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idden="1" ht="18" customHeight="1" s="173" thickBot="1">
      <c r="A79" s="121" t="inlineStr">
        <is>
          <t>Program pemerintah - Mata uang asing - Lancar</t>
        </is>
      </c>
      <c r="B79" s="111" t="n"/>
      <c r="C79" s="114" t="n">
        <v/>
      </c>
      <c r="D79" s="114" t="inlineStr"/>
      <c r="E79" s="114" t="inlineStr"/>
      <c r="F79" s="114" t="inlineStr"/>
      <c r="G79" s="114" t="inlineStr"/>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idden="1" ht="18" customHeight="1" s="173" thickBot="1">
      <c r="A80" s="121" t="inlineStr">
        <is>
          <t>Program pemerintah - Mata uang asing - Dalam perhatian khusus</t>
        </is>
      </c>
      <c r="B80" s="111" t="n"/>
      <c r="C80" s="114" t="n">
        <v/>
      </c>
      <c r="D80" s="114" t="inlineStr"/>
      <c r="E80" s="114" t="inlineStr"/>
      <c r="F80" s="114" t="inlineStr"/>
      <c r="G80" s="114" t="inlineStr"/>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idden="1" ht="18" customHeight="1" s="173" thickBot="1">
      <c r="A81" s="121" t="inlineStr">
        <is>
          <t>Program pemerintah - Mata uang asing - Kurang lancar</t>
        </is>
      </c>
      <c r="B81" s="111" t="n"/>
      <c r="C81" s="114" t="n">
        <v/>
      </c>
      <c r="D81" s="114" t="inlineStr"/>
      <c r="E81" s="114" t="inlineStr"/>
      <c r="F81" s="114" t="inlineStr"/>
      <c r="G81" s="114" t="inlineStr"/>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idden="1" ht="18" customHeight="1" s="173" thickBot="1">
      <c r="A82" s="121" t="inlineStr">
        <is>
          <t>Program pemerintah - Mata uang asing - Diragukan</t>
        </is>
      </c>
      <c r="B82" s="111" t="n"/>
      <c r="C82" s="114" t="n">
        <v/>
      </c>
      <c r="D82" s="114" t="inlineStr"/>
      <c r="E82" s="114" t="inlineStr"/>
      <c r="F82" s="114" t="inlineStr"/>
      <c r="G82" s="114" t="inlineStr"/>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idden="1" ht="18" customHeight="1" s="173" thickBot="1">
      <c r="A83" s="121" t="inlineStr">
        <is>
          <t>Program pemerintah - Mata uang asing - Macet</t>
        </is>
      </c>
      <c r="B83" s="111" t="n"/>
      <c r="C83" s="114" t="n">
        <v/>
      </c>
      <c r="D83" s="114" t="inlineStr"/>
      <c r="E83" s="114" t="inlineStr"/>
      <c r="F83" s="114" t="inlineStr"/>
      <c r="G83" s="114" t="inlineStr"/>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Karyawan - Mata uang asing - Total</t>
        </is>
      </c>
      <c r="B84" s="111" t="n"/>
      <c r="C84" s="113" t="n">
        <v/>
      </c>
      <c r="D84" s="113" t="inlineStr"/>
      <c r="E84" s="113" t="inlineStr"/>
      <c r="F84" s="113" t="inlineStr"/>
      <c r="G84" s="113" t="inlineStr"/>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idden="1" ht="18" customHeight="1" s="173" thickBot="1">
      <c r="A85" s="121" t="inlineStr">
        <is>
          <t>Karyawan - Mata uang asing - Lancar</t>
        </is>
      </c>
      <c r="B85" s="111" t="n"/>
      <c r="C85" s="114" t="n">
        <v/>
      </c>
      <c r="D85" s="114" t="inlineStr"/>
      <c r="E85" s="114" t="inlineStr"/>
      <c r="F85" s="114" t="inlineStr"/>
      <c r="G85" s="114" t="inlineStr"/>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idden="1" ht="18" customHeight="1" s="173" thickBot="1">
      <c r="A86" s="121" t="inlineStr">
        <is>
          <t>Karyawan - Mata uang asing - Dalam perhatian khusus</t>
        </is>
      </c>
      <c r="B86" s="111" t="n"/>
      <c r="C86" s="114" t="n">
        <v/>
      </c>
      <c r="D86" s="114" t="inlineStr"/>
      <c r="E86" s="114" t="inlineStr"/>
      <c r="F86" s="114" t="inlineStr"/>
      <c r="G86" s="114" t="inlineStr"/>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idden="1" ht="18" customHeight="1" s="173" thickBot="1">
      <c r="A87" s="121" t="inlineStr">
        <is>
          <t>Karyawan - Mata uang asing - Kurang lancar</t>
        </is>
      </c>
      <c r="B87" s="111" t="n"/>
      <c r="C87" s="114" t="n">
        <v/>
      </c>
      <c r="D87" s="114" t="inlineStr"/>
      <c r="E87" s="114" t="inlineStr"/>
      <c r="F87" s="114" t="inlineStr"/>
      <c r="G87" s="114" t="inlineStr"/>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idden="1" ht="18" customHeight="1" s="173" thickBot="1">
      <c r="A88" s="121" t="inlineStr">
        <is>
          <t>Karyawan - Mata uang asing - Diragukan</t>
        </is>
      </c>
      <c r="B88" s="111" t="n"/>
      <c r="C88" s="114" t="n">
        <v/>
      </c>
      <c r="D88" s="114" t="inlineStr"/>
      <c r="E88" s="114" t="inlineStr"/>
      <c r="F88" s="114" t="inlineStr"/>
      <c r="G88" s="114" t="inlineStr"/>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idden="1" ht="18" customHeight="1" s="173" thickBot="1">
      <c r="A89" s="121" t="inlineStr">
        <is>
          <t>Karyawan - Mata uang asing - Macet</t>
        </is>
      </c>
      <c r="B89" s="111" t="n"/>
      <c r="C89" s="114" t="n">
        <v/>
      </c>
      <c r="D89" s="114" t="inlineStr"/>
      <c r="E89" s="114" t="inlineStr"/>
      <c r="F89" s="114" t="inlineStr"/>
      <c r="G89" s="114" t="inlineStr"/>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Ekspor - Mata uang asing - Total</t>
        </is>
      </c>
      <c r="B90" s="111" t="n"/>
      <c r="C90" s="113" t="n">
        <v/>
      </c>
      <c r="D90" s="113" t="inlineStr"/>
      <c r="E90" s="113" t="inlineStr"/>
      <c r="F90" s="113" t="inlineStr"/>
      <c r="G90" s="113" t="inlineStr"/>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idden="1" ht="18" customHeight="1" s="173" thickBot="1">
      <c r="A91" s="121" t="inlineStr">
        <is>
          <t>Ekspor - Mata uang asing - Lancar</t>
        </is>
      </c>
      <c r="B91" s="111" t="n"/>
      <c r="C91" s="114" t="n">
        <v/>
      </c>
      <c r="D91" s="114" t="inlineStr"/>
      <c r="E91" s="114" t="inlineStr"/>
      <c r="F91" s="114" t="inlineStr"/>
      <c r="G91" s="114" t="inlineStr"/>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idden="1" ht="18" customHeight="1" s="173" thickBot="1">
      <c r="A92" s="121" t="inlineStr">
        <is>
          <t>Ekspor - Mata uang asing - Dalam perhatian khusus</t>
        </is>
      </c>
      <c r="B92" s="111" t="n"/>
      <c r="C92" s="114" t="n">
        <v/>
      </c>
      <c r="D92" s="114" t="inlineStr"/>
      <c r="E92" s="114" t="inlineStr"/>
      <c r="F92" s="114" t="inlineStr"/>
      <c r="G92" s="114" t="inlineStr"/>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idden="1" ht="18" customHeight="1" s="173" thickBot="1">
      <c r="A93" s="121" t="inlineStr">
        <is>
          <t>Ekspor - Mata uang asing - Kurang lancar</t>
        </is>
      </c>
      <c r="B93" s="111" t="n"/>
      <c r="C93" s="114" t="n">
        <v/>
      </c>
      <c r="D93" s="114" t="inlineStr"/>
      <c r="E93" s="114" t="inlineStr"/>
      <c r="F93" s="114" t="inlineStr"/>
      <c r="G93" s="114" t="inlineStr"/>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idden="1" ht="18" customHeight="1" s="173" thickBot="1">
      <c r="A94" s="121" t="inlineStr">
        <is>
          <t>Ekspor - Mata uang asing - Diragukan</t>
        </is>
      </c>
      <c r="B94" s="111" t="n"/>
      <c r="C94" s="114" t="n">
        <v/>
      </c>
      <c r="D94" s="114" t="inlineStr"/>
      <c r="E94" s="114" t="inlineStr"/>
      <c r="F94" s="114" t="inlineStr"/>
      <c r="G94" s="114" t="inlineStr"/>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idden="1" ht="18" customHeight="1" s="173" thickBot="1">
      <c r="A95" s="121" t="inlineStr">
        <is>
          <t>Ekspor - Mata uang asing - Macet</t>
        </is>
      </c>
      <c r="B95" s="111" t="n"/>
      <c r="C95" s="114" t="n">
        <v/>
      </c>
      <c r="D95" s="114" t="inlineStr"/>
      <c r="E95" s="114" t="inlineStr"/>
      <c r="F95" s="114" t="inlineStr"/>
      <c r="G95" s="114" t="inlineStr"/>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Subjumlah pinjaman lainnya - Mata uang asing - Total</t>
        </is>
      </c>
      <c r="B96" s="111" t="n"/>
      <c r="C96" s="113" t="n">
        <v/>
      </c>
      <c r="D96" s="113" t="inlineStr"/>
      <c r="E96" s="113" t="inlineStr"/>
      <c r="F96" s="113" t="inlineStr"/>
      <c r="G96" s="113" t="inlineStr"/>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idden="1" ht="18" customHeight="1" s="173" thickBot="1">
      <c r="A97" s="121" t="inlineStr">
        <is>
          <t>Subjumlah pinjaman lainnya - Mata uang asing - Lancar</t>
        </is>
      </c>
      <c r="B97" s="111" t="n"/>
      <c r="C97" s="114" t="n">
        <v/>
      </c>
      <c r="D97" s="114" t="inlineStr"/>
      <c r="E97" s="114" t="inlineStr"/>
      <c r="F97" s="114" t="inlineStr"/>
      <c r="G97" s="114" t="inlineStr"/>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idden="1" ht="18" customHeight="1" s="173" thickBot="1">
      <c r="A98" s="121" t="inlineStr">
        <is>
          <t>Subjumlah pinjaman lainnya - Mata uang asing - Dalam perhatian khusus</t>
        </is>
      </c>
      <c r="B98" s="111" t="n"/>
      <c r="C98" s="114" t="n">
        <v/>
      </c>
      <c r="D98" s="114" t="inlineStr"/>
      <c r="E98" s="114" t="inlineStr"/>
      <c r="F98" s="114" t="inlineStr"/>
      <c r="G98" s="114" t="inlineStr"/>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idden="1" ht="18" customHeight="1" s="173" thickBot="1">
      <c r="A99" s="121" t="inlineStr">
        <is>
          <t>Subjumlah pinjaman lainnya - Mata uang asing - Kurang lancar</t>
        </is>
      </c>
      <c r="B99" s="111" t="n"/>
      <c r="C99" s="114" t="n">
        <v/>
      </c>
      <c r="D99" s="114" t="inlineStr"/>
      <c r="E99" s="114" t="inlineStr"/>
      <c r="F99" s="114" t="inlineStr"/>
      <c r="G99" s="114" t="inlineStr"/>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idden="1" ht="18" customHeight="1" s="173" thickBot="1">
      <c r="A100" s="121" t="inlineStr">
        <is>
          <t>Subjumlah pinjaman lainnya - Mata uang asing - Diragukan</t>
        </is>
      </c>
      <c r="B100" s="111" t="n"/>
      <c r="C100" s="114" t="n">
        <v/>
      </c>
      <c r="D100" s="114" t="inlineStr"/>
      <c r="E100" s="114" t="inlineStr"/>
      <c r="F100" s="114" t="inlineStr"/>
      <c r="G100" s="114" t="inlineStr"/>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idden="1" ht="18" customHeight="1" s="173" thickBot="1">
      <c r="A101" s="121" t="inlineStr">
        <is>
          <t>Subjumlah pinjaman lainnya - Mata uang asing - Macet</t>
        </is>
      </c>
      <c r="B101" s="111" t="n"/>
      <c r="C101" s="114" t="n">
        <v/>
      </c>
      <c r="D101" s="114" t="inlineStr"/>
      <c r="E101" s="114" t="inlineStr"/>
      <c r="F101" s="114" t="inlineStr"/>
      <c r="G101" s="114" t="inlineStr"/>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Konsumen - Mata uang asing - Total</t>
        </is>
      </c>
      <c r="B102" s="111" t="n"/>
      <c r="C102" s="113" t="n">
        <v/>
      </c>
      <c r="D102" s="113" t="n">
        <v>58.03</v>
      </c>
      <c r="E102" s="113" t="n">
        <v>106.627</v>
      </c>
      <c r="F102" s="113" t="n">
        <v>95.384</v>
      </c>
      <c r="G102" s="113" t="n">
        <v>110.66</v>
      </c>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t="18" customHeight="1" s="173" thickBot="1">
      <c r="A103" s="121" t="inlineStr">
        <is>
          <t>Konsumen - Mata uang asing - Lancar</t>
        </is>
      </c>
      <c r="B103" s="111" t="n"/>
      <c r="C103" s="114" t="n">
        <v/>
      </c>
      <c r="D103" s="114" t="n">
        <v>58.03</v>
      </c>
      <c r="E103" s="114" t="n">
        <v>106.627</v>
      </c>
      <c r="F103" s="114" t="n">
        <v>95.384</v>
      </c>
      <c r="G103" s="114" t="n">
        <v>110.66</v>
      </c>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t="18" customHeight="1" s="173" thickBot="1">
      <c r="A104" s="121" t="inlineStr">
        <is>
          <t>Konsumen - Mata uang asing - Dalam perhatian khusus</t>
        </is>
      </c>
      <c r="B104" s="111" t="n"/>
      <c r="C104" s="114" t="n">
        <v/>
      </c>
      <c r="D104" s="114" t="n">
        <v>0</v>
      </c>
      <c r="E104" s="114" t="n">
        <v>0</v>
      </c>
      <c r="F104" s="114" t="n">
        <v>0</v>
      </c>
      <c r="G104" s="114" t="n">
        <v>0</v>
      </c>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t="18" customHeight="1" s="173" thickBot="1">
      <c r="A105" s="121" t="inlineStr">
        <is>
          <t>Konsumen - Mata uang asing - Kurang lancar</t>
        </is>
      </c>
      <c r="B105" s="111" t="n"/>
      <c r="C105" s="114" t="n">
        <v/>
      </c>
      <c r="D105" s="114" t="n">
        <v>0</v>
      </c>
      <c r="E105" s="114" t="n">
        <v>0</v>
      </c>
      <c r="F105" s="114" t="n">
        <v>0</v>
      </c>
      <c r="G105" s="114" t="n">
        <v>0</v>
      </c>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t="18" customHeight="1" s="173" thickBot="1">
      <c r="A106" s="121" t="inlineStr">
        <is>
          <t>Konsumen - Mata uang asing - Diragukan</t>
        </is>
      </c>
      <c r="B106" s="111" t="n"/>
      <c r="C106" s="114" t="n">
        <v/>
      </c>
      <c r="D106" s="114" t="n">
        <v>0</v>
      </c>
      <c r="E106" s="114" t="n">
        <v>0</v>
      </c>
      <c r="F106" s="114" t="n">
        <v>0</v>
      </c>
      <c r="G106" s="114" t="n">
        <v>0</v>
      </c>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t="18" customHeight="1" s="173" thickBot="1">
      <c r="A107" s="121" t="inlineStr">
        <is>
          <t>Konsumen - Mata uang asing - Macet</t>
        </is>
      </c>
      <c r="B107" s="111" t="n"/>
      <c r="C107" s="114" t="n">
        <v/>
      </c>
      <c r="D107" s="114" t="n">
        <v>0</v>
      </c>
      <c r="E107" s="114" t="n">
        <v>0</v>
      </c>
      <c r="F107" s="114" t="n">
        <v>0</v>
      </c>
      <c r="G107" s="114" t="n">
        <v>0</v>
      </c>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Subtotal - Mata Uang Asing</t>
        </is>
      </c>
      <c r="B108" s="111" t="n"/>
      <c r="C108" s="113" t="n">
        <v/>
      </c>
      <c r="D108" s="113" t="n">
        <v>24677.034</v>
      </c>
      <c r="E108" s="113" t="n">
        <v>29293.049</v>
      </c>
      <c r="F108" s="113" t="n">
        <v>35830.558</v>
      </c>
      <c r="G108" s="113" t="n">
        <v>41032.711</v>
      </c>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Subtotal - Mata Uang Asing - Lancar</t>
        </is>
      </c>
      <c r="B109" s="111" t="n"/>
      <c r="C109" s="114" t="n">
        <v>14198.909</v>
      </c>
      <c r="D109" s="114" t="n">
        <v>20772.365</v>
      </c>
      <c r="E109" s="114" t="n">
        <v>25998.943</v>
      </c>
      <c r="F109" s="114" t="n">
        <v>32832.778</v>
      </c>
      <c r="G109" s="114" t="n">
        <v>39283.172</v>
      </c>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Subtotal - Mata Uang Asing - Dalam perhatian khusus</t>
        </is>
      </c>
      <c r="B110" s="111" t="n"/>
      <c r="C110" s="114" t="n">
        <v>3334.259</v>
      </c>
      <c r="D110" s="114" t="n">
        <v>3562.145</v>
      </c>
      <c r="E110" s="114" t="n">
        <v>3160.449</v>
      </c>
      <c r="F110" s="114" t="n">
        <v>2997.78</v>
      </c>
      <c r="G110" s="114" t="n">
        <v>1739.523</v>
      </c>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Subtotal - Mata Uang Asing - Kurang lancar</t>
        </is>
      </c>
      <c r="B111" s="111" t="n"/>
      <c r="C111" s="114" t="n">
        <v>0</v>
      </c>
      <c r="D111" s="114" t="n">
        <v>0</v>
      </c>
      <c r="E111" s="114" t="n">
        <v>0</v>
      </c>
      <c r="F111" s="114" t="n">
        <v>0</v>
      </c>
      <c r="G111" s="114" t="n">
        <v>0</v>
      </c>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t="18" customHeight="1" s="173" thickBot="1">
      <c r="A112" s="121" t="inlineStr">
        <is>
          <t>Subtotal - Mata Uang Asing - Diragukan</t>
        </is>
      </c>
      <c r="B112" s="111" t="n"/>
      <c r="C112" s="114" t="n">
        <v>93.56399999999999</v>
      </c>
      <c r="D112" s="114" t="n">
        <v>0</v>
      </c>
      <c r="E112" s="114" t="n">
        <v>0</v>
      </c>
      <c r="F112" s="114" t="n">
        <v>0</v>
      </c>
      <c r="G112" s="114" t="n">
        <v>0</v>
      </c>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Subtotal - Mata Uang Asing - Macet</t>
        </is>
      </c>
      <c r="B113" s="111" t="n"/>
      <c r="C113" s="114" t="n">
        <v>1315.744</v>
      </c>
      <c r="D113" s="114" t="n">
        <v>342.524</v>
      </c>
      <c r="E113" s="114" t="n">
        <v>133.657</v>
      </c>
      <c r="F113" s="114" t="n">
        <v>0</v>
      </c>
      <c r="G113" s="114" t="n">
        <v>10.016</v>
      </c>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9" customHeight="1" s="173" thickBot="1">
      <c r="A114" s="111" t="inlineStr">
        <is>
          <t>Subtotal</t>
        </is>
      </c>
      <c r="B114" s="112" t="n"/>
      <c r="C114" s="103" t="n"/>
      <c r="D114" s="103" t="n"/>
      <c r="E114" s="103" t="n"/>
      <c r="F114" s="103" t="n"/>
      <c r="G114" s="103" t="n"/>
      <c r="H114" s="103" t="n"/>
      <c r="I114" s="103" t="n"/>
      <c r="J114" s="103" t="n"/>
      <c r="K114" s="103" t="n"/>
      <c r="L114" s="103" t="n"/>
      <c r="M114" s="103" t="n"/>
      <c r="N114" s="103" t="n"/>
      <c r="O114" s="103" t="n"/>
      <c r="P114" s="103" t="n"/>
      <c r="Q114" s="103" t="n"/>
      <c r="R114" s="103" t="n"/>
      <c r="S114" s="103" t="n"/>
      <c r="T114" s="103" t="n"/>
      <c r="U114" s="103" t="n"/>
      <c r="V114" s="103" t="n"/>
      <c r="W114" s="103" t="n"/>
      <c r="X114" s="103" t="n"/>
      <c r="Y114" s="103" t="n"/>
      <c r="Z114" s="103" t="n"/>
      <c r="AA114" s="103" t="n"/>
      <c r="AB114" s="103" t="n"/>
      <c r="AC114" s="103" t="n"/>
      <c r="AD114" s="103" t="n"/>
      <c r="AE114" s="103" t="n"/>
      <c r="AF114" s="103" t="n"/>
      <c r="AG114" s="103" t="n"/>
      <c r="AH114" s="103" t="n"/>
      <c r="AI114" s="103" t="n"/>
      <c r="AJ114" s="103" t="n"/>
      <c r="AK114" s="103" t="n"/>
    </row>
    <row r="115" ht="18" customHeight="1" s="173" thickBot="1">
      <c r="A115" s="118" t="inlineStr">
        <is>
          <t>Jumlah pinjaman - Kotor - Total</t>
        </is>
      </c>
      <c r="B115" s="111" t="n"/>
      <c r="C115" s="113" t="n"/>
      <c r="D115" s="113" t="n"/>
      <c r="E115" s="113" t="n"/>
      <c r="F115" s="113" t="n"/>
      <c r="G115" s="113" t="n"/>
      <c r="H115" s="113" t="n"/>
      <c r="I115" s="113" t="n"/>
      <c r="J115" s="113" t="n"/>
      <c r="K115" s="113" t="n"/>
      <c r="L115" s="113" t="n"/>
      <c r="M115" s="113" t="n"/>
      <c r="N115" s="113" t="n"/>
      <c r="O115" s="113" t="n"/>
      <c r="P115" s="113" t="n"/>
      <c r="Q115" s="113" t="n"/>
      <c r="R115" s="113" t="n"/>
      <c r="S115" s="113" t="n"/>
      <c r="T115" s="113" t="n"/>
      <c r="U115" s="113" t="n"/>
      <c r="V115" s="113" t="n"/>
      <c r="W115" s="113" t="n"/>
      <c r="X115" s="113" t="n"/>
      <c r="Y115" s="113" t="n"/>
      <c r="Z115" s="113" t="n"/>
      <c r="AA115" s="113" t="n"/>
      <c r="AB115" s="113" t="n"/>
      <c r="AC115" s="113" t="n"/>
      <c r="AD115" s="113" t="n"/>
      <c r="AE115" s="113" t="n"/>
      <c r="AF115" s="113" t="n"/>
      <c r="AG115" s="113" t="n"/>
      <c r="AH115" s="113" t="n"/>
      <c r="AI115" s="113" t="n"/>
      <c r="AJ115" s="113" t="n"/>
      <c r="AK115" s="113" t="n"/>
    </row>
    <row r="116" ht="18" customHeight="1" s="173" thickBot="1">
      <c r="A116" s="121" t="inlineStr">
        <is>
          <t>Jumlah pinjaman - Kotor - Lancar</t>
        </is>
      </c>
      <c r="B116" s="111" t="n"/>
      <c r="C116" s="114" t="n">
        <v>159645.208</v>
      </c>
      <c r="D116" s="114" t="n">
        <v>174695.188</v>
      </c>
      <c r="E116" s="114" t="n">
        <v>191751.025</v>
      </c>
      <c r="F116" s="114" t="n">
        <v>205681.293</v>
      </c>
      <c r="G116" s="114" t="n">
        <v>217154.085</v>
      </c>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Jumlah pinjaman - Kotor - Dalam perhatian khusus</t>
        </is>
      </c>
      <c r="B117" s="111" t="n"/>
      <c r="C117" s="114" t="n">
        <v>11343.067</v>
      </c>
      <c r="D117" s="114" t="n">
        <v>10611.471</v>
      </c>
      <c r="E117" s="114" t="n">
        <v>10088.222</v>
      </c>
      <c r="F117" s="114" t="n">
        <v>8372.767</v>
      </c>
      <c r="G117" s="114" t="n">
        <v>6762.624</v>
      </c>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Jumlah pinjaman - Kotor - Kurang lancar</t>
        </is>
      </c>
      <c r="B118" s="111" t="n"/>
      <c r="C118" s="114" t="n">
        <v>909.323</v>
      </c>
      <c r="D118" s="114" t="n">
        <v>719.553</v>
      </c>
      <c r="E118" s="114" t="n">
        <v>454.824</v>
      </c>
      <c r="F118" s="114" t="n">
        <v>546.972</v>
      </c>
      <c r="G118" s="114" t="n">
        <v>531.5359999999999</v>
      </c>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Jumlah pinjaman - Kotor - Diragukan</t>
        </is>
      </c>
      <c r="B119" s="111" t="n"/>
      <c r="C119" s="114" t="n">
        <v>695.02</v>
      </c>
      <c r="D119" s="114" t="n">
        <v>618.588</v>
      </c>
      <c r="E119" s="114" t="n">
        <v>715.645</v>
      </c>
      <c r="F119" s="114" t="n">
        <v>538.255</v>
      </c>
      <c r="G119" s="114" t="n">
        <v>545.585</v>
      </c>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21" t="inlineStr">
        <is>
          <t>Jumlah pinjaman - Kotor - Macet</t>
        </is>
      </c>
      <c r="B120" s="111" t="n"/>
      <c r="C120" s="114" t="n">
        <v>4565.244</v>
      </c>
      <c r="D120" s="114" t="n">
        <v>4047.39</v>
      </c>
      <c r="E120" s="114" t="n">
        <v>2906.834</v>
      </c>
      <c r="F120" s="114" t="n">
        <v>2810.649</v>
      </c>
      <c r="G120" s="114" t="n">
        <v>3004.153</v>
      </c>
      <c r="H120" s="114" t="n"/>
      <c r="I120" s="114" t="n"/>
      <c r="J120" s="114" t="n"/>
      <c r="K120" s="114" t="n"/>
      <c r="L120" s="114" t="n"/>
      <c r="M120" s="114" t="n"/>
      <c r="N120" s="114" t="n"/>
      <c r="O120" s="114" t="n"/>
      <c r="P120" s="114" t="n"/>
      <c r="Q120" s="114" t="n"/>
      <c r="R120" s="114" t="n"/>
      <c r="S120" s="114" t="n"/>
      <c r="T120" s="114" t="n"/>
      <c r="U120" s="114" t="n"/>
      <c r="V120" s="114" t="n"/>
      <c r="W120" s="114" t="n"/>
      <c r="X120" s="114" t="n"/>
      <c r="Y120" s="114" t="n"/>
      <c r="Z120" s="114" t="n"/>
      <c r="AA120" s="114" t="n"/>
      <c r="AB120" s="114" t="n"/>
      <c r="AC120" s="114" t="n"/>
      <c r="AD120" s="114" t="n"/>
      <c r="AE120" s="114" t="n"/>
      <c r="AF120" s="114" t="n"/>
      <c r="AG120" s="114" t="n"/>
      <c r="AH120" s="114" t="n"/>
      <c r="AI120" s="114" t="n"/>
      <c r="AJ120" s="114" t="n"/>
      <c r="AK120" s="114" t="n"/>
    </row>
    <row r="121" ht="35" customHeight="1" s="173" thickBot="1">
      <c r="A121" s="118" t="inlineStr">
        <is>
          <t>Cadangan kerugian penurunan nilai pada pinjaman yang diberikan - Total</t>
        </is>
      </c>
      <c r="B121" s="111" t="n"/>
      <c r="C121" s="113" t="n"/>
      <c r="D121" s="113" t="n"/>
      <c r="E121" s="113" t="n"/>
      <c r="F121" s="113" t="n"/>
      <c r="G121" s="113" t="n"/>
      <c r="H121" s="113" t="n"/>
      <c r="I121" s="113" t="n"/>
      <c r="J121" s="113" t="n"/>
      <c r="K121" s="113" t="n"/>
      <c r="L121" s="113" t="n"/>
      <c r="M121" s="113" t="n"/>
      <c r="N121" s="113" t="n"/>
      <c r="O121" s="113" t="n"/>
      <c r="P121" s="113" t="n"/>
      <c r="Q121" s="113" t="n"/>
      <c r="R121" s="113" t="n"/>
      <c r="S121" s="113" t="n"/>
      <c r="T121" s="113" t="n"/>
      <c r="U121" s="113" t="n"/>
      <c r="V121" s="113" t="n"/>
      <c r="W121" s="113" t="n"/>
      <c r="X121" s="113" t="n"/>
      <c r="Y121" s="113" t="n"/>
      <c r="Z121" s="113" t="n"/>
      <c r="AA121" s="113" t="n"/>
      <c r="AB121" s="113" t="n"/>
      <c r="AC121" s="113" t="n"/>
      <c r="AD121" s="113" t="n"/>
      <c r="AE121" s="113" t="n"/>
      <c r="AF121" s="113" t="n"/>
      <c r="AG121" s="113" t="n"/>
      <c r="AH121" s="113" t="n"/>
      <c r="AI121" s="113" t="n"/>
      <c r="AJ121" s="113" t="n"/>
      <c r="AK121" s="113" t="n"/>
    </row>
    <row r="122" ht="35" customHeight="1" s="173" thickBot="1">
      <c r="A122" s="121" t="inlineStr">
        <is>
          <t>Cadangan kerugian penurunan nilai pada pinjaman yang diberikan - Lancar</t>
        </is>
      </c>
      <c r="B122" s="111" t="n"/>
      <c r="C122" s="114" t="n">
        <v>4033.606</v>
      </c>
      <c r="D122" s="114" t="n">
        <v>3671.964</v>
      </c>
      <c r="E122" s="114" t="n">
        <v>3344.192</v>
      </c>
      <c r="F122" s="114" t="n">
        <v>2987.716</v>
      </c>
      <c r="G122" s="114" t="n">
        <v>2049.228</v>
      </c>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35" customHeight="1" s="173" thickBot="1">
      <c r="A123" s="121" t="inlineStr">
        <is>
          <t>Cadangan kerugian penurunan nilai pada pinjaman yang diberikan - Dalam perhatian khusus</t>
        </is>
      </c>
      <c r="B123" s="111" t="n"/>
      <c r="C123" s="114" t="n">
        <v>4929.736</v>
      </c>
      <c r="D123" s="114" t="n">
        <v>5445.352</v>
      </c>
      <c r="E123" s="114" t="n">
        <v>5935.4</v>
      </c>
      <c r="F123" s="114" t="n">
        <v>5054.598</v>
      </c>
      <c r="G123" s="114" t="n">
        <v>3489.777</v>
      </c>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37" customHeight="1" s="173" thickBot="1">
      <c r="A124" s="121" t="inlineStr">
        <is>
          <t>Cadangan kerugian penurunan nilai pada pinjaman yang diberikan -  Kurang lancar</t>
        </is>
      </c>
      <c r="B124" s="111" t="n"/>
      <c r="C124" s="114" t="n">
        <v>542.171</v>
      </c>
      <c r="D124" s="114" t="n">
        <v>439.004</v>
      </c>
      <c r="E124" s="114" t="n">
        <v>204.723</v>
      </c>
      <c r="F124" s="114" t="n">
        <v>255.518</v>
      </c>
      <c r="G124" s="114" t="n">
        <v>215.318</v>
      </c>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37" customHeight="1" s="173" thickBot="1">
      <c r="A125" s="121" t="inlineStr">
        <is>
          <t>Cadangan kerugian penurunan nilai pada pinjaman yang diberikan - Diragukan</t>
        </is>
      </c>
      <c r="B125" s="111" t="n"/>
      <c r="C125" s="114" t="n">
        <v>284.966</v>
      </c>
      <c r="D125" s="114" t="n">
        <v>402.901</v>
      </c>
      <c r="E125" s="114" t="n">
        <v>397.153</v>
      </c>
      <c r="F125" s="114" t="n">
        <v>341.826</v>
      </c>
      <c r="G125" s="114" t="n">
        <v>289.734</v>
      </c>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39" customHeight="1" s="173" thickBot="1">
      <c r="A126" s="121" t="inlineStr">
        <is>
          <t>Cadangan kerugian penurunan nilai pada pinjaman yang diberikan - Macet</t>
        </is>
      </c>
      <c r="B126" s="111" t="n"/>
      <c r="C126" s="114" t="n">
        <v>3278.126</v>
      </c>
      <c r="D126" s="114" t="n">
        <v>3127.629</v>
      </c>
      <c r="E126" s="114" t="n">
        <v>2024.239</v>
      </c>
      <c r="F126" s="114" t="n">
        <v>1811.468</v>
      </c>
      <c r="G126" s="114" t="n">
        <v>2009.498</v>
      </c>
      <c r="H126" s="114" t="n"/>
      <c r="I126" s="114" t="n"/>
      <c r="J126" s="114" t="n"/>
      <c r="K126" s="114" t="n"/>
      <c r="L126" s="114" t="n"/>
      <c r="M126" s="114" t="n"/>
      <c r="N126" s="114" t="n"/>
      <c r="O126" s="114" t="n"/>
      <c r="P126" s="114" t="n"/>
      <c r="Q126" s="114" t="n"/>
      <c r="R126" s="114" t="n"/>
      <c r="S126" s="114" t="n"/>
      <c r="T126" s="114" t="n"/>
      <c r="U126" s="114" t="n"/>
      <c r="V126" s="114" t="n"/>
      <c r="W126" s="114" t="n"/>
      <c r="X126" s="114" t="n"/>
      <c r="Y126" s="114" t="n"/>
      <c r="Z126" s="114" t="n"/>
      <c r="AA126" s="114" t="n"/>
      <c r="AB126" s="114" t="n"/>
      <c r="AC126" s="114" t="n"/>
      <c r="AD126" s="114" t="n"/>
      <c r="AE126" s="114" t="n"/>
      <c r="AF126" s="114" t="n"/>
      <c r="AG126" s="114" t="n"/>
      <c r="AH126" s="114" t="n"/>
      <c r="AI126" s="114" t="n"/>
      <c r="AJ126" s="114" t="n"/>
      <c r="AK126" s="114" t="n"/>
    </row>
    <row r="127" ht="18" customHeight="1" s="173" thickBot="1">
      <c r="A127" s="118" t="inlineStr">
        <is>
          <t>Jumlah pinjaman - Bersih - Total</t>
        </is>
      </c>
      <c r="B127" s="111" t="n"/>
      <c r="C127" s="113" t="n"/>
      <c r="D127" s="113" t="n"/>
      <c r="E127" s="113" t="n"/>
      <c r="F127" s="113" t="n"/>
      <c r="G127" s="113" t="n"/>
      <c r="H127" s="113" t="n"/>
      <c r="I127" s="113" t="n"/>
      <c r="J127" s="113" t="n"/>
      <c r="K127" s="113" t="n"/>
      <c r="L127" s="113" t="n"/>
      <c r="M127" s="113" t="n"/>
      <c r="N127" s="113" t="n"/>
      <c r="O127" s="113" t="n"/>
      <c r="P127" s="113" t="n"/>
      <c r="Q127" s="113" t="n"/>
      <c r="R127" s="113" t="n"/>
      <c r="S127" s="113" t="n"/>
      <c r="T127" s="113" t="n"/>
      <c r="U127" s="113" t="n"/>
      <c r="V127" s="113" t="n"/>
      <c r="W127" s="113" t="n"/>
      <c r="X127" s="113" t="n"/>
      <c r="Y127" s="113" t="n"/>
      <c r="Z127" s="113" t="n"/>
      <c r="AA127" s="113" t="n"/>
      <c r="AB127" s="113" t="n"/>
      <c r="AC127" s="113" t="n"/>
      <c r="AD127" s="113" t="n"/>
      <c r="AE127" s="113" t="n"/>
      <c r="AF127" s="113" t="n"/>
      <c r="AG127" s="113" t="n"/>
      <c r="AH127" s="113" t="n"/>
      <c r="AI127" s="113" t="n"/>
      <c r="AJ127" s="113" t="n"/>
      <c r="AK127" s="113" t="n"/>
    </row>
    <row r="128" ht="18" customHeight="1" s="173" thickBot="1">
      <c r="A128" s="121" t="inlineStr">
        <is>
          <t>Jumlah pinjaman - Bersih - Lancar</t>
        </is>
      </c>
      <c r="B128" s="111" t="n"/>
      <c r="C128" s="114" t="n">
        <v>155611.602</v>
      </c>
      <c r="D128" s="114" t="n">
        <v>171023.224</v>
      </c>
      <c r="E128" s="114" t="n">
        <v>188406.833</v>
      </c>
      <c r="F128" s="114" t="n">
        <v>202693.577</v>
      </c>
      <c r="G128" s="114" t="n">
        <v>215104.857</v>
      </c>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Jumlah pinjaman - Bersih - Dalam perhatian khusus</t>
        </is>
      </c>
      <c r="B129" s="111" t="n"/>
      <c r="C129" s="114" t="n">
        <v>6413.331</v>
      </c>
      <c r="D129" s="114" t="n">
        <v>5166.119</v>
      </c>
      <c r="E129" s="114" t="n">
        <v>4152.822</v>
      </c>
      <c r="F129" s="114" t="n">
        <v>3318.169</v>
      </c>
      <c r="G129" s="114" t="n">
        <v>3272.847</v>
      </c>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Jumlah pinjaman - Bersih - Kurang lancar</t>
        </is>
      </c>
      <c r="B130" s="111" t="n"/>
      <c r="C130" s="114" t="n">
        <v>367.152</v>
      </c>
      <c r="D130" s="114" t="n">
        <v>280.549</v>
      </c>
      <c r="E130" s="114" t="n">
        <v>250.101</v>
      </c>
      <c r="F130" s="114" t="n">
        <v>291.454</v>
      </c>
      <c r="G130" s="114" t="n">
        <v>316.218</v>
      </c>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Jumlah pinjaman - Bersih - Diragukan</t>
        </is>
      </c>
      <c r="B131" s="111" t="n"/>
      <c r="C131" s="114" t="n">
        <v>410.054</v>
      </c>
      <c r="D131" s="114" t="n">
        <v>215.687</v>
      </c>
      <c r="E131" s="114" t="n">
        <v>318.492</v>
      </c>
      <c r="F131" s="114" t="n">
        <v>196.429</v>
      </c>
      <c r="G131" s="114" t="n">
        <v>255.851</v>
      </c>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21" t="inlineStr">
        <is>
          <t>Jumlah pinjaman - Bersih - Macet</t>
        </is>
      </c>
      <c r="B132" s="111" t="n"/>
      <c r="C132" s="114" t="n">
        <v>1287.118</v>
      </c>
      <c r="D132" s="114" t="n">
        <v>919.761</v>
      </c>
      <c r="E132" s="114" t="n">
        <v>882.595</v>
      </c>
      <c r="F132" s="114" t="n">
        <v>999.181</v>
      </c>
      <c r="G132" s="114" t="n">
        <v>994.655</v>
      </c>
      <c r="H132" s="114" t="n"/>
      <c r="I132" s="114" t="n"/>
      <c r="J132" s="114" t="n"/>
      <c r="K132" s="114" t="n"/>
      <c r="L132" s="114" t="n"/>
      <c r="M132" s="114" t="n"/>
      <c r="N132" s="114" t="n"/>
      <c r="O132" s="114" t="n"/>
      <c r="P132" s="114" t="n"/>
      <c r="Q132" s="114" t="n"/>
      <c r="R132" s="114" t="n"/>
      <c r="S132" s="114" t="n"/>
      <c r="T132" s="114" t="n"/>
      <c r="U132" s="114" t="n"/>
      <c r="V132" s="114" t="n"/>
      <c r="W132" s="114" t="n"/>
      <c r="X132" s="114" t="n"/>
      <c r="Y132" s="114" t="n"/>
      <c r="Z132" s="114" t="n"/>
      <c r="AA132" s="114" t="n"/>
      <c r="AB132" s="114" t="n"/>
      <c r="AC132" s="114" t="n"/>
      <c r="AD132" s="114" t="n"/>
      <c r="AE132" s="114" t="n"/>
      <c r="AF132" s="114" t="n"/>
      <c r="AG132" s="114" t="n"/>
      <c r="AH132" s="114" t="n"/>
      <c r="AI132" s="114" t="n"/>
      <c r="AJ132" s="114" t="n"/>
      <c r="AK132" s="114" t="n"/>
    </row>
  </sheetData>
  <mergeCells count="1">
    <mergeCell ref="A1:C1"/>
  </mergeCells>
  <dataValidations count="3">
    <dataValidation sqref="C5:AK5 C11:AK11 C17:AK17 C23:AK23 C29:AK29 C35:AK35 C41:AK41 C47:AK47 C53:AK53 C60:AK60 C66:AK66 C72:AK72 C78:AK78 C84:AK84 C90:AK90 C96:AK96 C102:AK102 C108:AK108 C115:AK115 C121:AK121 C127:AK127" showDropDown="0" showInputMessage="1" showErrorMessage="1" allowBlank="1" errorTitle="Invalid Data Type" error="Please input data in Numeric Data Type" type="decimal">
      <formula1>-9.99999999999999E+33</formula1>
      <formula2>9.99999999999999E+33</formula2>
    </dataValidation>
    <dataValidation sqref="C6:AK10 C12:AK16 C18:AK22 C24:AK28 C30:AK34 C36:AK40 C43:AK43 C45:AK45 C48:AK52 C54:AK58 C61:AK65 C67:AK71 C73:AK77 C79:AK83 C85:AK89 C91:AK95 C97:AK101 C103:AK107 C109:AK113 C116:AK120 C122:AK126 C128:AK132" showDropDown="0" showInputMessage="0" showErrorMessage="1" allowBlank="1" errorTitle="Invalid Data Type" error="Please input data in Numeric Data Type" type="decimal">
      <formula1>-9.99999999999999E+33</formula1>
      <formula2>9.99999999999999E+33</formula2>
    </dataValidation>
    <dataValidation sqref="C42:AK42 C44:AK44 C46:AK46" showDropDown="0" showInputMessage="0" showErrorMessage="1" allowBlank="1" errorTitle="Invalid Data Type" error="Please input data in String Data Type" type="textLength" operator="greaterThan">
      <formula1>0</formula1>
    </dataValidation>
  </dataValidations>
  <pageMargins left="0.15" right="0.15" top="0.15" bottom="0.15" header="0.5" footer="0.5"/>
</worksheet>
</file>

<file path=xl/worksheets/sheet11.xml><?xml version="1.0" encoding="utf-8"?>
<worksheet xmlns="http://schemas.openxmlformats.org/spreadsheetml/2006/main">
  <sheetPr>
    <outlinePr summaryBelow="1" summaryRight="1"/>
    <pageSetUpPr/>
  </sheetPr>
  <dimension ref="A1:AK168"/>
  <sheetViews>
    <sheetView showGridLines="0" topLeftCell="A1" workbookViewId="0">
      <pane xSplit="2" ySplit="3" topLeftCell="C4" activePane="bottomRight" state="frozen"/>
      <selection pane="topRight"/>
      <selection pane="bottomLeft"/>
      <selection pane="bottomRight" activeCell="C42" sqref="C42:AK46"/>
    </sheetView>
  </sheetViews>
  <sheetFormatPr baseColWidth="10" defaultColWidth="9.3984375" defaultRowHeight="15"/>
  <cols>
    <col collapsed="1" width="73.19921875" customWidth="1" style="171" min="1" max="1"/>
    <col width="26" customWidth="1" style="171" min="2" max="2"/>
    <col collapsed="1" width="21" customWidth="1" style="171" min="3" max="37"/>
    <col collapsed="1" width="9.3984375" customWidth="1" style="171" min="38"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c r="W3" s="110" t="n"/>
      <c r="X3" s="110" t="n"/>
      <c r="Y3" s="110" t="n"/>
      <c r="Z3" s="110" t="n"/>
      <c r="AA3" s="110" t="n"/>
      <c r="AB3" s="110" t="n"/>
      <c r="AC3" s="110" t="n"/>
      <c r="AD3" s="110" t="n"/>
      <c r="AE3" s="110" t="n"/>
      <c r="AF3" s="110" t="n"/>
      <c r="AG3" s="110" t="n"/>
      <c r="AH3" s="110" t="n"/>
      <c r="AI3" s="110" t="n"/>
      <c r="AJ3" s="110" t="n"/>
      <c r="AK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c r="W4" s="103" t="n"/>
      <c r="X4" s="103" t="n"/>
      <c r="Y4" s="103" t="n"/>
      <c r="Z4" s="103" t="n"/>
      <c r="AA4" s="103" t="n"/>
      <c r="AB4" s="103" t="n"/>
      <c r="AC4" s="103" t="n"/>
      <c r="AD4" s="103" t="n"/>
      <c r="AE4" s="103" t="n"/>
      <c r="AF4" s="103" t="n"/>
      <c r="AG4" s="103" t="n"/>
      <c r="AH4" s="103" t="n"/>
      <c r="AI4" s="103" t="n"/>
      <c r="AJ4" s="103" t="n"/>
      <c r="AK4" s="103" t="n"/>
    </row>
    <row r="5" ht="18" customHeight="1" s="173" thickBot="1">
      <c r="A5" s="118" t="inlineStr">
        <is>
          <t>Perindustrian - Rupiah - Total</t>
        </is>
      </c>
      <c r="B5" s="112" t="n"/>
      <c r="C5" s="113" t="n">
        <v>26499.065</v>
      </c>
      <c r="D5" s="113" t="n">
        <v>24642.481</v>
      </c>
      <c r="E5" s="113" t="n">
        <v>24871.135</v>
      </c>
      <c r="F5" s="113" t="n">
        <v>25069.146</v>
      </c>
      <c r="G5" s="113" t="n">
        <v>26409.025</v>
      </c>
      <c r="H5" s="113" t="n"/>
      <c r="I5" s="113" t="n"/>
      <c r="J5" s="113" t="n"/>
      <c r="K5" s="113" t="n"/>
      <c r="L5" s="113" t="n"/>
      <c r="M5" s="113" t="n"/>
      <c r="N5" s="113" t="n"/>
      <c r="O5" s="113" t="n"/>
      <c r="P5" s="113" t="n"/>
      <c r="Q5" s="113" t="n"/>
      <c r="R5" s="113" t="n"/>
      <c r="S5" s="113" t="n"/>
      <c r="T5" s="113" t="n"/>
      <c r="U5" s="113" t="n"/>
      <c r="V5" s="113" t="n"/>
      <c r="W5" s="113" t="n"/>
      <c r="X5" s="113" t="n"/>
      <c r="Y5" s="113" t="n"/>
      <c r="Z5" s="113" t="n"/>
      <c r="AA5" s="113" t="n"/>
      <c r="AB5" s="113" t="n"/>
      <c r="AC5" s="113" t="n"/>
      <c r="AD5" s="113" t="n"/>
      <c r="AE5" s="113" t="n"/>
      <c r="AF5" s="113" t="n"/>
      <c r="AG5" s="113" t="n"/>
      <c r="AH5" s="113" t="n"/>
      <c r="AI5" s="113" t="n"/>
      <c r="AJ5" s="113" t="n"/>
      <c r="AK5" s="113" t="n"/>
    </row>
    <row r="6" ht="18" customHeight="1" s="173" thickBot="1">
      <c r="A6" s="121" t="inlineStr">
        <is>
          <t>Perindustrian - Rupiah - Lancar</t>
        </is>
      </c>
      <c r="B6" s="112" t="n"/>
      <c r="C6" s="114" t="n">
        <v>23952.079</v>
      </c>
      <c r="D6" s="114" t="n">
        <v>23019.789</v>
      </c>
      <c r="E6" s="114" t="n">
        <v>23639.342</v>
      </c>
      <c r="F6" s="114" t="n">
        <v>24369.156</v>
      </c>
      <c r="G6" s="114" t="n">
        <v>25765.379</v>
      </c>
      <c r="H6" s="114" t="n"/>
      <c r="I6" s="114" t="n"/>
      <c r="J6" s="114" t="n"/>
      <c r="K6" s="114" t="n"/>
      <c r="L6" s="114" t="n"/>
      <c r="M6" s="114" t="n"/>
      <c r="N6" s="114" t="n"/>
      <c r="O6" s="114" t="n"/>
      <c r="P6" s="114" t="n"/>
      <c r="Q6" s="114" t="n"/>
      <c r="R6" s="114" t="n"/>
      <c r="S6" s="114" t="n"/>
      <c r="T6" s="114" t="n"/>
      <c r="U6" s="114" t="n"/>
      <c r="V6" s="114" t="n"/>
      <c r="W6" s="114" t="n"/>
      <c r="X6" s="114" t="n"/>
      <c r="Y6" s="114" t="n"/>
      <c r="Z6" s="114" t="n"/>
      <c r="AA6" s="114" t="n"/>
      <c r="AB6" s="114" t="n"/>
      <c r="AC6" s="114" t="n"/>
      <c r="AD6" s="114" t="n"/>
      <c r="AE6" s="114" t="n"/>
      <c r="AF6" s="114" t="n"/>
      <c r="AG6" s="114" t="n"/>
      <c r="AH6" s="114" t="n"/>
      <c r="AI6" s="114" t="n"/>
      <c r="AJ6" s="114" t="n"/>
      <c r="AK6" s="114" t="n"/>
    </row>
    <row r="7" ht="18" customHeight="1" s="173" thickBot="1">
      <c r="A7" s="121" t="inlineStr">
        <is>
          <t>Perindustrian - Rupiah - Dalam perhatian khusus</t>
        </is>
      </c>
      <c r="B7" s="112" t="n"/>
      <c r="C7" s="114" t="n">
        <v>1372.048</v>
      </c>
      <c r="D7" s="114" t="n">
        <v>659.711</v>
      </c>
      <c r="E7" s="114" t="n">
        <v>432.738</v>
      </c>
      <c r="F7" s="114" t="n">
        <v>343.643</v>
      </c>
      <c r="G7" s="114" t="n">
        <v>293.316</v>
      </c>
      <c r="H7" s="114" t="n"/>
      <c r="I7" s="114" t="n"/>
      <c r="J7" s="114" t="n"/>
      <c r="K7" s="114" t="n"/>
      <c r="L7" s="114" t="n"/>
      <c r="M7" s="114" t="n"/>
      <c r="N7" s="114" t="n"/>
      <c r="O7" s="114" t="n"/>
      <c r="P7" s="114" t="n"/>
      <c r="Q7" s="114" t="n"/>
      <c r="R7" s="114" t="n"/>
      <c r="S7" s="114" t="n"/>
      <c r="T7" s="114" t="n"/>
      <c r="U7" s="114" t="n"/>
      <c r="V7" s="114" t="n"/>
      <c r="W7" s="114" t="n"/>
      <c r="X7" s="114" t="n"/>
      <c r="Y7" s="114" t="n"/>
      <c r="Z7" s="114" t="n"/>
      <c r="AA7" s="114" t="n"/>
      <c r="AB7" s="114" t="n"/>
      <c r="AC7" s="114" t="n"/>
      <c r="AD7" s="114" t="n"/>
      <c r="AE7" s="114" t="n"/>
      <c r="AF7" s="114" t="n"/>
      <c r="AG7" s="114" t="n"/>
      <c r="AH7" s="114" t="n"/>
      <c r="AI7" s="114" t="n"/>
      <c r="AJ7" s="114" t="n"/>
      <c r="AK7" s="114" t="n"/>
    </row>
    <row r="8" ht="18" customHeight="1" s="173" thickBot="1">
      <c r="A8" s="121" t="inlineStr">
        <is>
          <t>Perindustrian - Rupiah - Kurang lancar</t>
        </is>
      </c>
      <c r="B8" s="112" t="n"/>
      <c r="C8" s="114" t="n">
        <v>9.260999999999999</v>
      </c>
      <c r="D8" s="114" t="n">
        <v>126.932</v>
      </c>
      <c r="E8" s="114" t="n">
        <v>77.614</v>
      </c>
      <c r="F8" s="114" t="n">
        <v>25.148</v>
      </c>
      <c r="G8" s="114" t="n">
        <v>9.257999999999999</v>
      </c>
      <c r="H8" s="114" t="n"/>
      <c r="I8" s="114" t="n"/>
      <c r="J8" s="114" t="n"/>
      <c r="K8" s="114" t="n"/>
      <c r="L8" s="114" t="n"/>
      <c r="M8" s="114" t="n"/>
      <c r="N8" s="114" t="n"/>
      <c r="O8" s="114" t="n"/>
      <c r="P8" s="114" t="n"/>
      <c r="Q8" s="114" t="n"/>
      <c r="R8" s="114" t="n"/>
      <c r="S8" s="114" t="n"/>
      <c r="T8" s="114" t="n"/>
      <c r="U8" s="114" t="n"/>
      <c r="V8" s="114" t="n"/>
      <c r="W8" s="114" t="n"/>
      <c r="X8" s="114" t="n"/>
      <c r="Y8" s="114" t="n"/>
      <c r="Z8" s="114" t="n"/>
      <c r="AA8" s="114" t="n"/>
      <c r="AB8" s="114" t="n"/>
      <c r="AC8" s="114" t="n"/>
      <c r="AD8" s="114" t="n"/>
      <c r="AE8" s="114" t="n"/>
      <c r="AF8" s="114" t="n"/>
      <c r="AG8" s="114" t="n"/>
      <c r="AH8" s="114" t="n"/>
      <c r="AI8" s="114" t="n"/>
      <c r="AJ8" s="114" t="n"/>
      <c r="AK8" s="114" t="n"/>
    </row>
    <row r="9" ht="18" customHeight="1" s="173" thickBot="1">
      <c r="A9" s="121" t="inlineStr">
        <is>
          <t>Perindustrian - Rupiah - Diragukan</t>
        </is>
      </c>
      <c r="B9" s="112" t="n"/>
      <c r="C9" s="114" t="n">
        <v>157.943</v>
      </c>
      <c r="D9" s="114" t="n">
        <v>35.892</v>
      </c>
      <c r="E9" s="114" t="n">
        <v>5.448</v>
      </c>
      <c r="F9" s="114" t="n">
        <v>45.728</v>
      </c>
      <c r="G9" s="114" t="n">
        <v>29.205</v>
      </c>
      <c r="H9" s="114" t="n"/>
      <c r="I9" s="114" t="n"/>
      <c r="J9" s="114" t="n"/>
      <c r="K9" s="114" t="n"/>
      <c r="L9" s="114" t="n"/>
      <c r="M9" s="114" t="n"/>
      <c r="N9" s="114" t="n"/>
      <c r="O9" s="114" t="n"/>
      <c r="P9" s="114" t="n"/>
      <c r="Q9" s="114" t="n"/>
      <c r="R9" s="114" t="n"/>
      <c r="S9" s="114" t="n"/>
      <c r="T9" s="114" t="n"/>
      <c r="U9" s="114" t="n"/>
      <c r="V9" s="114" t="n"/>
      <c r="W9" s="114" t="n"/>
      <c r="X9" s="114" t="n"/>
      <c r="Y9" s="114" t="n"/>
      <c r="Z9" s="114" t="n"/>
      <c r="AA9" s="114" t="n"/>
      <c r="AB9" s="114" t="n"/>
      <c r="AC9" s="114" t="n"/>
      <c r="AD9" s="114" t="n"/>
      <c r="AE9" s="114" t="n"/>
      <c r="AF9" s="114" t="n"/>
      <c r="AG9" s="114" t="n"/>
      <c r="AH9" s="114" t="n"/>
      <c r="AI9" s="114" t="n"/>
      <c r="AJ9" s="114" t="n"/>
      <c r="AK9" s="114" t="n"/>
    </row>
    <row r="10" ht="18" customHeight="1" s="173" thickBot="1">
      <c r="A10" s="121" t="inlineStr">
        <is>
          <t>Perindustrian - Rupiah - Macet</t>
        </is>
      </c>
      <c r="B10" s="112" t="n"/>
      <c r="C10" s="114" t="n">
        <v>1007.734</v>
      </c>
      <c r="D10" s="114" t="n">
        <v>800.157</v>
      </c>
      <c r="E10" s="114" t="n">
        <v>715.9930000000001</v>
      </c>
      <c r="F10" s="114" t="n">
        <v>285.471</v>
      </c>
      <c r="G10" s="114" t="n">
        <v>311.867</v>
      </c>
      <c r="H10" s="114" t="n"/>
      <c r="I10" s="114" t="n"/>
      <c r="J10" s="114" t="n"/>
      <c r="K10" s="114" t="n"/>
      <c r="L10" s="114" t="n"/>
      <c r="M10" s="114" t="n"/>
      <c r="N10" s="114" t="n"/>
      <c r="O10" s="114" t="n"/>
      <c r="P10" s="114" t="n"/>
      <c r="Q10" s="114" t="n"/>
      <c r="R10" s="114" t="n"/>
      <c r="S10" s="114" t="n"/>
      <c r="T10" s="114" t="n"/>
      <c r="U10" s="114" t="n"/>
      <c r="V10" s="114" t="n"/>
      <c r="W10" s="114" t="n"/>
      <c r="X10" s="114" t="n"/>
      <c r="Y10" s="114" t="n"/>
      <c r="Z10" s="114" t="n"/>
      <c r="AA10" s="114" t="n"/>
      <c r="AB10" s="114" t="n"/>
      <c r="AC10" s="114" t="n"/>
      <c r="AD10" s="114" t="n"/>
      <c r="AE10" s="114" t="n"/>
      <c r="AF10" s="114" t="n"/>
      <c r="AG10" s="114" t="n"/>
      <c r="AH10" s="114" t="n"/>
      <c r="AI10" s="114" t="n"/>
      <c r="AJ10" s="114" t="n"/>
      <c r="AK10" s="114" t="n"/>
    </row>
    <row r="11" ht="18" customHeight="1" s="173" thickBot="1">
      <c r="A11" s="118" t="inlineStr">
        <is>
          <t>Perdagangan, restoran dan hotel - Rupiah - Total</t>
        </is>
      </c>
      <c r="B11" s="112" t="n"/>
      <c r="C11" s="113" t="n">
        <v>24156.603</v>
      </c>
      <c r="D11" s="113" t="n">
        <v>27618.819</v>
      </c>
      <c r="E11" s="113" t="n">
        <v>29679.119</v>
      </c>
      <c r="F11" s="113" t="n">
        <v>30863.004</v>
      </c>
      <c r="G11" s="113" t="n">
        <v>32779.43</v>
      </c>
      <c r="H11" s="113" t="n"/>
      <c r="I11" s="113" t="n"/>
      <c r="J11" s="113" t="n"/>
      <c r="K11" s="113" t="n"/>
      <c r="L11" s="113" t="n"/>
      <c r="M11" s="113" t="n"/>
      <c r="N11" s="113" t="n"/>
      <c r="O11" s="113" t="n"/>
      <c r="P11" s="113" t="n"/>
      <c r="Q11" s="113" t="n"/>
      <c r="R11" s="113" t="n"/>
      <c r="S11" s="113" t="n"/>
      <c r="T11" s="113" t="n"/>
      <c r="U11" s="113" t="n"/>
      <c r="V11" s="113" t="n"/>
      <c r="W11" s="113" t="n"/>
      <c r="X11" s="113" t="n"/>
      <c r="Y11" s="113" t="n"/>
      <c r="Z11" s="113" t="n"/>
      <c r="AA11" s="113" t="n"/>
      <c r="AB11" s="113" t="n"/>
      <c r="AC11" s="113" t="n"/>
      <c r="AD11" s="113" t="n"/>
      <c r="AE11" s="113" t="n"/>
      <c r="AF11" s="113" t="n"/>
      <c r="AG11" s="113" t="n"/>
      <c r="AH11" s="113" t="n"/>
      <c r="AI11" s="113" t="n"/>
      <c r="AJ11" s="113" t="n"/>
      <c r="AK11" s="113" t="n"/>
    </row>
    <row r="12" ht="18" customHeight="1" s="173" thickBot="1">
      <c r="A12" s="121" t="inlineStr">
        <is>
          <t>Perdagangan, restoran dan hotel - Rupiah - Lancar</t>
        </is>
      </c>
      <c r="B12" s="112" t="n"/>
      <c r="C12" s="114" t="n">
        <v>21803.05</v>
      </c>
      <c r="D12" s="114" t="n">
        <v>24614.829</v>
      </c>
      <c r="E12" s="114" t="n">
        <v>27766.817</v>
      </c>
      <c r="F12" s="114" t="n">
        <v>29299.229</v>
      </c>
      <c r="G12" s="114" t="n">
        <v>31276.799</v>
      </c>
      <c r="H12" s="114" t="n"/>
      <c r="I12" s="114" t="n"/>
      <c r="J12" s="114" t="n"/>
      <c r="K12" s="114" t="n"/>
      <c r="L12" s="114" t="n"/>
      <c r="M12" s="114" t="n"/>
      <c r="N12" s="114" t="n"/>
      <c r="O12" s="114" t="n"/>
      <c r="P12" s="114" t="n"/>
      <c r="Q12" s="114" t="n"/>
      <c r="R12" s="114" t="n"/>
      <c r="S12" s="114" t="n"/>
      <c r="T12" s="114" t="n"/>
      <c r="U12" s="114" t="n"/>
      <c r="V12" s="114" t="n"/>
      <c r="W12" s="114" t="n"/>
      <c r="X12" s="114" t="n"/>
      <c r="Y12" s="114" t="n"/>
      <c r="Z12" s="114" t="n"/>
      <c r="AA12" s="114" t="n"/>
      <c r="AB12" s="114" t="n"/>
      <c r="AC12" s="114" t="n"/>
      <c r="AD12" s="114" t="n"/>
      <c r="AE12" s="114" t="n"/>
      <c r="AF12" s="114" t="n"/>
      <c r="AG12" s="114" t="n"/>
      <c r="AH12" s="114" t="n"/>
      <c r="AI12" s="114" t="n"/>
      <c r="AJ12" s="114" t="n"/>
      <c r="AK12" s="114" t="n"/>
    </row>
    <row r="13" ht="35" customHeight="1" s="173" thickBot="1">
      <c r="A13" s="121" t="inlineStr">
        <is>
          <t>Perdagangan, restoran dan hotel - Rupiah - Dalam perhatian khusus</t>
        </is>
      </c>
      <c r="B13" s="112" t="n"/>
      <c r="C13" s="114" t="n">
        <v>1054.293</v>
      </c>
      <c r="D13" s="114" t="n">
        <v>928.859</v>
      </c>
      <c r="E13" s="114" t="n">
        <v>691.643</v>
      </c>
      <c r="F13" s="114" t="n">
        <v>408.377</v>
      </c>
      <c r="G13" s="114" t="n">
        <v>426.003</v>
      </c>
      <c r="H13" s="114" t="n"/>
      <c r="I13" s="114" t="n"/>
      <c r="J13" s="114" t="n"/>
      <c r="K13" s="114" t="n"/>
      <c r="L13" s="114" t="n"/>
      <c r="M13" s="114" t="n"/>
      <c r="N13" s="114" t="n"/>
      <c r="O13" s="114" t="n"/>
      <c r="P13" s="114" t="n"/>
      <c r="Q13" s="114" t="n"/>
      <c r="R13" s="114" t="n"/>
      <c r="S13" s="114" t="n"/>
      <c r="T13" s="114" t="n"/>
      <c r="U13" s="114" t="n"/>
      <c r="V13" s="114" t="n"/>
      <c r="W13" s="114" t="n"/>
      <c r="X13" s="114" t="n"/>
      <c r="Y13" s="114" t="n"/>
      <c r="Z13" s="114" t="n"/>
      <c r="AA13" s="114" t="n"/>
      <c r="AB13" s="114" t="n"/>
      <c r="AC13" s="114" t="n"/>
      <c r="AD13" s="114" t="n"/>
      <c r="AE13" s="114" t="n"/>
      <c r="AF13" s="114" t="n"/>
      <c r="AG13" s="114" t="n"/>
      <c r="AH13" s="114" t="n"/>
      <c r="AI13" s="114" t="n"/>
      <c r="AJ13" s="114" t="n"/>
      <c r="AK13" s="114" t="n"/>
    </row>
    <row r="14" ht="18" customHeight="1" s="173" thickBot="1">
      <c r="A14" s="121" t="inlineStr">
        <is>
          <t>Perdagangan, restoran dan hotel - Rupiah - Kurang lancar</t>
        </is>
      </c>
      <c r="B14" s="112" t="n"/>
      <c r="C14" s="114" t="n">
        <v>121.747</v>
      </c>
      <c r="D14" s="114" t="n">
        <v>322.254</v>
      </c>
      <c r="E14" s="114" t="n">
        <v>54.742</v>
      </c>
      <c r="F14" s="114" t="n">
        <v>37.761</v>
      </c>
      <c r="G14" s="114" t="n">
        <v>58.506</v>
      </c>
      <c r="H14" s="114" t="n"/>
      <c r="I14" s="114" t="n"/>
      <c r="J14" s="114" t="n"/>
      <c r="K14" s="114" t="n"/>
      <c r="L14" s="114" t="n"/>
      <c r="M14" s="114" t="n"/>
      <c r="N14" s="114" t="n"/>
      <c r="O14" s="114" t="n"/>
      <c r="P14" s="114" t="n"/>
      <c r="Q14" s="114" t="n"/>
      <c r="R14" s="114" t="n"/>
      <c r="S14" s="114" t="n"/>
      <c r="T14" s="114" t="n"/>
      <c r="U14" s="114" t="n"/>
      <c r="V14" s="114" t="n"/>
      <c r="W14" s="114" t="n"/>
      <c r="X14" s="114" t="n"/>
      <c r="Y14" s="114" t="n"/>
      <c r="Z14" s="114" t="n"/>
      <c r="AA14" s="114" t="n"/>
      <c r="AB14" s="114" t="n"/>
      <c r="AC14" s="114" t="n"/>
      <c r="AD14" s="114" t="n"/>
      <c r="AE14" s="114" t="n"/>
      <c r="AF14" s="114" t="n"/>
      <c r="AG14" s="114" t="n"/>
      <c r="AH14" s="114" t="n"/>
      <c r="AI14" s="114" t="n"/>
      <c r="AJ14" s="114" t="n"/>
      <c r="AK14" s="114" t="n"/>
    </row>
    <row r="15" ht="18" customHeight="1" s="173" thickBot="1">
      <c r="A15" s="121" t="inlineStr">
        <is>
          <t>Perdagangan, restoran dan hotel - Rupiah - Diragukan</t>
        </is>
      </c>
      <c r="B15" s="112" t="n"/>
      <c r="C15" s="114" t="n">
        <v>142.912</v>
      </c>
      <c r="D15" s="114" t="n">
        <v>155.247</v>
      </c>
      <c r="E15" s="114" t="n">
        <v>61.3</v>
      </c>
      <c r="F15" s="114" t="n">
        <v>91.696</v>
      </c>
      <c r="G15" s="114" t="n">
        <v>88.10899999999999</v>
      </c>
      <c r="H15" s="114" t="n"/>
      <c r="I15" s="114" t="n"/>
      <c r="J15" s="114" t="n"/>
      <c r="K15" s="114" t="n"/>
      <c r="L15" s="114" t="n"/>
      <c r="M15" s="114" t="n"/>
      <c r="N15" s="114" t="n"/>
      <c r="O15" s="114" t="n"/>
      <c r="P15" s="114" t="n"/>
      <c r="Q15" s="114" t="n"/>
      <c r="R15" s="114" t="n"/>
      <c r="S15" s="114" t="n"/>
      <c r="T15" s="114" t="n"/>
      <c r="U15" s="114" t="n"/>
      <c r="V15" s="114" t="n"/>
      <c r="W15" s="114" t="n"/>
      <c r="X15" s="114" t="n"/>
      <c r="Y15" s="114" t="n"/>
      <c r="Z15" s="114" t="n"/>
      <c r="AA15" s="114" t="n"/>
      <c r="AB15" s="114" t="n"/>
      <c r="AC15" s="114" t="n"/>
      <c r="AD15" s="114" t="n"/>
      <c r="AE15" s="114" t="n"/>
      <c r="AF15" s="114" t="n"/>
      <c r="AG15" s="114" t="n"/>
      <c r="AH15" s="114" t="n"/>
      <c r="AI15" s="114" t="n"/>
      <c r="AJ15" s="114" t="n"/>
      <c r="AK15" s="114" t="n"/>
    </row>
    <row r="16" ht="18" customHeight="1" s="173" thickBot="1">
      <c r="A16" s="121" t="inlineStr">
        <is>
          <t>Perdagangan, restoran dan hotel - Rupiah - Macet</t>
        </is>
      </c>
      <c r="B16" s="112" t="n"/>
      <c r="C16" s="114" t="n">
        <v>1034.601</v>
      </c>
      <c r="D16" s="114" t="n">
        <v>1597.63</v>
      </c>
      <c r="E16" s="114" t="n">
        <v>1104.617</v>
      </c>
      <c r="F16" s="114" t="n">
        <v>1025.941</v>
      </c>
      <c r="G16" s="114" t="n">
        <v>930.013</v>
      </c>
      <c r="H16" s="114" t="n"/>
      <c r="I16" s="114" t="n"/>
      <c r="J16" s="114" t="n"/>
      <c r="K16" s="114" t="n"/>
      <c r="L16" s="114" t="n"/>
      <c r="M16" s="114" t="n"/>
      <c r="N16" s="114" t="n"/>
      <c r="O16" s="114" t="n"/>
      <c r="P16" s="114" t="n"/>
      <c r="Q16" s="114" t="n"/>
      <c r="R16" s="114" t="n"/>
      <c r="S16" s="114" t="n"/>
      <c r="T16" s="114" t="n"/>
      <c r="U16" s="114" t="n"/>
      <c r="V16" s="114" t="n"/>
      <c r="W16" s="114" t="n"/>
      <c r="X16" s="114" t="n"/>
      <c r="Y16" s="114" t="n"/>
      <c r="Z16" s="114" t="n"/>
      <c r="AA16" s="114" t="n"/>
      <c r="AB16" s="114" t="n"/>
      <c r="AC16" s="114" t="n"/>
      <c r="AD16" s="114" t="n"/>
      <c r="AE16" s="114" t="n"/>
      <c r="AF16" s="114" t="n"/>
      <c r="AG16" s="114" t="n"/>
      <c r="AH16" s="114" t="n"/>
      <c r="AI16" s="114" t="n"/>
      <c r="AJ16" s="114" t="n"/>
      <c r="AK16" s="114" t="n"/>
    </row>
    <row r="17" ht="18" customHeight="1" s="173" thickBot="1">
      <c r="A17" s="118" t="inlineStr">
        <is>
          <t>Pertanian - Rupiah - Total</t>
        </is>
      </c>
      <c r="B17" s="112" t="n"/>
      <c r="C17" s="113" t="n">
        <v>8767.155000000001</v>
      </c>
      <c r="D17" s="113" t="n">
        <v>8088.48</v>
      </c>
      <c r="E17" s="113" t="n">
        <v>8276.502</v>
      </c>
      <c r="F17" s="113" t="n">
        <v>7708.012</v>
      </c>
      <c r="G17" s="113" t="n">
        <v>6907.773</v>
      </c>
      <c r="H17" s="113" t="n"/>
      <c r="I17" s="113" t="n"/>
      <c r="J17" s="113" t="n"/>
      <c r="K17" s="113" t="n"/>
      <c r="L17" s="113" t="n"/>
      <c r="M17" s="113" t="n"/>
      <c r="N17" s="113" t="n"/>
      <c r="O17" s="113" t="n"/>
      <c r="P17" s="113" t="n"/>
      <c r="Q17" s="113" t="n"/>
      <c r="R17" s="113" t="n"/>
      <c r="S17" s="113" t="n"/>
      <c r="T17" s="113" t="n"/>
      <c r="U17" s="113" t="n"/>
      <c r="V17" s="113" t="n"/>
      <c r="W17" s="113" t="n"/>
      <c r="X17" s="113" t="n"/>
      <c r="Y17" s="113" t="n"/>
      <c r="Z17" s="113" t="n"/>
      <c r="AA17" s="113" t="n"/>
      <c r="AB17" s="113" t="n"/>
      <c r="AC17" s="113" t="n"/>
      <c r="AD17" s="113" t="n"/>
      <c r="AE17" s="113" t="n"/>
      <c r="AF17" s="113" t="n"/>
      <c r="AG17" s="113" t="n"/>
      <c r="AH17" s="113" t="n"/>
      <c r="AI17" s="113" t="n"/>
      <c r="AJ17" s="113" t="n"/>
      <c r="AK17" s="113" t="n"/>
    </row>
    <row r="18" ht="18" customHeight="1" s="173" thickBot="1">
      <c r="A18" s="121" t="inlineStr">
        <is>
          <t>Pertanian - Rupiah - Lancar</t>
        </is>
      </c>
      <c r="B18" s="112" t="n"/>
      <c r="C18" s="114" t="n">
        <v>8551.797</v>
      </c>
      <c r="D18" s="114" t="n">
        <v>7921.949</v>
      </c>
      <c r="E18" s="114" t="n">
        <v>8142.299</v>
      </c>
      <c r="F18" s="114" t="n">
        <v>7633.403</v>
      </c>
      <c r="G18" s="114" t="n">
        <v>6846.453</v>
      </c>
      <c r="H18" s="114" t="n"/>
      <c r="I18" s="114" t="n"/>
      <c r="J18" s="114" t="n"/>
      <c r="K18" s="114" t="n"/>
      <c r="L18" s="114" t="n"/>
      <c r="M18" s="114" t="n"/>
      <c r="N18" s="114" t="n"/>
      <c r="O18" s="114" t="n"/>
      <c r="P18" s="114" t="n"/>
      <c r="Q18" s="114" t="n"/>
      <c r="R18" s="114" t="n"/>
      <c r="S18" s="114" t="n"/>
      <c r="T18" s="114" t="n"/>
      <c r="U18" s="114" t="n"/>
      <c r="V18" s="114" t="n"/>
      <c r="W18" s="114" t="n"/>
      <c r="X18" s="114" t="n"/>
      <c r="Y18" s="114" t="n"/>
      <c r="Z18" s="114" t="n"/>
      <c r="AA18" s="114" t="n"/>
      <c r="AB18" s="114" t="n"/>
      <c r="AC18" s="114" t="n"/>
      <c r="AD18" s="114" t="n"/>
      <c r="AE18" s="114" t="n"/>
      <c r="AF18" s="114" t="n"/>
      <c r="AG18" s="114" t="n"/>
      <c r="AH18" s="114" t="n"/>
      <c r="AI18" s="114" t="n"/>
      <c r="AJ18" s="114" t="n"/>
      <c r="AK18" s="114" t="n"/>
    </row>
    <row r="19" ht="18" customHeight="1" s="173" thickBot="1">
      <c r="A19" s="121" t="inlineStr">
        <is>
          <t>Pertanian - Rupiah - Dalam perhatian khusus</t>
        </is>
      </c>
      <c r="B19" s="112" t="n"/>
      <c r="C19" s="114" t="n">
        <v>72.887</v>
      </c>
      <c r="D19" s="114" t="n">
        <v>63.001</v>
      </c>
      <c r="E19" s="114" t="n">
        <v>46.933</v>
      </c>
      <c r="F19" s="114" t="n">
        <v>0</v>
      </c>
      <c r="G19" s="114" t="n">
        <v>7.728</v>
      </c>
      <c r="H19" s="114" t="n"/>
      <c r="I19" s="114" t="n"/>
      <c r="J19" s="114" t="n"/>
      <c r="K19" s="114" t="n"/>
      <c r="L19" s="114" t="n"/>
      <c r="M19" s="114" t="n"/>
      <c r="N19" s="114" t="n"/>
      <c r="O19" s="114" t="n"/>
      <c r="P19" s="114" t="n"/>
      <c r="Q19" s="114" t="n"/>
      <c r="R19" s="114" t="n"/>
      <c r="S19" s="114" t="n"/>
      <c r="T19" s="114" t="n"/>
      <c r="U19" s="114" t="n"/>
      <c r="V19" s="114" t="n"/>
      <c r="W19" s="114" t="n"/>
      <c r="X19" s="114" t="n"/>
      <c r="Y19" s="114" t="n"/>
      <c r="Z19" s="114" t="n"/>
      <c r="AA19" s="114" t="n"/>
      <c r="AB19" s="114" t="n"/>
      <c r="AC19" s="114" t="n"/>
      <c r="AD19" s="114" t="n"/>
      <c r="AE19" s="114" t="n"/>
      <c r="AF19" s="114" t="n"/>
      <c r="AG19" s="114" t="n"/>
      <c r="AH19" s="114" t="n"/>
      <c r="AI19" s="114" t="n"/>
      <c r="AJ19" s="114" t="n"/>
      <c r="AK19" s="114" t="n"/>
    </row>
    <row r="20" ht="18" customHeight="1" s="173" thickBot="1">
      <c r="A20" s="121" t="inlineStr">
        <is>
          <t>Pertanian - Rupiah - Kurang lancar</t>
        </is>
      </c>
      <c r="B20" s="112" t="n"/>
      <c r="C20" s="114" t="n">
        <v>6.552</v>
      </c>
      <c r="D20" s="114" t="n">
        <v>0</v>
      </c>
      <c r="E20" s="114" t="n">
        <v>0</v>
      </c>
      <c r="F20" s="114" t="n">
        <v>0</v>
      </c>
      <c r="G20" s="114" t="n">
        <v>0</v>
      </c>
      <c r="H20" s="114" t="n"/>
      <c r="I20" s="114" t="n"/>
      <c r="J20" s="114" t="n"/>
      <c r="K20" s="114" t="n"/>
      <c r="L20" s="114" t="n"/>
      <c r="M20" s="114" t="n"/>
      <c r="N20" s="114" t="n"/>
      <c r="O20" s="114" t="n"/>
      <c r="P20" s="114" t="n"/>
      <c r="Q20" s="114" t="n"/>
      <c r="R20" s="114" t="n"/>
      <c r="S20" s="114" t="n"/>
      <c r="T20" s="114" t="n"/>
      <c r="U20" s="114" t="n"/>
      <c r="V20" s="114" t="n"/>
      <c r="W20" s="114" t="n"/>
      <c r="X20" s="114" t="n"/>
      <c r="Y20" s="114" t="n"/>
      <c r="Z20" s="114" t="n"/>
      <c r="AA20" s="114" t="n"/>
      <c r="AB20" s="114" t="n"/>
      <c r="AC20" s="114" t="n"/>
      <c r="AD20" s="114" t="n"/>
      <c r="AE20" s="114" t="n"/>
      <c r="AF20" s="114" t="n"/>
      <c r="AG20" s="114" t="n"/>
      <c r="AH20" s="114" t="n"/>
      <c r="AI20" s="114" t="n"/>
      <c r="AJ20" s="114" t="n"/>
      <c r="AK20" s="114" t="n"/>
    </row>
    <row r="21" ht="18" customHeight="1" s="173" thickBot="1">
      <c r="A21" s="121" t="inlineStr">
        <is>
          <t>Pertanian - Rupiah - Diragukan</t>
        </is>
      </c>
      <c r="B21" s="112" t="n"/>
      <c r="C21" s="114" t="n">
        <v>0</v>
      </c>
      <c r="D21" s="114" t="n">
        <v>0</v>
      </c>
      <c r="E21" s="114" t="n">
        <v>0</v>
      </c>
      <c r="F21" s="114" t="n">
        <v>0</v>
      </c>
      <c r="G21" s="114" t="n">
        <v>0</v>
      </c>
      <c r="H21" s="114" t="n"/>
      <c r="I21" s="114" t="n"/>
      <c r="J21" s="114" t="n"/>
      <c r="K21" s="114" t="n"/>
      <c r="L21" s="114" t="n"/>
      <c r="M21" s="114" t="n"/>
      <c r="N21" s="114" t="n"/>
      <c r="O21" s="114" t="n"/>
      <c r="P21" s="114" t="n"/>
      <c r="Q21" s="114" t="n"/>
      <c r="R21" s="114" t="n"/>
      <c r="S21" s="114" t="n"/>
      <c r="T21" s="114" t="n"/>
      <c r="U21" s="114" t="n"/>
      <c r="V21" s="114" t="n"/>
      <c r="W21" s="114" t="n"/>
      <c r="X21" s="114" t="n"/>
      <c r="Y21" s="114" t="n"/>
      <c r="Z21" s="114" t="n"/>
      <c r="AA21" s="114" t="n"/>
      <c r="AB21" s="114" t="n"/>
      <c r="AC21" s="114" t="n"/>
      <c r="AD21" s="114" t="n"/>
      <c r="AE21" s="114" t="n"/>
      <c r="AF21" s="114" t="n"/>
      <c r="AG21" s="114" t="n"/>
      <c r="AH21" s="114" t="n"/>
      <c r="AI21" s="114" t="n"/>
      <c r="AJ21" s="114" t="n"/>
      <c r="AK21" s="114" t="n"/>
    </row>
    <row r="22" ht="18" customHeight="1" s="173" thickBot="1">
      <c r="A22" s="121" t="inlineStr">
        <is>
          <t>Pertanian - Rupiah - Macet</t>
        </is>
      </c>
      <c r="B22" s="112" t="n"/>
      <c r="C22" s="114" t="n">
        <v>135.919</v>
      </c>
      <c r="D22" s="114" t="n">
        <v>103.53</v>
      </c>
      <c r="E22" s="114" t="n">
        <v>87.27</v>
      </c>
      <c r="F22" s="114" t="n">
        <v>74.60899999999999</v>
      </c>
      <c r="G22" s="114" t="n">
        <v>53.592</v>
      </c>
      <c r="H22" s="114" t="n"/>
      <c r="I22" s="114" t="n"/>
      <c r="J22" s="114" t="n"/>
      <c r="K22" s="114" t="n"/>
      <c r="L22" s="114" t="n"/>
      <c r="M22" s="114" t="n"/>
      <c r="N22" s="114" t="n"/>
      <c r="O22" s="114" t="n"/>
      <c r="P22" s="114" t="n"/>
      <c r="Q22" s="114" t="n"/>
      <c r="R22" s="114" t="n"/>
      <c r="S22" s="114" t="n"/>
      <c r="T22" s="114" t="n"/>
      <c r="U22" s="114" t="n"/>
      <c r="V22" s="114" t="n"/>
      <c r="W22" s="114" t="n"/>
      <c r="X22" s="114" t="n"/>
      <c r="Y22" s="114" t="n"/>
      <c r="Z22" s="114" t="n"/>
      <c r="AA22" s="114" t="n"/>
      <c r="AB22" s="114" t="n"/>
      <c r="AC22" s="114" t="n"/>
      <c r="AD22" s="114" t="n"/>
      <c r="AE22" s="114" t="n"/>
      <c r="AF22" s="114" t="n"/>
      <c r="AG22" s="114" t="n"/>
      <c r="AH22" s="114" t="n"/>
      <c r="AI22" s="114" t="n"/>
      <c r="AJ22" s="114" t="n"/>
      <c r="AK22" s="114" t="n"/>
    </row>
    <row r="23" ht="30" customHeight="1" s="173" thickBot="1">
      <c r="A23" s="118" t="inlineStr">
        <is>
          <t>Jasa dunia usaha - Rupiah - Total</t>
        </is>
      </c>
      <c r="B23" s="112" t="n"/>
      <c r="C23" s="113" t="n">
        <v>15371.562</v>
      </c>
      <c r="D23" s="113" t="n">
        <v>15221.999</v>
      </c>
      <c r="E23" s="113" t="n">
        <v>20170.95</v>
      </c>
      <c r="F23" s="113" t="n">
        <v>25647.653</v>
      </c>
      <c r="G23" s="113" t="n">
        <v>24357.916</v>
      </c>
      <c r="H23" s="113" t="n"/>
      <c r="I23" s="113" t="n"/>
      <c r="J23" s="113" t="n"/>
      <c r="K23" s="113" t="n"/>
      <c r="L23" s="113" t="n"/>
      <c r="M23" s="113" t="n"/>
      <c r="N23" s="113" t="n"/>
      <c r="O23" s="113" t="n"/>
      <c r="P23" s="113" t="n"/>
      <c r="Q23" s="113" t="n"/>
      <c r="R23" s="113" t="n"/>
      <c r="S23" s="113" t="n"/>
      <c r="T23" s="113" t="n"/>
      <c r="U23" s="113" t="n"/>
      <c r="V23" s="113" t="n"/>
      <c r="W23" s="113" t="n"/>
      <c r="X23" s="113" t="n"/>
      <c r="Y23" s="113" t="n"/>
      <c r="Z23" s="113" t="n"/>
      <c r="AA23" s="113" t="n"/>
      <c r="AB23" s="113" t="n"/>
      <c r="AC23" s="113" t="n"/>
      <c r="AD23" s="113" t="n"/>
      <c r="AE23" s="113" t="n"/>
      <c r="AF23" s="113" t="n"/>
      <c r="AG23" s="113" t="n"/>
      <c r="AH23" s="113" t="n"/>
      <c r="AI23" s="113" t="n"/>
      <c r="AJ23" s="113" t="n"/>
      <c r="AK23" s="113" t="n"/>
    </row>
    <row r="24" ht="18" customHeight="1" s="173" thickBot="1">
      <c r="A24" s="121" t="inlineStr">
        <is>
          <t>Jasa dunia usaha - Rupiah - Lancar</t>
        </is>
      </c>
      <c r="B24" s="112" t="n"/>
      <c r="C24" s="114" t="n">
        <v>14261.981</v>
      </c>
      <c r="D24" s="114" t="n">
        <v>14264.094</v>
      </c>
      <c r="E24" s="114" t="n">
        <v>19526.051</v>
      </c>
      <c r="F24" s="114" t="n">
        <v>25018.146</v>
      </c>
      <c r="G24" s="114" t="n">
        <v>23909.623</v>
      </c>
      <c r="H24" s="114" t="n"/>
      <c r="I24" s="114" t="n"/>
      <c r="J24" s="114" t="n"/>
      <c r="K24" s="114" t="n"/>
      <c r="L24" s="114" t="n"/>
      <c r="M24" s="114" t="n"/>
      <c r="N24" s="114" t="n"/>
      <c r="O24" s="114" t="n"/>
      <c r="P24" s="114" t="n"/>
      <c r="Q24" s="114" t="n"/>
      <c r="R24" s="114" t="n"/>
      <c r="S24" s="114" t="n"/>
      <c r="T24" s="114" t="n"/>
      <c r="U24" s="114" t="n"/>
      <c r="V24" s="114" t="n"/>
      <c r="W24" s="114" t="n"/>
      <c r="X24" s="114" t="n"/>
      <c r="Y24" s="114" t="n"/>
      <c r="Z24" s="114" t="n"/>
      <c r="AA24" s="114" t="n"/>
      <c r="AB24" s="114" t="n"/>
      <c r="AC24" s="114" t="n"/>
      <c r="AD24" s="114" t="n"/>
      <c r="AE24" s="114" t="n"/>
      <c r="AF24" s="114" t="n"/>
      <c r="AG24" s="114" t="n"/>
      <c r="AH24" s="114" t="n"/>
      <c r="AI24" s="114" t="n"/>
      <c r="AJ24" s="114" t="n"/>
      <c r="AK24" s="114" t="n"/>
    </row>
    <row r="25" ht="18" customHeight="1" s="173" thickBot="1">
      <c r="A25" s="121" t="inlineStr">
        <is>
          <t>Jasa dunia usaha - Rupiah - Dalam perhatian khusus</t>
        </is>
      </c>
      <c r="B25" s="112" t="n"/>
      <c r="C25" s="114" t="n">
        <v>579.402</v>
      </c>
      <c r="D25" s="114" t="n">
        <v>536.455</v>
      </c>
      <c r="E25" s="114" t="n">
        <v>198.413</v>
      </c>
      <c r="F25" s="114" t="n">
        <v>152.52</v>
      </c>
      <c r="G25" s="114" t="n">
        <v>48.823</v>
      </c>
      <c r="H25" s="114" t="n"/>
      <c r="I25" s="114" t="n"/>
      <c r="J25" s="114" t="n"/>
      <c r="K25" s="114" t="n"/>
      <c r="L25" s="114" t="n"/>
      <c r="M25" s="114" t="n"/>
      <c r="N25" s="114" t="n"/>
      <c r="O25" s="114" t="n"/>
      <c r="P25" s="114" t="n"/>
      <c r="Q25" s="114" t="n"/>
      <c r="R25" s="114" t="n"/>
      <c r="S25" s="114" t="n"/>
      <c r="T25" s="114" t="n"/>
      <c r="U25" s="114" t="n"/>
      <c r="V25" s="114" t="n"/>
      <c r="W25" s="114" t="n"/>
      <c r="X25" s="114" t="n"/>
      <c r="Y25" s="114" t="n"/>
      <c r="Z25" s="114" t="n"/>
      <c r="AA25" s="114" t="n"/>
      <c r="AB25" s="114" t="n"/>
      <c r="AC25" s="114" t="n"/>
      <c r="AD25" s="114" t="n"/>
      <c r="AE25" s="114" t="n"/>
      <c r="AF25" s="114" t="n"/>
      <c r="AG25" s="114" t="n"/>
      <c r="AH25" s="114" t="n"/>
      <c r="AI25" s="114" t="n"/>
      <c r="AJ25" s="114" t="n"/>
      <c r="AK25" s="114" t="n"/>
    </row>
    <row r="26" ht="18" customHeight="1" s="173" thickBot="1">
      <c r="A26" s="121" t="inlineStr">
        <is>
          <t>Jasa dunia usaha - Rupiah - Kurang lancar</t>
        </is>
      </c>
      <c r="B26" s="112" t="n"/>
      <c r="C26" s="114" t="n">
        <v>342.91</v>
      </c>
      <c r="D26" s="114" t="n">
        <v>11.606</v>
      </c>
      <c r="E26" s="114" t="n">
        <v>0</v>
      </c>
      <c r="F26" s="114" t="n">
        <v>0</v>
      </c>
      <c r="G26" s="114" t="n">
        <v>2.431</v>
      </c>
      <c r="H26" s="114" t="n"/>
      <c r="I26" s="114" t="n"/>
      <c r="J26" s="114" t="n"/>
      <c r="K26" s="114" t="n"/>
      <c r="L26" s="114" t="n"/>
      <c r="M26" s="114" t="n"/>
      <c r="N26" s="114" t="n"/>
      <c r="O26" s="114" t="n"/>
      <c r="P26" s="114" t="n"/>
      <c r="Q26" s="114" t="n"/>
      <c r="R26" s="114" t="n"/>
      <c r="S26" s="114" t="n"/>
      <c r="T26" s="114" t="n"/>
      <c r="U26" s="114" t="n"/>
      <c r="V26" s="114" t="n"/>
      <c r="W26" s="114" t="n"/>
      <c r="X26" s="114" t="n"/>
      <c r="Y26" s="114" t="n"/>
      <c r="Z26" s="114" t="n"/>
      <c r="AA26" s="114" t="n"/>
      <c r="AB26" s="114" t="n"/>
      <c r="AC26" s="114" t="n"/>
      <c r="AD26" s="114" t="n"/>
      <c r="AE26" s="114" t="n"/>
      <c r="AF26" s="114" t="n"/>
      <c r="AG26" s="114" t="n"/>
      <c r="AH26" s="114" t="n"/>
      <c r="AI26" s="114" t="n"/>
      <c r="AJ26" s="114" t="n"/>
      <c r="AK26" s="114" t="n"/>
    </row>
    <row r="27" ht="18" customHeight="1" s="173" thickBot="1">
      <c r="A27" s="121" t="inlineStr">
        <is>
          <t>Jasa dunia usaha - Rupiah - Diragukan</t>
        </is>
      </c>
      <c r="B27" s="111" t="n"/>
      <c r="C27" s="114" t="n">
        <v>0</v>
      </c>
      <c r="D27" s="114" t="n">
        <v>16.5</v>
      </c>
      <c r="E27" s="114" t="n">
        <v>327.761</v>
      </c>
      <c r="F27" s="114" t="n">
        <v>0</v>
      </c>
      <c r="G27" s="114" t="n">
        <v>4.633</v>
      </c>
      <c r="H27" s="114" t="n"/>
      <c r="I27" s="114" t="n"/>
      <c r="J27" s="114" t="n"/>
      <c r="K27" s="114" t="n"/>
      <c r="L27" s="114" t="n"/>
      <c r="M27" s="114" t="n"/>
      <c r="N27" s="114" t="n"/>
      <c r="O27" s="114" t="n"/>
      <c r="P27" s="114" t="n"/>
      <c r="Q27" s="114" t="n"/>
      <c r="R27" s="114" t="n"/>
      <c r="S27" s="114" t="n"/>
      <c r="T27" s="114" t="n"/>
      <c r="U27" s="114" t="n"/>
      <c r="V27" s="114" t="n"/>
      <c r="W27" s="114" t="n"/>
      <c r="X27" s="114" t="n"/>
      <c r="Y27" s="114" t="n"/>
      <c r="Z27" s="114" t="n"/>
      <c r="AA27" s="114" t="n"/>
      <c r="AB27" s="114" t="n"/>
      <c r="AC27" s="114" t="n"/>
      <c r="AD27" s="114" t="n"/>
      <c r="AE27" s="114" t="n"/>
      <c r="AF27" s="114" t="n"/>
      <c r="AG27" s="114" t="n"/>
      <c r="AH27" s="114" t="n"/>
      <c r="AI27" s="114" t="n"/>
      <c r="AJ27" s="114" t="n"/>
      <c r="AK27" s="114" t="n"/>
    </row>
    <row r="28" ht="18" customHeight="1" s="173" thickBot="1">
      <c r="A28" s="121" t="inlineStr">
        <is>
          <t>Jasa dunia usaha - Rupiah - Macet</t>
        </is>
      </c>
      <c r="B28" s="111" t="n"/>
      <c r="C28" s="114" t="n">
        <v>187.269</v>
      </c>
      <c r="D28" s="114" t="n">
        <v>393.344</v>
      </c>
      <c r="E28" s="114" t="n">
        <v>118.725</v>
      </c>
      <c r="F28" s="114" t="n">
        <v>476.987</v>
      </c>
      <c r="G28" s="114" t="n">
        <v>392.406</v>
      </c>
      <c r="H28" s="114" t="n"/>
      <c r="I28" s="114" t="n"/>
      <c r="J28" s="114" t="n"/>
      <c r="K28" s="114" t="n"/>
      <c r="L28" s="114" t="n"/>
      <c r="M28" s="114" t="n"/>
      <c r="N28" s="114" t="n"/>
      <c r="O28" s="114" t="n"/>
      <c r="P28" s="114" t="n"/>
      <c r="Q28" s="114" t="n"/>
      <c r="R28" s="114" t="n"/>
      <c r="S28" s="114" t="n"/>
      <c r="T28" s="114" t="n"/>
      <c r="U28" s="114" t="n"/>
      <c r="V28" s="114" t="n"/>
      <c r="W28" s="114" t="n"/>
      <c r="X28" s="114" t="n"/>
      <c r="Y28" s="114" t="n"/>
      <c r="Z28" s="114" t="n"/>
      <c r="AA28" s="114" t="n"/>
      <c r="AB28" s="114" t="n"/>
      <c r="AC28" s="114" t="n"/>
      <c r="AD28" s="114" t="n"/>
      <c r="AE28" s="114" t="n"/>
      <c r="AF28" s="114" t="n"/>
      <c r="AG28" s="114" t="n"/>
      <c r="AH28" s="114" t="n"/>
      <c r="AI28" s="114" t="n"/>
      <c r="AJ28" s="114" t="n"/>
      <c r="AK28" s="114" t="n"/>
    </row>
    <row r="29" ht="18" customHeight="1" s="173" thickBot="1">
      <c r="A29" s="118" t="inlineStr">
        <is>
          <t>Konstruksi - Rupiah - Total</t>
        </is>
      </c>
      <c r="B29" s="111" t="n"/>
      <c r="C29" s="113" t="n">
        <v>10653.608</v>
      </c>
      <c r="D29" s="113" t="n">
        <v>10156.101</v>
      </c>
      <c r="E29" s="113" t="n">
        <v>8446.527</v>
      </c>
      <c r="F29" s="113" t="n">
        <v>7387.824</v>
      </c>
      <c r="G29" s="113" t="n">
        <v>6991.515</v>
      </c>
      <c r="H29" s="113" t="n"/>
      <c r="I29" s="113" t="n"/>
      <c r="J29" s="113" t="n"/>
      <c r="K29" s="113" t="n"/>
      <c r="L29" s="113" t="n"/>
      <c r="M29" s="113" t="n"/>
      <c r="N29" s="113" t="n"/>
      <c r="O29" s="113" t="n"/>
      <c r="P29" s="113" t="n"/>
      <c r="Q29" s="113" t="n"/>
      <c r="R29" s="113" t="n"/>
      <c r="S29" s="113" t="n"/>
      <c r="T29" s="113" t="n"/>
      <c r="U29" s="113" t="n"/>
      <c r="V29" s="113" t="n"/>
      <c r="W29" s="113" t="n"/>
      <c r="X29" s="113" t="n"/>
      <c r="Y29" s="113" t="n"/>
      <c r="Z29" s="113" t="n"/>
      <c r="AA29" s="113" t="n"/>
      <c r="AB29" s="113" t="n"/>
      <c r="AC29" s="113" t="n"/>
      <c r="AD29" s="113" t="n"/>
      <c r="AE29" s="113" t="n"/>
      <c r="AF29" s="113" t="n"/>
      <c r="AG29" s="113" t="n"/>
      <c r="AH29" s="113" t="n"/>
      <c r="AI29" s="113" t="n"/>
      <c r="AJ29" s="113" t="n"/>
      <c r="AK29" s="113" t="n"/>
    </row>
    <row r="30" ht="18" customHeight="1" s="173" thickBot="1">
      <c r="A30" s="121" t="inlineStr">
        <is>
          <t>Konstruksi - Rupiah - Lancar</t>
        </is>
      </c>
      <c r="B30" s="112" t="n"/>
      <c r="C30" s="114" t="n">
        <v>10287.386</v>
      </c>
      <c r="D30" s="114" t="n">
        <v>9989.781999999999</v>
      </c>
      <c r="E30" s="114" t="n">
        <v>7588.192</v>
      </c>
      <c r="F30" s="114" t="n">
        <v>6570.567</v>
      </c>
      <c r="G30" s="114" t="n">
        <v>6107.458</v>
      </c>
      <c r="H30" s="114" t="n"/>
      <c r="I30" s="114" t="n"/>
      <c r="J30" s="114" t="n"/>
      <c r="K30" s="114" t="n"/>
      <c r="L30" s="114" t="n"/>
      <c r="M30" s="114" t="n"/>
      <c r="N30" s="114" t="n"/>
      <c r="O30" s="114" t="n"/>
      <c r="P30" s="114" t="n"/>
      <c r="Q30" s="114" t="n"/>
      <c r="R30" s="114" t="n"/>
      <c r="S30" s="114" t="n"/>
      <c r="T30" s="114" t="n"/>
      <c r="U30" s="114" t="n"/>
      <c r="V30" s="114" t="n"/>
      <c r="W30" s="114" t="n"/>
      <c r="X30" s="114" t="n"/>
      <c r="Y30" s="114" t="n"/>
      <c r="Z30" s="114" t="n"/>
      <c r="AA30" s="114" t="n"/>
      <c r="AB30" s="114" t="n"/>
      <c r="AC30" s="114" t="n"/>
      <c r="AD30" s="114" t="n"/>
      <c r="AE30" s="114" t="n"/>
      <c r="AF30" s="114" t="n"/>
      <c r="AG30" s="114" t="n"/>
      <c r="AH30" s="114" t="n"/>
      <c r="AI30" s="114" t="n"/>
      <c r="AJ30" s="114" t="n"/>
      <c r="AK30" s="114" t="n"/>
    </row>
    <row r="31" ht="18" customHeight="1" s="173" thickBot="1">
      <c r="A31" s="121" t="inlineStr">
        <is>
          <t>Konstruksi - Rupiah - Dalam perhatian khusus</t>
        </is>
      </c>
      <c r="B31" s="112" t="n"/>
      <c r="C31" s="114" t="n">
        <v>90.795</v>
      </c>
      <c r="D31" s="114" t="n">
        <v>31.238</v>
      </c>
      <c r="E31" s="114" t="n">
        <v>734.231</v>
      </c>
      <c r="F31" s="114" t="n">
        <v>712.801</v>
      </c>
      <c r="G31" s="114" t="n">
        <v>571.936</v>
      </c>
      <c r="H31" s="114" t="n"/>
      <c r="I31" s="114" t="n"/>
      <c r="J31" s="114" t="n"/>
      <c r="K31" s="114" t="n"/>
      <c r="L31" s="114" t="n"/>
      <c r="M31" s="114" t="n"/>
      <c r="N31" s="114" t="n"/>
      <c r="O31" s="114" t="n"/>
      <c r="P31" s="114" t="n"/>
      <c r="Q31" s="114" t="n"/>
      <c r="R31" s="114" t="n"/>
      <c r="S31" s="114" t="n"/>
      <c r="T31" s="114" t="n"/>
      <c r="U31" s="114" t="n"/>
      <c r="V31" s="114" t="n"/>
      <c r="W31" s="114" t="n"/>
      <c r="X31" s="114" t="n"/>
      <c r="Y31" s="114" t="n"/>
      <c r="Z31" s="114" t="n"/>
      <c r="AA31" s="114" t="n"/>
      <c r="AB31" s="114" t="n"/>
      <c r="AC31" s="114" t="n"/>
      <c r="AD31" s="114" t="n"/>
      <c r="AE31" s="114" t="n"/>
      <c r="AF31" s="114" t="n"/>
      <c r="AG31" s="114" t="n"/>
      <c r="AH31" s="114" t="n"/>
      <c r="AI31" s="114" t="n"/>
      <c r="AJ31" s="114" t="n"/>
      <c r="AK31" s="114" t="n"/>
    </row>
    <row r="32" ht="18" customHeight="1" s="173" thickBot="1">
      <c r="A32" s="121" t="inlineStr">
        <is>
          <t>Konstruksi - Rupiah - Kurang lancar</t>
        </is>
      </c>
      <c r="B32" s="112" t="n"/>
      <c r="C32" s="114" t="n">
        <v>9.791</v>
      </c>
      <c r="D32" s="114" t="n">
        <v>0</v>
      </c>
      <c r="E32" s="114" t="n">
        <v>9.263999999999999</v>
      </c>
      <c r="F32" s="114" t="n">
        <v>0</v>
      </c>
      <c r="G32" s="114" t="n">
        <v>9.369</v>
      </c>
      <c r="H32" s="114" t="n"/>
      <c r="I32" s="114" t="n"/>
      <c r="J32" s="114" t="n"/>
      <c r="K32" s="114" t="n"/>
      <c r="L32" s="114" t="n"/>
      <c r="M32" s="114" t="n"/>
      <c r="N32" s="114" t="n"/>
      <c r="O32" s="114" t="n"/>
      <c r="P32" s="114" t="n"/>
      <c r="Q32" s="114" t="n"/>
      <c r="R32" s="114" t="n"/>
      <c r="S32" s="114" t="n"/>
      <c r="T32" s="114" t="n"/>
      <c r="U32" s="114" t="n"/>
      <c r="V32" s="114" t="n"/>
      <c r="W32" s="114" t="n"/>
      <c r="X32" s="114" t="n"/>
      <c r="Y32" s="114" t="n"/>
      <c r="Z32" s="114" t="n"/>
      <c r="AA32" s="114" t="n"/>
      <c r="AB32" s="114" t="n"/>
      <c r="AC32" s="114" t="n"/>
      <c r="AD32" s="114" t="n"/>
      <c r="AE32" s="114" t="n"/>
      <c r="AF32" s="114" t="n"/>
      <c r="AG32" s="114" t="n"/>
      <c r="AH32" s="114" t="n"/>
      <c r="AI32" s="114" t="n"/>
      <c r="AJ32" s="114" t="n"/>
      <c r="AK32" s="114" t="n"/>
    </row>
    <row r="33" ht="18" customHeight="1" s="173" thickBot="1">
      <c r="A33" s="121" t="inlineStr">
        <is>
          <t>Konstruksi - Rupiah - Diragukan</t>
        </is>
      </c>
      <c r="B33" s="112" t="n"/>
      <c r="C33" s="114" t="n">
        <v>10.95</v>
      </c>
      <c r="D33" s="114" t="n">
        <v>78.655</v>
      </c>
      <c r="E33" s="114" t="n">
        <v>1.7</v>
      </c>
      <c r="F33" s="114" t="n">
        <v>0</v>
      </c>
      <c r="G33" s="114" t="n">
        <v>35.733</v>
      </c>
      <c r="H33" s="114" t="n"/>
      <c r="I33" s="114" t="n"/>
      <c r="J33" s="114" t="n"/>
      <c r="K33" s="114" t="n"/>
      <c r="L33" s="114" t="n"/>
      <c r="M33" s="114" t="n"/>
      <c r="N33" s="114" t="n"/>
      <c r="O33" s="114" t="n"/>
      <c r="P33" s="114" t="n"/>
      <c r="Q33" s="114" t="n"/>
      <c r="R33" s="114" t="n"/>
      <c r="S33" s="114" t="n"/>
      <c r="T33" s="114" t="n"/>
      <c r="U33" s="114" t="n"/>
      <c r="V33" s="114" t="n"/>
      <c r="W33" s="114" t="n"/>
      <c r="X33" s="114" t="n"/>
      <c r="Y33" s="114" t="n"/>
      <c r="Z33" s="114" t="n"/>
      <c r="AA33" s="114" t="n"/>
      <c r="AB33" s="114" t="n"/>
      <c r="AC33" s="114" t="n"/>
      <c r="AD33" s="114" t="n"/>
      <c r="AE33" s="114" t="n"/>
      <c r="AF33" s="114" t="n"/>
      <c r="AG33" s="114" t="n"/>
      <c r="AH33" s="114" t="n"/>
      <c r="AI33" s="114" t="n"/>
      <c r="AJ33" s="114" t="n"/>
      <c r="AK33" s="114" t="n"/>
    </row>
    <row r="34" ht="18" customHeight="1" s="173" thickBot="1">
      <c r="A34" s="121" t="inlineStr">
        <is>
          <t>Konstruksi - Rupiah - Macet</t>
        </is>
      </c>
      <c r="B34" s="112" t="n"/>
      <c r="C34" s="114" t="n">
        <v>254.686</v>
      </c>
      <c r="D34" s="114" t="n">
        <v>56.426</v>
      </c>
      <c r="E34" s="114" t="n">
        <v>113.14</v>
      </c>
      <c r="F34" s="114" t="n">
        <v>104.456</v>
      </c>
      <c r="G34" s="114" t="n">
        <v>267.019</v>
      </c>
      <c r="H34" s="114" t="n"/>
      <c r="I34" s="114" t="n"/>
      <c r="J34" s="114" t="n"/>
      <c r="K34" s="114" t="n"/>
      <c r="L34" s="114" t="n"/>
      <c r="M34" s="114" t="n"/>
      <c r="N34" s="114" t="n"/>
      <c r="O34" s="114" t="n"/>
      <c r="P34" s="114" t="n"/>
      <c r="Q34" s="114" t="n"/>
      <c r="R34" s="114" t="n"/>
      <c r="S34" s="114" t="n"/>
      <c r="T34" s="114" t="n"/>
      <c r="U34" s="114" t="n"/>
      <c r="V34" s="114" t="n"/>
      <c r="W34" s="114" t="n"/>
      <c r="X34" s="114" t="n"/>
      <c r="Y34" s="114" t="n"/>
      <c r="Z34" s="114" t="n"/>
      <c r="AA34" s="114" t="n"/>
      <c r="AB34" s="114" t="n"/>
      <c r="AC34" s="114" t="n"/>
      <c r="AD34" s="114" t="n"/>
      <c r="AE34" s="114" t="n"/>
      <c r="AF34" s="114" t="n"/>
      <c r="AG34" s="114" t="n"/>
      <c r="AH34" s="114" t="n"/>
      <c r="AI34" s="114" t="n"/>
      <c r="AJ34" s="114" t="n"/>
      <c r="AK34" s="114" t="n"/>
    </row>
    <row r="35" ht="35" customHeight="1" s="173" thickBot="1">
      <c r="A35" s="118" t="inlineStr">
        <is>
          <t>Pengangkutan, pergudangan, dan komunikasi - Rupiah - Total</t>
        </is>
      </c>
      <c r="B35" s="112" t="n"/>
      <c r="C35" s="113" t="n">
        <v>9851.833000000001</v>
      </c>
      <c r="D35" s="113" t="n">
        <v>10939.634</v>
      </c>
      <c r="E35" s="113" t="n">
        <v>11770.475</v>
      </c>
      <c r="F35" s="113" t="n">
        <v>10185.888</v>
      </c>
      <c r="G35" s="113" t="n">
        <v>8583.254999999999</v>
      </c>
      <c r="H35" s="113" t="n"/>
      <c r="I35" s="113" t="n"/>
      <c r="J35" s="113" t="n"/>
      <c r="K35" s="113" t="n"/>
      <c r="L35" s="113" t="n"/>
      <c r="M35" s="113" t="n"/>
      <c r="N35" s="113" t="n"/>
      <c r="O35" s="113" t="n"/>
      <c r="P35" s="113" t="n"/>
      <c r="Q35" s="113" t="n"/>
      <c r="R35" s="113" t="n"/>
      <c r="S35" s="113" t="n"/>
      <c r="T35" s="113" t="n"/>
      <c r="U35" s="113" t="n"/>
      <c r="V35" s="113" t="n"/>
      <c r="W35" s="113" t="n"/>
      <c r="X35" s="113" t="n"/>
      <c r="Y35" s="113" t="n"/>
      <c r="Z35" s="113" t="n"/>
      <c r="AA35" s="113" t="n"/>
      <c r="AB35" s="113" t="n"/>
      <c r="AC35" s="113" t="n"/>
      <c r="AD35" s="113" t="n"/>
      <c r="AE35" s="113" t="n"/>
      <c r="AF35" s="113" t="n"/>
      <c r="AG35" s="113" t="n"/>
      <c r="AH35" s="113" t="n"/>
      <c r="AI35" s="113" t="n"/>
      <c r="AJ35" s="113" t="n"/>
      <c r="AK35" s="113" t="n"/>
    </row>
    <row r="36" ht="35" customHeight="1" s="173" thickBot="1">
      <c r="A36" s="121" t="inlineStr">
        <is>
          <t>Pengangkutan, pergudangan, dan komunikasi - Rupiah - Lancar</t>
        </is>
      </c>
      <c r="B36" s="112" t="n"/>
      <c r="C36" s="114" t="n">
        <v>9794.075999999999</v>
      </c>
      <c r="D36" s="114" t="n">
        <v>10867.116</v>
      </c>
      <c r="E36" s="114" t="n">
        <v>11702.604</v>
      </c>
      <c r="F36" s="114" t="n">
        <v>10084.787</v>
      </c>
      <c r="G36" s="114" t="n">
        <v>8518.457</v>
      </c>
      <c r="H36" s="114" t="n"/>
      <c r="I36" s="114" t="n"/>
      <c r="J36" s="114" t="n"/>
      <c r="K36" s="114" t="n"/>
      <c r="L36" s="114" t="n"/>
      <c r="M36" s="114" t="n"/>
      <c r="N36" s="114" t="n"/>
      <c r="O36" s="114" t="n"/>
      <c r="P36" s="114" t="n"/>
      <c r="Q36" s="114" t="n"/>
      <c r="R36" s="114" t="n"/>
      <c r="S36" s="114" t="n"/>
      <c r="T36" s="114" t="n"/>
      <c r="U36" s="114" t="n"/>
      <c r="V36" s="114" t="n"/>
      <c r="W36" s="114" t="n"/>
      <c r="X36" s="114" t="n"/>
      <c r="Y36" s="114" t="n"/>
      <c r="Z36" s="114" t="n"/>
      <c r="AA36" s="114" t="n"/>
      <c r="AB36" s="114" t="n"/>
      <c r="AC36" s="114" t="n"/>
      <c r="AD36" s="114" t="n"/>
      <c r="AE36" s="114" t="n"/>
      <c r="AF36" s="114" t="n"/>
      <c r="AG36" s="114" t="n"/>
      <c r="AH36" s="114" t="n"/>
      <c r="AI36" s="114" t="n"/>
      <c r="AJ36" s="114" t="n"/>
      <c r="AK36" s="114" t="n"/>
    </row>
    <row r="37" ht="35" customHeight="1" s="173" thickBot="1">
      <c r="A37" s="121" t="inlineStr">
        <is>
          <t>Pengangkutan, pergudangan, dan komunikasi - Rupiah - Dalam perhatian khusus</t>
        </is>
      </c>
      <c r="B37" s="112" t="n"/>
      <c r="C37" s="114" t="n">
        <v>8.302</v>
      </c>
      <c r="D37" s="114" t="n">
        <v>27.83</v>
      </c>
      <c r="E37" s="114" t="n">
        <v>27.938</v>
      </c>
      <c r="F37" s="114" t="n">
        <v>45.063</v>
      </c>
      <c r="G37" s="114" t="n">
        <v>32.996</v>
      </c>
      <c r="H37" s="114" t="n"/>
      <c r="I37" s="114" t="n"/>
      <c r="J37" s="114" t="n"/>
      <c r="K37" s="114" t="n"/>
      <c r="L37" s="114" t="n"/>
      <c r="M37" s="114" t="n"/>
      <c r="N37" s="114" t="n"/>
      <c r="O37" s="114" t="n"/>
      <c r="P37" s="114" t="n"/>
      <c r="Q37" s="114" t="n"/>
      <c r="R37" s="114" t="n"/>
      <c r="S37" s="114" t="n"/>
      <c r="T37" s="114" t="n"/>
      <c r="U37" s="114" t="n"/>
      <c r="V37" s="114" t="n"/>
      <c r="W37" s="114" t="n"/>
      <c r="X37" s="114" t="n"/>
      <c r="Y37" s="114" t="n"/>
      <c r="Z37" s="114" t="n"/>
      <c r="AA37" s="114" t="n"/>
      <c r="AB37" s="114" t="n"/>
      <c r="AC37" s="114" t="n"/>
      <c r="AD37" s="114" t="n"/>
      <c r="AE37" s="114" t="n"/>
      <c r="AF37" s="114" t="n"/>
      <c r="AG37" s="114" t="n"/>
      <c r="AH37" s="114" t="n"/>
      <c r="AI37" s="114" t="n"/>
      <c r="AJ37" s="114" t="n"/>
      <c r="AK37" s="114" t="n"/>
    </row>
    <row r="38" ht="35" customHeight="1" s="173" thickBot="1">
      <c r="A38" s="121" t="inlineStr">
        <is>
          <t>Pengangkutan, pergudangan, dan komunikasi - Rupiah - Kurang lancar</t>
        </is>
      </c>
      <c r="B38" s="112" t="n"/>
      <c r="C38" s="114" t="n">
        <v>7.3</v>
      </c>
      <c r="D38" s="114" t="n">
        <v>3.999</v>
      </c>
      <c r="E38" s="114" t="n">
        <v>0</v>
      </c>
      <c r="F38" s="114" t="n">
        <v>1.023</v>
      </c>
      <c r="G38" s="114" t="n">
        <v>0</v>
      </c>
      <c r="H38" s="114" t="n"/>
      <c r="I38" s="114" t="n"/>
      <c r="J38" s="114" t="n"/>
      <c r="K38" s="114" t="n"/>
      <c r="L38" s="114" t="n"/>
      <c r="M38" s="114" t="n"/>
      <c r="N38" s="114" t="n"/>
      <c r="O38" s="114" t="n"/>
      <c r="P38" s="114" t="n"/>
      <c r="Q38" s="114" t="n"/>
      <c r="R38" s="114" t="n"/>
      <c r="S38" s="114" t="n"/>
      <c r="T38" s="114" t="n"/>
      <c r="U38" s="114" t="n"/>
      <c r="V38" s="114" t="n"/>
      <c r="W38" s="114" t="n"/>
      <c r="X38" s="114" t="n"/>
      <c r="Y38" s="114" t="n"/>
      <c r="Z38" s="114" t="n"/>
      <c r="AA38" s="114" t="n"/>
      <c r="AB38" s="114" t="n"/>
      <c r="AC38" s="114" t="n"/>
      <c r="AD38" s="114" t="n"/>
      <c r="AE38" s="114" t="n"/>
      <c r="AF38" s="114" t="n"/>
      <c r="AG38" s="114" t="n"/>
      <c r="AH38" s="114" t="n"/>
      <c r="AI38" s="114" t="n"/>
      <c r="AJ38" s="114" t="n"/>
      <c r="AK38" s="114" t="n"/>
    </row>
    <row r="39" ht="35" customHeight="1" s="173" thickBot="1">
      <c r="A39" s="121" t="inlineStr">
        <is>
          <t>Pengangkutan, pergudangan, dan komunikasi - Rupiah - Diragukan</t>
        </is>
      </c>
      <c r="B39" s="112" t="n"/>
      <c r="C39" s="114" t="n">
        <v>0</v>
      </c>
      <c r="D39" s="114" t="n">
        <v>0</v>
      </c>
      <c r="E39" s="114" t="n">
        <v>0</v>
      </c>
      <c r="F39" s="114" t="n">
        <v>6.96</v>
      </c>
      <c r="G39" s="114" t="n">
        <v>1.8</v>
      </c>
      <c r="H39" s="114" t="n"/>
      <c r="I39" s="114" t="n"/>
      <c r="J39" s="114" t="n"/>
      <c r="K39" s="114" t="n"/>
      <c r="L39" s="114" t="n"/>
      <c r="M39" s="114" t="n"/>
      <c r="N39" s="114" t="n"/>
      <c r="O39" s="114" t="n"/>
      <c r="P39" s="114" t="n"/>
      <c r="Q39" s="114" t="n"/>
      <c r="R39" s="114" t="n"/>
      <c r="S39" s="114" t="n"/>
      <c r="T39" s="114" t="n"/>
      <c r="U39" s="114" t="n"/>
      <c r="V39" s="114" t="n"/>
      <c r="W39" s="114" t="n"/>
      <c r="X39" s="114" t="n"/>
      <c r="Y39" s="114" t="n"/>
      <c r="Z39" s="114" t="n"/>
      <c r="AA39" s="114" t="n"/>
      <c r="AB39" s="114" t="n"/>
      <c r="AC39" s="114" t="n"/>
      <c r="AD39" s="114" t="n"/>
      <c r="AE39" s="114" t="n"/>
      <c r="AF39" s="114" t="n"/>
      <c r="AG39" s="114" t="n"/>
      <c r="AH39" s="114" t="n"/>
      <c r="AI39" s="114" t="n"/>
      <c r="AJ39" s="114" t="n"/>
      <c r="AK39" s="114" t="n"/>
    </row>
    <row r="40" ht="35" customHeight="1" s="173" thickBot="1">
      <c r="A40" s="121" t="inlineStr">
        <is>
          <t>Pengangkutan, pergudangan, dan komunikasi - Rupiah - Macet</t>
        </is>
      </c>
      <c r="B40" s="112" t="n"/>
      <c r="C40" s="114" t="n">
        <v>42.155</v>
      </c>
      <c r="D40" s="114" t="n">
        <v>40.689</v>
      </c>
      <c r="E40" s="114" t="n">
        <v>39.933</v>
      </c>
      <c r="F40" s="114" t="n">
        <v>48.055</v>
      </c>
      <c r="G40" s="114" t="n">
        <v>30.002</v>
      </c>
      <c r="H40" s="114" t="n"/>
      <c r="I40" s="114" t="n"/>
      <c r="J40" s="114" t="n"/>
      <c r="K40" s="114" t="n"/>
      <c r="L40" s="114" t="n"/>
      <c r="M40" s="114" t="n"/>
      <c r="N40" s="114" t="n"/>
      <c r="O40" s="114" t="n"/>
      <c r="P40" s="114" t="n"/>
      <c r="Q40" s="114" t="n"/>
      <c r="R40" s="114" t="n"/>
      <c r="S40" s="114" t="n"/>
      <c r="T40" s="114" t="n"/>
      <c r="U40" s="114" t="n"/>
      <c r="V40" s="114" t="n"/>
      <c r="W40" s="114" t="n"/>
      <c r="X40" s="114" t="n"/>
      <c r="Y40" s="114" t="n"/>
      <c r="Z40" s="114" t="n"/>
      <c r="AA40" s="114" t="n"/>
      <c r="AB40" s="114" t="n"/>
      <c r="AC40" s="114" t="n"/>
      <c r="AD40" s="114" t="n"/>
      <c r="AE40" s="114" t="n"/>
      <c r="AF40" s="114" t="n"/>
      <c r="AG40" s="114" t="n"/>
      <c r="AH40" s="114" t="n"/>
      <c r="AI40" s="114" t="n"/>
      <c r="AJ40" s="114" t="n"/>
      <c r="AK40" s="114" t="n"/>
    </row>
    <row r="41" ht="18" customHeight="1" s="173" thickBot="1">
      <c r="A41" s="118" t="inlineStr">
        <is>
          <t>Listrik, gas dan air - Rupiah - Total</t>
        </is>
      </c>
      <c r="B41" s="112" t="n"/>
      <c r="C41" s="113" t="n">
        <v>4602.25</v>
      </c>
      <c r="D41" s="113" t="n">
        <v>4391.229</v>
      </c>
      <c r="E41" s="113" t="n">
        <v>5213.087</v>
      </c>
      <c r="F41" s="113" t="n">
        <v>4926.9</v>
      </c>
      <c r="G41" s="113" t="n">
        <v>4527.927</v>
      </c>
      <c r="H41" s="113" t="n"/>
      <c r="I41" s="113" t="n"/>
      <c r="J41" s="113" t="n"/>
      <c r="K41" s="113" t="n"/>
      <c r="L41" s="113" t="n"/>
      <c r="M41" s="113" t="n"/>
      <c r="N41" s="113" t="n"/>
      <c r="O41" s="113" t="n"/>
      <c r="P41" s="113" t="n"/>
      <c r="Q41" s="113" t="n"/>
      <c r="R41" s="113" t="n"/>
      <c r="S41" s="113" t="n"/>
      <c r="T41" s="113" t="n"/>
      <c r="U41" s="113" t="n"/>
      <c r="V41" s="113" t="n"/>
      <c r="W41" s="113" t="n"/>
      <c r="X41" s="113" t="n"/>
      <c r="Y41" s="113" t="n"/>
      <c r="Z41" s="113" t="n"/>
      <c r="AA41" s="113" t="n"/>
      <c r="AB41" s="113" t="n"/>
      <c r="AC41" s="113" t="n"/>
      <c r="AD41" s="113" t="n"/>
      <c r="AE41" s="113" t="n"/>
      <c r="AF41" s="113" t="n"/>
      <c r="AG41" s="113" t="n"/>
      <c r="AH41" s="113" t="n"/>
      <c r="AI41" s="113" t="n"/>
      <c r="AJ41" s="113" t="n"/>
      <c r="AK41" s="113" t="n"/>
    </row>
    <row r="42" ht="18" customHeight="1" s="173" thickBot="1">
      <c r="A42" s="121" t="inlineStr">
        <is>
          <t>Listrik, gas dan air - Rupiah - Lancar</t>
        </is>
      </c>
      <c r="B42" s="112" t="n"/>
      <c r="C42" s="114" t="n">
        <v>4602.25</v>
      </c>
      <c r="D42" s="114" t="n">
        <v>4365.668</v>
      </c>
      <c r="E42" s="114" t="n">
        <v>5178.876</v>
      </c>
      <c r="F42" s="114" t="n">
        <v>4906.986</v>
      </c>
      <c r="G42" s="114" t="n">
        <v>4523.56</v>
      </c>
      <c r="H42" s="114" t="n"/>
      <c r="I42" s="114" t="n"/>
      <c r="J42" s="114" t="n"/>
      <c r="K42" s="114" t="n"/>
      <c r="L42" s="114" t="n"/>
      <c r="M42" s="114" t="n"/>
      <c r="N42" s="114" t="n"/>
      <c r="O42" s="114" t="n"/>
      <c r="P42" s="114" t="n"/>
      <c r="Q42" s="114" t="n"/>
      <c r="R42" s="114" t="n"/>
      <c r="S42" s="114" t="n"/>
      <c r="T42" s="114" t="n"/>
      <c r="U42" s="114" t="n"/>
      <c r="V42" s="114" t="n"/>
      <c r="W42" s="114" t="n"/>
      <c r="X42" s="114" t="n"/>
      <c r="Y42" s="114" t="n"/>
      <c r="Z42" s="114" t="n"/>
      <c r="AA42" s="114" t="n"/>
      <c r="AB42" s="114" t="n"/>
      <c r="AC42" s="114" t="n"/>
      <c r="AD42" s="114" t="n"/>
      <c r="AE42" s="114" t="n"/>
      <c r="AF42" s="114" t="n"/>
      <c r="AG42" s="114" t="n"/>
      <c r="AH42" s="114" t="n"/>
      <c r="AI42" s="114" t="n"/>
      <c r="AJ42" s="114" t="n"/>
      <c r="AK42" s="114" t="n"/>
    </row>
    <row r="43" ht="18" customHeight="1" s="173" thickBot="1">
      <c r="A43" s="121" t="inlineStr">
        <is>
          <t>Listrik, gas dan air - Rupiah - Dalam perhatian khusus</t>
        </is>
      </c>
      <c r="B43" s="112" t="n"/>
      <c r="C43" s="114" t="n">
        <v>0</v>
      </c>
      <c r="D43" s="114" t="n">
        <v>17.692</v>
      </c>
      <c r="E43" s="114" t="n">
        <v>18.663</v>
      </c>
      <c r="F43" s="114" t="n">
        <v>4.367</v>
      </c>
      <c r="G43" s="114" t="n">
        <v>0</v>
      </c>
      <c r="H43" s="114" t="n"/>
      <c r="I43" s="114" t="n"/>
      <c r="J43" s="114" t="n"/>
      <c r="K43" s="114" t="n"/>
      <c r="L43" s="114" t="n"/>
      <c r="M43" s="114" t="n"/>
      <c r="N43" s="114" t="n"/>
      <c r="O43" s="114" t="n"/>
      <c r="P43" s="114" t="n"/>
      <c r="Q43" s="114" t="n"/>
      <c r="R43" s="114" t="n"/>
      <c r="S43" s="114" t="n"/>
      <c r="T43" s="114" t="n"/>
      <c r="U43" s="114" t="n"/>
      <c r="V43" s="114" t="n"/>
      <c r="W43" s="114" t="n"/>
      <c r="X43" s="114" t="n"/>
      <c r="Y43" s="114" t="n"/>
      <c r="Z43" s="114" t="n"/>
      <c r="AA43" s="114" t="n"/>
      <c r="AB43" s="114" t="n"/>
      <c r="AC43" s="114" t="n"/>
      <c r="AD43" s="114" t="n"/>
      <c r="AE43" s="114" t="n"/>
      <c r="AF43" s="114" t="n"/>
      <c r="AG43" s="114" t="n"/>
      <c r="AH43" s="114" t="n"/>
      <c r="AI43" s="114" t="n"/>
      <c r="AJ43" s="114" t="n"/>
      <c r="AK43" s="114" t="n"/>
    </row>
    <row r="44" ht="18" customHeight="1" s="173" thickBot="1">
      <c r="A44" s="121" t="inlineStr">
        <is>
          <t>Listrik, gas dan air - Rupiah - Kurang lancar</t>
        </is>
      </c>
      <c r="B44" s="112" t="n"/>
      <c r="C44" s="114" t="n">
        <v>0</v>
      </c>
      <c r="D44" s="114" t="n">
        <v>0</v>
      </c>
      <c r="E44" s="114" t="n">
        <v>0</v>
      </c>
      <c r="F44" s="114" t="n">
        <v>0</v>
      </c>
      <c r="G44" s="114" t="n">
        <v>0</v>
      </c>
      <c r="H44" s="114" t="n"/>
      <c r="I44" s="114" t="n"/>
      <c r="J44" s="114" t="n"/>
      <c r="K44" s="114" t="n"/>
      <c r="L44" s="114" t="n"/>
      <c r="M44" s="114" t="n"/>
      <c r="N44" s="114" t="n"/>
      <c r="O44" s="114" t="n"/>
      <c r="P44" s="114" t="n"/>
      <c r="Q44" s="114" t="n"/>
      <c r="R44" s="114" t="n"/>
      <c r="S44" s="114" t="n"/>
      <c r="T44" s="114" t="n"/>
      <c r="U44" s="114" t="n"/>
      <c r="V44" s="114" t="n"/>
      <c r="W44" s="114" t="n"/>
      <c r="X44" s="114" t="n"/>
      <c r="Y44" s="114" t="n"/>
      <c r="Z44" s="114" t="n"/>
      <c r="AA44" s="114" t="n"/>
      <c r="AB44" s="114" t="n"/>
      <c r="AC44" s="114" t="n"/>
      <c r="AD44" s="114" t="n"/>
      <c r="AE44" s="114" t="n"/>
      <c r="AF44" s="114" t="n"/>
      <c r="AG44" s="114" t="n"/>
      <c r="AH44" s="114" t="n"/>
      <c r="AI44" s="114" t="n"/>
      <c r="AJ44" s="114" t="n"/>
      <c r="AK44" s="114" t="n"/>
    </row>
    <row r="45" ht="18" customHeight="1" s="173" thickBot="1">
      <c r="A45" s="121" t="inlineStr">
        <is>
          <t>Listrik, gas dan air - Rupiah - Diragukan</t>
        </is>
      </c>
      <c r="B45" s="112" t="n"/>
      <c r="C45" s="114" t="n">
        <v>0</v>
      </c>
      <c r="D45" s="114" t="n">
        <v>0</v>
      </c>
      <c r="E45" s="114" t="n">
        <v>0</v>
      </c>
      <c r="F45" s="114" t="n">
        <v>0</v>
      </c>
      <c r="G45" s="114" t="n">
        <v>0</v>
      </c>
      <c r="H45" s="114" t="n"/>
      <c r="I45" s="114" t="n"/>
      <c r="J45" s="114" t="n"/>
      <c r="K45" s="114" t="n"/>
      <c r="L45" s="114" t="n"/>
      <c r="M45" s="114" t="n"/>
      <c r="N45" s="114" t="n"/>
      <c r="O45" s="114" t="n"/>
      <c r="P45" s="114" t="n"/>
      <c r="Q45" s="114" t="n"/>
      <c r="R45" s="114" t="n"/>
      <c r="S45" s="114" t="n"/>
      <c r="T45" s="114" t="n"/>
      <c r="U45" s="114" t="n"/>
      <c r="V45" s="114" t="n"/>
      <c r="W45" s="114" t="n"/>
      <c r="X45" s="114" t="n"/>
      <c r="Y45" s="114" t="n"/>
      <c r="Z45" s="114" t="n"/>
      <c r="AA45" s="114" t="n"/>
      <c r="AB45" s="114" t="n"/>
      <c r="AC45" s="114" t="n"/>
      <c r="AD45" s="114" t="n"/>
      <c r="AE45" s="114" t="n"/>
      <c r="AF45" s="114" t="n"/>
      <c r="AG45" s="114" t="n"/>
      <c r="AH45" s="114" t="n"/>
      <c r="AI45" s="114" t="n"/>
      <c r="AJ45" s="114" t="n"/>
      <c r="AK45" s="114" t="n"/>
    </row>
    <row r="46" ht="18" customHeight="1" s="173" thickBot="1">
      <c r="A46" s="121" t="inlineStr">
        <is>
          <t>Listrik, gas dan air - Rupiah - Macet</t>
        </is>
      </c>
      <c r="B46" s="112" t="n"/>
      <c r="C46" s="114" t="n">
        <v>0</v>
      </c>
      <c r="D46" s="114" t="n">
        <v>7.869</v>
      </c>
      <c r="E46" s="114" t="n">
        <v>15.548</v>
      </c>
      <c r="F46" s="114" t="n">
        <v>15.547</v>
      </c>
      <c r="G46" s="114" t="n">
        <v>4.367</v>
      </c>
      <c r="H46" s="114" t="n"/>
      <c r="I46" s="114" t="n"/>
      <c r="J46" s="114" t="n"/>
      <c r="K46" s="114" t="n"/>
      <c r="L46" s="114" t="n"/>
      <c r="M46" s="114" t="n"/>
      <c r="N46" s="114" t="n"/>
      <c r="O46" s="114" t="n"/>
      <c r="P46" s="114" t="n"/>
      <c r="Q46" s="114" t="n"/>
      <c r="R46" s="114" t="n"/>
      <c r="S46" s="114" t="n"/>
      <c r="T46" s="114" t="n"/>
      <c r="U46" s="114" t="n"/>
      <c r="V46" s="114" t="n"/>
      <c r="W46" s="114" t="n"/>
      <c r="X46" s="114" t="n"/>
      <c r="Y46" s="114" t="n"/>
      <c r="Z46" s="114" t="n"/>
      <c r="AA46" s="114" t="n"/>
      <c r="AB46" s="114" t="n"/>
      <c r="AC46" s="114" t="n"/>
      <c r="AD46" s="114" t="n"/>
      <c r="AE46" s="114" t="n"/>
      <c r="AF46" s="114" t="n"/>
      <c r="AG46" s="114" t="n"/>
      <c r="AH46" s="114" t="n"/>
      <c r="AI46" s="114" t="n"/>
      <c r="AJ46" s="114" t="n"/>
      <c r="AK46" s="114" t="n"/>
    </row>
    <row r="47" ht="18" customHeight="1" s="173" thickBot="1">
      <c r="A47" s="118" t="inlineStr">
        <is>
          <t>Jasa sosial - Rupiah - Total</t>
        </is>
      </c>
      <c r="B47" s="112" t="n"/>
      <c r="C47" s="113" t="n">
        <v>3670.674</v>
      </c>
      <c r="D47" s="113" t="n">
        <v>1935.865</v>
      </c>
      <c r="E47" s="113" t="n">
        <v>1961.246</v>
      </c>
      <c r="F47" s="113" t="n">
        <v>1882.445</v>
      </c>
      <c r="G47" s="113" t="n">
        <v>5590.826</v>
      </c>
      <c r="H47" s="113" t="n"/>
      <c r="I47" s="113" t="n"/>
      <c r="J47" s="113" t="n"/>
      <c r="K47" s="113" t="n"/>
      <c r="L47" s="113" t="n"/>
      <c r="M47" s="113" t="n"/>
      <c r="N47" s="113" t="n"/>
      <c r="O47" s="113" t="n"/>
      <c r="P47" s="113" t="n"/>
      <c r="Q47" s="113" t="n"/>
      <c r="R47" s="113" t="n"/>
      <c r="S47" s="113" t="n"/>
      <c r="T47" s="113" t="n"/>
      <c r="U47" s="113" t="n"/>
      <c r="V47" s="113" t="n"/>
      <c r="W47" s="113" t="n"/>
      <c r="X47" s="113" t="n"/>
      <c r="Y47" s="113" t="n"/>
      <c r="Z47" s="113" t="n"/>
      <c r="AA47" s="113" t="n"/>
      <c r="AB47" s="113" t="n"/>
      <c r="AC47" s="113" t="n"/>
      <c r="AD47" s="113" t="n"/>
      <c r="AE47" s="113" t="n"/>
      <c r="AF47" s="113" t="n"/>
      <c r="AG47" s="113" t="n"/>
      <c r="AH47" s="113" t="n"/>
      <c r="AI47" s="113" t="n"/>
      <c r="AJ47" s="113" t="n"/>
      <c r="AK47" s="113" t="n"/>
    </row>
    <row r="48" ht="18" customHeight="1" s="173" thickBot="1">
      <c r="A48" s="121" t="inlineStr">
        <is>
          <t>Jasa sosial - Rupiah - Lancar</t>
        </is>
      </c>
      <c r="B48" s="112" t="n"/>
      <c r="C48" s="114" t="n">
        <v>2607.362</v>
      </c>
      <c r="D48" s="114" t="n">
        <v>1027.679</v>
      </c>
      <c r="E48" s="114" t="n">
        <v>1040.137</v>
      </c>
      <c r="F48" s="114" t="n">
        <v>1862.084</v>
      </c>
      <c r="G48" s="114" t="n">
        <v>5576.654</v>
      </c>
      <c r="H48" s="114" t="n"/>
      <c r="I48" s="114" t="n"/>
      <c r="J48" s="114" t="n"/>
      <c r="K48" s="114" t="n"/>
      <c r="L48" s="114" t="n"/>
      <c r="M48" s="114" t="n"/>
      <c r="N48" s="114" t="n"/>
      <c r="O48" s="114" t="n"/>
      <c r="P48" s="114" t="n"/>
      <c r="Q48" s="114" t="n"/>
      <c r="R48" s="114" t="n"/>
      <c r="S48" s="114" t="n"/>
      <c r="T48" s="114" t="n"/>
      <c r="U48" s="114" t="n"/>
      <c r="V48" s="114" t="n"/>
      <c r="W48" s="114" t="n"/>
      <c r="X48" s="114" t="n"/>
      <c r="Y48" s="114" t="n"/>
      <c r="Z48" s="114" t="n"/>
      <c r="AA48" s="114" t="n"/>
      <c r="AB48" s="114" t="n"/>
      <c r="AC48" s="114" t="n"/>
      <c r="AD48" s="114" t="n"/>
      <c r="AE48" s="114" t="n"/>
      <c r="AF48" s="114" t="n"/>
      <c r="AG48" s="114" t="n"/>
      <c r="AH48" s="114" t="n"/>
      <c r="AI48" s="114" t="n"/>
      <c r="AJ48" s="114" t="n"/>
      <c r="AK48" s="114" t="n"/>
    </row>
    <row r="49" ht="18" customHeight="1" s="173" thickBot="1">
      <c r="A49" s="121" t="inlineStr">
        <is>
          <t>Jasa sosial - Rupiah - Dalam perhatian khusus</t>
        </is>
      </c>
      <c r="B49" s="112" t="n"/>
      <c r="C49" s="114" t="n">
        <v>1004.299</v>
      </c>
      <c r="D49" s="114" t="n">
        <v>902.25</v>
      </c>
      <c r="E49" s="114" t="n">
        <v>913.673</v>
      </c>
      <c r="F49" s="114" t="n">
        <v>8.635</v>
      </c>
      <c r="G49" s="114" t="n">
        <v>9.036</v>
      </c>
      <c r="H49" s="114" t="n"/>
      <c r="I49" s="114" t="n"/>
      <c r="J49" s="114" t="n"/>
      <c r="K49" s="114" t="n"/>
      <c r="L49" s="114" t="n"/>
      <c r="M49" s="114" t="n"/>
      <c r="N49" s="114" t="n"/>
      <c r="O49" s="114" t="n"/>
      <c r="P49" s="114" t="n"/>
      <c r="Q49" s="114" t="n"/>
      <c r="R49" s="114" t="n"/>
      <c r="S49" s="114" t="n"/>
      <c r="T49" s="114" t="n"/>
      <c r="U49" s="114" t="n"/>
      <c r="V49" s="114" t="n"/>
      <c r="W49" s="114" t="n"/>
      <c r="X49" s="114" t="n"/>
      <c r="Y49" s="114" t="n"/>
      <c r="Z49" s="114" t="n"/>
      <c r="AA49" s="114" t="n"/>
      <c r="AB49" s="114" t="n"/>
      <c r="AC49" s="114" t="n"/>
      <c r="AD49" s="114" t="n"/>
      <c r="AE49" s="114" t="n"/>
      <c r="AF49" s="114" t="n"/>
      <c r="AG49" s="114" t="n"/>
      <c r="AH49" s="114" t="n"/>
      <c r="AI49" s="114" t="n"/>
      <c r="AJ49" s="114" t="n"/>
      <c r="AK49" s="114" t="n"/>
    </row>
    <row r="50" ht="18" customHeight="1" s="173" thickBot="1">
      <c r="A50" s="121" t="inlineStr">
        <is>
          <t>Jasa sosial - Rupiah - Kurang lancar</t>
        </is>
      </c>
      <c r="B50" s="112" t="n"/>
      <c r="C50" s="114" t="n">
        <v>15.532</v>
      </c>
      <c r="D50" s="114" t="n">
        <v>0.003</v>
      </c>
      <c r="E50" s="114" t="n">
        <v>0</v>
      </c>
      <c r="F50" s="114" t="n">
        <v>0.494</v>
      </c>
      <c r="G50" s="114" t="n">
        <v>0</v>
      </c>
      <c r="H50" s="114" t="n"/>
      <c r="I50" s="114" t="n"/>
      <c r="J50" s="114" t="n"/>
      <c r="K50" s="114" t="n"/>
      <c r="L50" s="114" t="n"/>
      <c r="M50" s="114" t="n"/>
      <c r="N50" s="114" t="n"/>
      <c r="O50" s="114" t="n"/>
      <c r="P50" s="114" t="n"/>
      <c r="Q50" s="114" t="n"/>
      <c r="R50" s="114" t="n"/>
      <c r="S50" s="114" t="n"/>
      <c r="T50" s="114" t="n"/>
      <c r="U50" s="114" t="n"/>
      <c r="V50" s="114" t="n"/>
      <c r="W50" s="114" t="n"/>
      <c r="X50" s="114" t="n"/>
      <c r="Y50" s="114" t="n"/>
      <c r="Z50" s="114" t="n"/>
      <c r="AA50" s="114" t="n"/>
      <c r="AB50" s="114" t="n"/>
      <c r="AC50" s="114" t="n"/>
      <c r="AD50" s="114" t="n"/>
      <c r="AE50" s="114" t="n"/>
      <c r="AF50" s="114" t="n"/>
      <c r="AG50" s="114" t="n"/>
      <c r="AH50" s="114" t="n"/>
      <c r="AI50" s="114" t="n"/>
      <c r="AJ50" s="114" t="n"/>
      <c r="AK50" s="114" t="n"/>
    </row>
    <row r="51" ht="18" customHeight="1" s="173" thickBot="1">
      <c r="A51" s="121" t="inlineStr">
        <is>
          <t>Jasa sosial - Rupiah - Diragukan</t>
        </is>
      </c>
      <c r="B51" s="112" t="n"/>
      <c r="C51" s="114" t="n">
        <v>8.085000000000001</v>
      </c>
      <c r="D51" s="114" t="n">
        <v>0</v>
      </c>
      <c r="E51" s="114" t="n">
        <v>7.436</v>
      </c>
      <c r="F51" s="114" t="n">
        <v>0</v>
      </c>
      <c r="G51" s="114" t="n">
        <v>0</v>
      </c>
      <c r="H51" s="114" t="n"/>
      <c r="I51" s="114" t="n"/>
      <c r="J51" s="114" t="n"/>
      <c r="K51" s="114" t="n"/>
      <c r="L51" s="114" t="n"/>
      <c r="M51" s="114" t="n"/>
      <c r="N51" s="114" t="n"/>
      <c r="O51" s="114" t="n"/>
      <c r="P51" s="114" t="n"/>
      <c r="Q51" s="114" t="n"/>
      <c r="R51" s="114" t="n"/>
      <c r="S51" s="114" t="n"/>
      <c r="T51" s="114" t="n"/>
      <c r="U51" s="114" t="n"/>
      <c r="V51" s="114" t="n"/>
      <c r="W51" s="114" t="n"/>
      <c r="X51" s="114" t="n"/>
      <c r="Y51" s="114" t="n"/>
      <c r="Z51" s="114" t="n"/>
      <c r="AA51" s="114" t="n"/>
      <c r="AB51" s="114" t="n"/>
      <c r="AC51" s="114" t="n"/>
      <c r="AD51" s="114" t="n"/>
      <c r="AE51" s="114" t="n"/>
      <c r="AF51" s="114" t="n"/>
      <c r="AG51" s="114" t="n"/>
      <c r="AH51" s="114" t="n"/>
      <c r="AI51" s="114" t="n"/>
      <c r="AJ51" s="114" t="n"/>
      <c r="AK51" s="114" t="n"/>
    </row>
    <row r="52" ht="18" customHeight="1" s="173" thickBot="1">
      <c r="A52" s="121" t="inlineStr">
        <is>
          <t>Jasa sosial - Rupiah - Macet</t>
        </is>
      </c>
      <c r="B52" s="111" t="n"/>
      <c r="C52" s="114" t="n">
        <v>35.396</v>
      </c>
      <c r="D52" s="114" t="n">
        <v>5.933</v>
      </c>
      <c r="E52" s="114" t="n">
        <v>0</v>
      </c>
      <c r="F52" s="114" t="n">
        <v>11.232</v>
      </c>
      <c r="G52" s="114" t="n">
        <v>5.136</v>
      </c>
      <c r="H52" s="114" t="n"/>
      <c r="I52" s="114" t="n"/>
      <c r="J52" s="114" t="n"/>
      <c r="K52" s="114" t="n"/>
      <c r="L52" s="114" t="n"/>
      <c r="M52" s="114" t="n"/>
      <c r="N52" s="114" t="n"/>
      <c r="O52" s="114" t="n"/>
      <c r="P52" s="114" t="n"/>
      <c r="Q52" s="114" t="n"/>
      <c r="R52" s="114" t="n"/>
      <c r="S52" s="114" t="n"/>
      <c r="T52" s="114" t="n"/>
      <c r="U52" s="114" t="n"/>
      <c r="V52" s="114" t="n"/>
      <c r="W52" s="114" t="n"/>
      <c r="X52" s="114" t="n"/>
      <c r="Y52" s="114" t="n"/>
      <c r="Z52" s="114" t="n"/>
      <c r="AA52" s="114" t="n"/>
      <c r="AB52" s="114" t="n"/>
      <c r="AC52" s="114" t="n"/>
      <c r="AD52" s="114" t="n"/>
      <c r="AE52" s="114" t="n"/>
      <c r="AF52" s="114" t="n"/>
      <c r="AG52" s="114" t="n"/>
      <c r="AH52" s="114" t="n"/>
      <c r="AI52" s="114" t="n"/>
      <c r="AJ52" s="114" t="n"/>
      <c r="AK52" s="114" t="n"/>
    </row>
    <row r="53" ht="18" customHeight="1" s="173" thickBot="1">
      <c r="A53" s="118" t="inlineStr">
        <is>
          <t>Pertambangan - Rupiah - Total</t>
        </is>
      </c>
      <c r="B53" s="112" t="n"/>
      <c r="C53" s="113" t="n">
        <v>116.012</v>
      </c>
      <c r="D53" s="113" t="n">
        <v>288.919</v>
      </c>
      <c r="E53" s="113" t="n">
        <v>828.241</v>
      </c>
      <c r="F53" s="113" t="n">
        <v>1761.281</v>
      </c>
      <c r="G53" s="113" t="n">
        <v>1793.55</v>
      </c>
      <c r="H53" s="113" t="n"/>
      <c r="I53" s="113" t="n"/>
      <c r="J53" s="113" t="n"/>
      <c r="K53" s="113" t="n"/>
      <c r="L53" s="113" t="n"/>
      <c r="M53" s="113" t="n"/>
      <c r="N53" s="113" t="n"/>
      <c r="O53" s="113" t="n"/>
      <c r="P53" s="113" t="n"/>
      <c r="Q53" s="113" t="n"/>
      <c r="R53" s="113" t="n"/>
      <c r="S53" s="113" t="n"/>
      <c r="T53" s="113" t="n"/>
      <c r="U53" s="113" t="n"/>
      <c r="V53" s="113" t="n"/>
      <c r="W53" s="113" t="n"/>
      <c r="X53" s="113" t="n"/>
      <c r="Y53" s="113" t="n"/>
      <c r="Z53" s="113" t="n"/>
      <c r="AA53" s="113" t="n"/>
      <c r="AB53" s="113" t="n"/>
      <c r="AC53" s="113" t="n"/>
      <c r="AD53" s="113" t="n"/>
      <c r="AE53" s="113" t="n"/>
      <c r="AF53" s="113" t="n"/>
      <c r="AG53" s="113" t="n"/>
      <c r="AH53" s="113" t="n"/>
      <c r="AI53" s="113" t="n"/>
      <c r="AJ53" s="113" t="n"/>
      <c r="AK53" s="113" t="n"/>
    </row>
    <row r="54" ht="18" customHeight="1" s="173" thickBot="1">
      <c r="A54" s="121" t="inlineStr">
        <is>
          <t>Pertambangan - Rupiah - Lancar</t>
        </is>
      </c>
      <c r="B54" s="112" t="n"/>
      <c r="C54" s="114" t="n">
        <v>93.026</v>
      </c>
      <c r="D54" s="114" t="n">
        <v>272.393</v>
      </c>
      <c r="E54" s="114" t="n">
        <v>813.228</v>
      </c>
      <c r="F54" s="114" t="n">
        <v>1746.268</v>
      </c>
      <c r="G54" s="114" t="n">
        <v>1778.537</v>
      </c>
      <c r="H54" s="114" t="n"/>
      <c r="I54" s="114" t="n"/>
      <c r="J54" s="114" t="n"/>
      <c r="K54" s="114" t="n"/>
      <c r="L54" s="114" t="n"/>
      <c r="M54" s="114" t="n"/>
      <c r="N54" s="114" t="n"/>
      <c r="O54" s="114" t="n"/>
      <c r="P54" s="114" t="n"/>
      <c r="Q54" s="114" t="n"/>
      <c r="R54" s="114" t="n"/>
      <c r="S54" s="114" t="n"/>
      <c r="T54" s="114" t="n"/>
      <c r="U54" s="114" t="n"/>
      <c r="V54" s="114" t="n"/>
      <c r="W54" s="114" t="n"/>
      <c r="X54" s="114" t="n"/>
      <c r="Y54" s="114" t="n"/>
      <c r="Z54" s="114" t="n"/>
      <c r="AA54" s="114" t="n"/>
      <c r="AB54" s="114" t="n"/>
      <c r="AC54" s="114" t="n"/>
      <c r="AD54" s="114" t="n"/>
      <c r="AE54" s="114" t="n"/>
      <c r="AF54" s="114" t="n"/>
      <c r="AG54" s="114" t="n"/>
      <c r="AH54" s="114" t="n"/>
      <c r="AI54" s="114" t="n"/>
      <c r="AJ54" s="114" t="n"/>
      <c r="AK54" s="114" t="n"/>
    </row>
    <row r="55" ht="18" customHeight="1" s="173" thickBot="1">
      <c r="A55" s="121" t="inlineStr">
        <is>
          <t>Pertambangan - Rupiah - Dalam perhatian khusus</t>
        </is>
      </c>
      <c r="B55" s="112" t="n"/>
      <c r="C55" s="114" t="n">
        <v>7.14</v>
      </c>
      <c r="D55" s="114" t="n">
        <v>0</v>
      </c>
      <c r="E55" s="114" t="n">
        <v>0</v>
      </c>
      <c r="F55" s="114" t="n">
        <v>0</v>
      </c>
      <c r="G55" s="114" t="n">
        <v>0</v>
      </c>
      <c r="H55" s="114" t="n"/>
      <c r="I55" s="114" t="n"/>
      <c r="J55" s="114" t="n"/>
      <c r="K55" s="114" t="n"/>
      <c r="L55" s="114" t="n"/>
      <c r="M55" s="114" t="n"/>
      <c r="N55" s="114" t="n"/>
      <c r="O55" s="114" t="n"/>
      <c r="P55" s="114" t="n"/>
      <c r="Q55" s="114" t="n"/>
      <c r="R55" s="114" t="n"/>
      <c r="S55" s="114" t="n"/>
      <c r="T55" s="114" t="n"/>
      <c r="U55" s="114" t="n"/>
      <c r="V55" s="114" t="n"/>
      <c r="W55" s="114" t="n"/>
      <c r="X55" s="114" t="n"/>
      <c r="Y55" s="114" t="n"/>
      <c r="Z55" s="114" t="n"/>
      <c r="AA55" s="114" t="n"/>
      <c r="AB55" s="114" t="n"/>
      <c r="AC55" s="114" t="n"/>
      <c r="AD55" s="114" t="n"/>
      <c r="AE55" s="114" t="n"/>
      <c r="AF55" s="114" t="n"/>
      <c r="AG55" s="114" t="n"/>
      <c r="AH55" s="114" t="n"/>
      <c r="AI55" s="114" t="n"/>
      <c r="AJ55" s="114" t="n"/>
      <c r="AK55" s="114" t="n"/>
    </row>
    <row r="56" ht="18" customHeight="1" s="173" thickBot="1">
      <c r="A56" s="121" t="inlineStr">
        <is>
          <t>Pertambangan - Rupiah - Kurang lancar</t>
        </is>
      </c>
      <c r="B56" s="112" t="n"/>
      <c r="C56" s="114" t="n">
        <v>0</v>
      </c>
      <c r="D56" s="114" t="n">
        <v>0</v>
      </c>
      <c r="E56" s="114" t="n">
        <v>0</v>
      </c>
      <c r="F56" s="114" t="n">
        <v>0</v>
      </c>
      <c r="G56" s="114" t="n">
        <v>0</v>
      </c>
      <c r="H56" s="114" t="n"/>
      <c r="I56" s="114" t="n"/>
      <c r="J56" s="114" t="n"/>
      <c r="K56" s="114" t="n"/>
      <c r="L56" s="114" t="n"/>
      <c r="M56" s="114" t="n"/>
      <c r="N56" s="114" t="n"/>
      <c r="O56" s="114" t="n"/>
      <c r="P56" s="114" t="n"/>
      <c r="Q56" s="114" t="n"/>
      <c r="R56" s="114" t="n"/>
      <c r="S56" s="114" t="n"/>
      <c r="T56" s="114" t="n"/>
      <c r="U56" s="114" t="n"/>
      <c r="V56" s="114" t="n"/>
      <c r="W56" s="114" t="n"/>
      <c r="X56" s="114" t="n"/>
      <c r="Y56" s="114" t="n"/>
      <c r="Z56" s="114" t="n"/>
      <c r="AA56" s="114" t="n"/>
      <c r="AB56" s="114" t="n"/>
      <c r="AC56" s="114" t="n"/>
      <c r="AD56" s="114" t="n"/>
      <c r="AE56" s="114" t="n"/>
      <c r="AF56" s="114" t="n"/>
      <c r="AG56" s="114" t="n"/>
      <c r="AH56" s="114" t="n"/>
      <c r="AI56" s="114" t="n"/>
      <c r="AJ56" s="114" t="n"/>
      <c r="AK56" s="114" t="n"/>
    </row>
    <row r="57" ht="18" customHeight="1" s="173" thickBot="1">
      <c r="A57" s="121" t="inlineStr">
        <is>
          <t>Pertambangan - Rupiah - Diragukan</t>
        </is>
      </c>
      <c r="B57" s="112" t="n"/>
      <c r="C57" s="114" t="n">
        <v>0</v>
      </c>
      <c r="D57" s="114" t="n">
        <v>0</v>
      </c>
      <c r="E57" s="114" t="n">
        <v>0</v>
      </c>
      <c r="F57" s="114" t="n">
        <v>0</v>
      </c>
      <c r="G57" s="114" t="n">
        <v>0</v>
      </c>
      <c r="H57" s="114" t="n"/>
      <c r="I57" s="114" t="n"/>
      <c r="J57" s="114" t="n"/>
      <c r="K57" s="114" t="n"/>
      <c r="L57" s="114" t="n"/>
      <c r="M57" s="114" t="n"/>
      <c r="N57" s="114" t="n"/>
      <c r="O57" s="114" t="n"/>
      <c r="P57" s="114" t="n"/>
      <c r="Q57" s="114" t="n"/>
      <c r="R57" s="114" t="n"/>
      <c r="S57" s="114" t="n"/>
      <c r="T57" s="114" t="n"/>
      <c r="U57" s="114" t="n"/>
      <c r="V57" s="114" t="n"/>
      <c r="W57" s="114" t="n"/>
      <c r="X57" s="114" t="n"/>
      <c r="Y57" s="114" t="n"/>
      <c r="Z57" s="114" t="n"/>
      <c r="AA57" s="114" t="n"/>
      <c r="AB57" s="114" t="n"/>
      <c r="AC57" s="114" t="n"/>
      <c r="AD57" s="114" t="n"/>
      <c r="AE57" s="114" t="n"/>
      <c r="AF57" s="114" t="n"/>
      <c r="AG57" s="114" t="n"/>
      <c r="AH57" s="114" t="n"/>
      <c r="AI57" s="114" t="n"/>
      <c r="AJ57" s="114" t="n"/>
      <c r="AK57" s="114" t="n"/>
    </row>
    <row r="58" ht="18" customHeight="1" s="173" thickBot="1">
      <c r="A58" s="121" t="inlineStr">
        <is>
          <t>Pertambangan - Rupiah - Macet</t>
        </is>
      </c>
      <c r="B58" s="111" t="n"/>
      <c r="C58" s="114" t="n">
        <v>15.846</v>
      </c>
      <c r="D58" s="114" t="n">
        <v>16.526</v>
      </c>
      <c r="E58" s="114" t="n">
        <v>15.013</v>
      </c>
      <c r="F58" s="114" t="n">
        <v>15.013</v>
      </c>
      <c r="G58" s="114" t="n">
        <v>15.013</v>
      </c>
      <c r="H58" s="114" t="n"/>
      <c r="I58" s="114" t="n"/>
      <c r="J58" s="114" t="n"/>
      <c r="K58" s="114" t="n"/>
      <c r="L58" s="114" t="n"/>
      <c r="M58" s="114" t="n"/>
      <c r="N58" s="114" t="n"/>
      <c r="O58" s="114" t="n"/>
      <c r="P58" s="114" t="n"/>
      <c r="Q58" s="114" t="n"/>
      <c r="R58" s="114" t="n"/>
      <c r="S58" s="114" t="n"/>
      <c r="T58" s="114" t="n"/>
      <c r="U58" s="114" t="n"/>
      <c r="V58" s="114" t="n"/>
      <c r="W58" s="114" t="n"/>
      <c r="X58" s="114" t="n"/>
      <c r="Y58" s="114" t="n"/>
      <c r="Z58" s="114" t="n"/>
      <c r="AA58" s="114" t="n"/>
      <c r="AB58" s="114" t="n"/>
      <c r="AC58" s="114" t="n"/>
      <c r="AD58" s="114" t="n"/>
      <c r="AE58" s="114" t="n"/>
      <c r="AF58" s="114" t="n"/>
      <c r="AG58" s="114" t="n"/>
      <c r="AH58" s="114" t="n"/>
      <c r="AI58" s="114" t="n"/>
      <c r="AJ58" s="114" t="n"/>
      <c r="AK58" s="114" t="n"/>
    </row>
    <row r="59" ht="18" customHeight="1" s="173" thickBot="1">
      <c r="A59" s="118" t="inlineStr">
        <is>
          <t>Properti - Rupiah - Total</t>
        </is>
      </c>
      <c r="B59" s="112" t="n"/>
      <c r="C59" s="113" t="n">
        <v>36081.213</v>
      </c>
      <c r="D59" s="113" t="n">
        <v>38308.224</v>
      </c>
      <c r="E59" s="113" t="n">
        <v>38889.564</v>
      </c>
      <c r="F59" s="113" t="n">
        <v>37933.027</v>
      </c>
      <c r="G59" s="113" t="n">
        <v>37743.939</v>
      </c>
      <c r="H59" s="113" t="n"/>
      <c r="I59" s="113" t="n"/>
      <c r="J59" s="113" t="n"/>
      <c r="K59" s="113" t="n"/>
      <c r="L59" s="113" t="n"/>
      <c r="M59" s="113" t="n"/>
      <c r="N59" s="113" t="n"/>
      <c r="O59" s="113" t="n"/>
      <c r="P59" s="113" t="n"/>
      <c r="Q59" s="113" t="n"/>
      <c r="R59" s="113" t="n"/>
      <c r="S59" s="113" t="n"/>
      <c r="T59" s="113" t="n"/>
      <c r="U59" s="113" t="n"/>
      <c r="V59" s="113" t="n"/>
      <c r="W59" s="113" t="n"/>
      <c r="X59" s="113" t="n"/>
      <c r="Y59" s="113" t="n"/>
      <c r="Z59" s="113" t="n"/>
      <c r="AA59" s="113" t="n"/>
      <c r="AB59" s="113" t="n"/>
      <c r="AC59" s="113" t="n"/>
      <c r="AD59" s="113" t="n"/>
      <c r="AE59" s="113" t="n"/>
      <c r="AF59" s="113" t="n"/>
      <c r="AG59" s="113" t="n"/>
      <c r="AH59" s="113" t="n"/>
      <c r="AI59" s="113" t="n"/>
      <c r="AJ59" s="113" t="n"/>
      <c r="AK59" s="113" t="n"/>
    </row>
    <row r="60" ht="18" customHeight="1" s="173" thickBot="1">
      <c r="A60" s="121" t="inlineStr">
        <is>
          <t>Properti - Rupiah - Lancar</t>
        </is>
      </c>
      <c r="B60" s="112" t="n"/>
      <c r="C60" s="114" t="n">
        <v>32778.094</v>
      </c>
      <c r="D60" s="114" t="n">
        <v>34830.935</v>
      </c>
      <c r="E60" s="114" t="n">
        <v>35534.795</v>
      </c>
      <c r="F60" s="114" t="n">
        <v>34686.896</v>
      </c>
      <c r="G60" s="114" t="n">
        <v>34447.763</v>
      </c>
      <c r="H60" s="114" t="n"/>
      <c r="I60" s="114" t="n"/>
      <c r="J60" s="114" t="n"/>
      <c r="K60" s="114" t="n"/>
      <c r="L60" s="114" t="n"/>
      <c r="M60" s="114" t="n"/>
      <c r="N60" s="114" t="n"/>
      <c r="O60" s="114" t="n"/>
      <c r="P60" s="114" t="n"/>
      <c r="Q60" s="114" t="n"/>
      <c r="R60" s="114" t="n"/>
      <c r="S60" s="114" t="n"/>
      <c r="T60" s="114" t="n"/>
      <c r="U60" s="114" t="n"/>
      <c r="V60" s="114" t="n"/>
      <c r="W60" s="114" t="n"/>
      <c r="X60" s="114" t="n"/>
      <c r="Y60" s="114" t="n"/>
      <c r="Z60" s="114" t="n"/>
      <c r="AA60" s="114" t="n"/>
      <c r="AB60" s="114" t="n"/>
      <c r="AC60" s="114" t="n"/>
      <c r="AD60" s="114" t="n"/>
      <c r="AE60" s="114" t="n"/>
      <c r="AF60" s="114" t="n"/>
      <c r="AG60" s="114" t="n"/>
      <c r="AH60" s="114" t="n"/>
      <c r="AI60" s="114" t="n"/>
      <c r="AJ60" s="114" t="n"/>
      <c r="AK60" s="114" t="n"/>
    </row>
    <row r="61" ht="18" customHeight="1" s="173" thickBot="1">
      <c r="A61" s="121" t="inlineStr">
        <is>
          <t>Properti - Rupiah - Dalam perhatian khusus</t>
        </is>
      </c>
      <c r="B61" s="112" t="n"/>
      <c r="C61" s="114" t="n">
        <v>2589.733</v>
      </c>
      <c r="D61" s="114" t="n">
        <v>2630.341</v>
      </c>
      <c r="E61" s="114" t="n">
        <v>2569.981</v>
      </c>
      <c r="F61" s="114" t="n">
        <v>2228.872</v>
      </c>
      <c r="G61" s="114" t="n">
        <v>2153.309</v>
      </c>
      <c r="H61" s="114" t="n"/>
      <c r="I61" s="114" t="n"/>
      <c r="J61" s="114" t="n"/>
      <c r="K61" s="114" t="n"/>
      <c r="L61" s="114" t="n"/>
      <c r="M61" s="114" t="n"/>
      <c r="N61" s="114" t="n"/>
      <c r="O61" s="114" t="n"/>
      <c r="P61" s="114" t="n"/>
      <c r="Q61" s="114" t="n"/>
      <c r="R61" s="114" t="n"/>
      <c r="S61" s="114" t="n"/>
      <c r="T61" s="114" t="n"/>
      <c r="U61" s="114" t="n"/>
      <c r="V61" s="114" t="n"/>
      <c r="W61" s="114" t="n"/>
      <c r="X61" s="114" t="n"/>
      <c r="Y61" s="114" t="n"/>
      <c r="Z61" s="114" t="n"/>
      <c r="AA61" s="114" t="n"/>
      <c r="AB61" s="114" t="n"/>
      <c r="AC61" s="114" t="n"/>
      <c r="AD61" s="114" t="n"/>
      <c r="AE61" s="114" t="n"/>
      <c r="AF61" s="114" t="n"/>
      <c r="AG61" s="114" t="n"/>
      <c r="AH61" s="114" t="n"/>
      <c r="AI61" s="114" t="n"/>
      <c r="AJ61" s="114" t="n"/>
      <c r="AK61" s="114" t="n"/>
    </row>
    <row r="62" ht="18" customHeight="1" s="173" thickBot="1">
      <c r="A62" s="121" t="inlineStr">
        <is>
          <t>Properti - Rupiah - Kurang lancar</t>
        </is>
      </c>
      <c r="B62" s="112" t="n"/>
      <c r="C62" s="114" t="n">
        <v>221.953</v>
      </c>
      <c r="D62" s="114" t="n">
        <v>122.29</v>
      </c>
      <c r="E62" s="114" t="n">
        <v>179.043</v>
      </c>
      <c r="F62" s="114" t="n">
        <v>234.032</v>
      </c>
      <c r="G62" s="114" t="n">
        <v>232.124</v>
      </c>
      <c r="H62" s="114" t="n"/>
      <c r="I62" s="114" t="n"/>
      <c r="J62" s="114" t="n"/>
      <c r="K62" s="114" t="n"/>
      <c r="L62" s="114" t="n"/>
      <c r="M62" s="114" t="n"/>
      <c r="N62" s="114" t="n"/>
      <c r="O62" s="114" t="n"/>
      <c r="P62" s="114" t="n"/>
      <c r="Q62" s="114" t="n"/>
      <c r="R62" s="114" t="n"/>
      <c r="S62" s="114" t="n"/>
      <c r="T62" s="114" t="n"/>
      <c r="U62" s="114" t="n"/>
      <c r="V62" s="114" t="n"/>
      <c r="W62" s="114" t="n"/>
      <c r="X62" s="114" t="n"/>
      <c r="Y62" s="114" t="n"/>
      <c r="Z62" s="114" t="n"/>
      <c r="AA62" s="114" t="n"/>
      <c r="AB62" s="114" t="n"/>
      <c r="AC62" s="114" t="n"/>
      <c r="AD62" s="114" t="n"/>
      <c r="AE62" s="114" t="n"/>
      <c r="AF62" s="114" t="n"/>
      <c r="AG62" s="114" t="n"/>
      <c r="AH62" s="114" t="n"/>
      <c r="AI62" s="114" t="n"/>
      <c r="AJ62" s="114" t="n"/>
      <c r="AK62" s="114" t="n"/>
    </row>
    <row r="63" ht="18" customHeight="1" s="173" thickBot="1">
      <c r="A63" s="121" t="inlineStr">
        <is>
          <t>Properti - Rupiah - Diragukan</t>
        </is>
      </c>
      <c r="B63" s="112" t="n"/>
      <c r="C63" s="114" t="n">
        <v>31.1</v>
      </c>
      <c r="D63" s="114" t="n">
        <v>157.889</v>
      </c>
      <c r="E63" s="114" t="n">
        <v>123.534</v>
      </c>
      <c r="F63" s="114" t="n">
        <v>163.584</v>
      </c>
      <c r="G63" s="114" t="n">
        <v>165.591</v>
      </c>
      <c r="H63" s="114" t="n"/>
      <c r="I63" s="114" t="n"/>
      <c r="J63" s="114" t="n"/>
      <c r="K63" s="114" t="n"/>
      <c r="L63" s="114" t="n"/>
      <c r="M63" s="114" t="n"/>
      <c r="N63" s="114" t="n"/>
      <c r="O63" s="114" t="n"/>
      <c r="P63" s="114" t="n"/>
      <c r="Q63" s="114" t="n"/>
      <c r="R63" s="114" t="n"/>
      <c r="S63" s="114" t="n"/>
      <c r="T63" s="114" t="n"/>
      <c r="U63" s="114" t="n"/>
      <c r="V63" s="114" t="n"/>
      <c r="W63" s="114" t="n"/>
      <c r="X63" s="114" t="n"/>
      <c r="Y63" s="114" t="n"/>
      <c r="Z63" s="114" t="n"/>
      <c r="AA63" s="114" t="n"/>
      <c r="AB63" s="114" t="n"/>
      <c r="AC63" s="114" t="n"/>
      <c r="AD63" s="114" t="n"/>
      <c r="AE63" s="114" t="n"/>
      <c r="AF63" s="114" t="n"/>
      <c r="AG63" s="114" t="n"/>
      <c r="AH63" s="114" t="n"/>
      <c r="AI63" s="114" t="n"/>
      <c r="AJ63" s="114" t="n"/>
      <c r="AK63" s="114" t="n"/>
    </row>
    <row r="64" ht="18" customHeight="1" s="173" thickBot="1">
      <c r="A64" s="121" t="inlineStr">
        <is>
          <t>Properti - Rupiah - Macet</t>
        </is>
      </c>
      <c r="B64" s="111" t="n"/>
      <c r="C64" s="114" t="n">
        <v>460.333</v>
      </c>
      <c r="D64" s="114" t="n">
        <v>566.769</v>
      </c>
      <c r="E64" s="114" t="n">
        <v>482.211</v>
      </c>
      <c r="F64" s="114" t="n">
        <v>619.643</v>
      </c>
      <c r="G64" s="114" t="n">
        <v>745.152</v>
      </c>
      <c r="H64" s="114" t="n"/>
      <c r="I64" s="114" t="n"/>
      <c r="J64" s="114" t="n"/>
      <c r="K64" s="114" t="n"/>
      <c r="L64" s="114" t="n"/>
      <c r="M64" s="114" t="n"/>
      <c r="N64" s="114" t="n"/>
      <c r="O64" s="114" t="n"/>
      <c r="P64" s="114" t="n"/>
      <c r="Q64" s="114" t="n"/>
      <c r="R64" s="114" t="n"/>
      <c r="S64" s="114" t="n"/>
      <c r="T64" s="114" t="n"/>
      <c r="U64" s="114" t="n"/>
      <c r="V64" s="114" t="n"/>
      <c r="W64" s="114" t="n"/>
      <c r="X64" s="114" t="n"/>
      <c r="Y64" s="114" t="n"/>
      <c r="Z64" s="114" t="n"/>
      <c r="AA64" s="114" t="n"/>
      <c r="AB64" s="114" t="n"/>
      <c r="AC64" s="114" t="n"/>
      <c r="AD64" s="114" t="n"/>
      <c r="AE64" s="114" t="n"/>
      <c r="AF64" s="114" t="n"/>
      <c r="AG64" s="114" t="n"/>
      <c r="AH64" s="114" t="n"/>
      <c r="AI64" s="114" t="n"/>
      <c r="AJ64" s="114" t="n"/>
      <c r="AK64" s="114" t="n"/>
    </row>
    <row r="65" ht="18" customHeight="1" s="173" thickBot="1">
      <c r="A65" s="118" t="inlineStr">
        <is>
          <t>Lain-lain - Rupiah - Total</t>
        </is>
      </c>
      <c r="B65" s="112" t="n"/>
      <c r="C65" s="113" t="n"/>
      <c r="D65" s="113" t="n"/>
      <c r="E65" s="113" t="n"/>
      <c r="F65" s="113" t="n"/>
      <c r="G65" s="113" t="n"/>
      <c r="H65" s="113" t="n"/>
      <c r="I65" s="113" t="n"/>
      <c r="J65" s="113" t="n"/>
      <c r="K65" s="113" t="n"/>
      <c r="L65" s="113" t="n"/>
      <c r="M65" s="113" t="n"/>
      <c r="N65" s="113" t="n"/>
      <c r="O65" s="113" t="n"/>
      <c r="P65" s="113" t="n"/>
      <c r="Q65" s="113" t="n"/>
      <c r="R65" s="113" t="n"/>
      <c r="S65" s="113" t="n"/>
      <c r="T65" s="113" t="n"/>
      <c r="U65" s="113" t="n"/>
      <c r="V65" s="113" t="n"/>
      <c r="W65" s="113" t="n"/>
      <c r="X65" s="113" t="n"/>
      <c r="Y65" s="113" t="n"/>
      <c r="Z65" s="113" t="n"/>
      <c r="AA65" s="113" t="n"/>
      <c r="AB65" s="113" t="n"/>
      <c r="AC65" s="113" t="n"/>
      <c r="AD65" s="113" t="n"/>
      <c r="AE65" s="113" t="n"/>
      <c r="AF65" s="113" t="n"/>
      <c r="AG65" s="113" t="n"/>
      <c r="AH65" s="113" t="n"/>
      <c r="AI65" s="113" t="n"/>
      <c r="AJ65" s="113" t="n"/>
      <c r="AK65" s="113" t="n"/>
    </row>
    <row r="66" ht="18" customHeight="1" s="173" thickBot="1">
      <c r="A66" s="121" t="inlineStr">
        <is>
          <t>Lain-lain - Rupiah - Lancar</t>
        </is>
      </c>
      <c r="B66" s="112" t="n"/>
      <c r="C66" s="114" t="n">
        <v>16715.198</v>
      </c>
      <c r="D66" s="114" t="n">
        <v>22748.589</v>
      </c>
      <c r="E66" s="114" t="n">
        <v>24819.741</v>
      </c>
      <c r="F66" s="114" t="n">
        <v>26670.993</v>
      </c>
      <c r="G66" s="114" t="n">
        <v>29120.23</v>
      </c>
      <c r="H66" s="114" t="n"/>
      <c r="I66" s="114" t="n"/>
      <c r="J66" s="114" t="n"/>
      <c r="K66" s="114" t="n"/>
      <c r="L66" s="114" t="n"/>
      <c r="M66" s="114" t="n"/>
      <c r="N66" s="114" t="n"/>
      <c r="O66" s="114" t="n"/>
      <c r="P66" s="114" t="n"/>
      <c r="Q66" s="114" t="n"/>
      <c r="R66" s="114" t="n"/>
      <c r="S66" s="114" t="n"/>
      <c r="T66" s="114" t="n"/>
      <c r="U66" s="114" t="n"/>
      <c r="V66" s="114" t="n"/>
      <c r="W66" s="114" t="n"/>
      <c r="X66" s="114" t="n"/>
      <c r="Y66" s="114" t="n"/>
      <c r="Z66" s="114" t="n"/>
      <c r="AA66" s="114" t="n"/>
      <c r="AB66" s="114" t="n"/>
      <c r="AC66" s="114" t="n"/>
      <c r="AD66" s="114" t="n"/>
      <c r="AE66" s="114" t="n"/>
      <c r="AF66" s="114" t="n"/>
      <c r="AG66" s="114" t="n"/>
      <c r="AH66" s="114" t="n"/>
      <c r="AI66" s="114" t="n"/>
      <c r="AJ66" s="114" t="n"/>
      <c r="AK66" s="114" t="n"/>
    </row>
    <row r="67" ht="18" customHeight="1" s="173" thickBot="1">
      <c r="A67" s="121" t="inlineStr">
        <is>
          <t>Lain-lain - Rupiah - Dalam perhatian khusus</t>
        </is>
      </c>
      <c r="B67" s="112" t="n"/>
      <c r="C67" s="114" t="n">
        <v>1229.909</v>
      </c>
      <c r="D67" s="114" t="n">
        <v>1251.949</v>
      </c>
      <c r="E67" s="114" t="n">
        <v>1293.56</v>
      </c>
      <c r="F67" s="114" t="n">
        <v>1470.709</v>
      </c>
      <c r="G67" s="114" t="n">
        <v>1479.954</v>
      </c>
      <c r="H67" s="114" t="n"/>
      <c r="I67" s="114" t="n"/>
      <c r="J67" s="114" t="n"/>
      <c r="K67" s="114" t="n"/>
      <c r="L67" s="114" t="n"/>
      <c r="M67" s="114" t="n"/>
      <c r="N67" s="114" t="n"/>
      <c r="O67" s="114" t="n"/>
      <c r="P67" s="114" t="n"/>
      <c r="Q67" s="114" t="n"/>
      <c r="R67" s="114" t="n"/>
      <c r="S67" s="114" t="n"/>
      <c r="T67" s="114" t="n"/>
      <c r="U67" s="114" t="n"/>
      <c r="V67" s="114" t="n"/>
      <c r="W67" s="114" t="n"/>
      <c r="X67" s="114" t="n"/>
      <c r="Y67" s="114" t="n"/>
      <c r="Z67" s="114" t="n"/>
      <c r="AA67" s="114" t="n"/>
      <c r="AB67" s="114" t="n"/>
      <c r="AC67" s="114" t="n"/>
      <c r="AD67" s="114" t="n"/>
      <c r="AE67" s="114" t="n"/>
      <c r="AF67" s="114" t="n"/>
      <c r="AG67" s="114" t="n"/>
      <c r="AH67" s="114" t="n"/>
      <c r="AI67" s="114" t="n"/>
      <c r="AJ67" s="114" t="n"/>
      <c r="AK67" s="114" t="n"/>
    </row>
    <row r="68" ht="18" customHeight="1" s="173" thickBot="1">
      <c r="A68" s="121" t="inlineStr">
        <is>
          <t>Lain-lain - Rupiah - Kurang lancar</t>
        </is>
      </c>
      <c r="B68" s="112" t="n"/>
      <c r="C68" s="114" t="n">
        <v>174.277</v>
      </c>
      <c r="D68" s="114" t="n">
        <v>132.469</v>
      </c>
      <c r="E68" s="114" t="n">
        <v>134.161</v>
      </c>
      <c r="F68" s="114" t="n">
        <v>248.514</v>
      </c>
      <c r="G68" s="114" t="n">
        <v>219.848</v>
      </c>
      <c r="H68" s="114" t="n"/>
      <c r="I68" s="114" t="n"/>
      <c r="J68" s="114" t="n"/>
      <c r="K68" s="114" t="n"/>
      <c r="L68" s="114" t="n"/>
      <c r="M68" s="114" t="n"/>
      <c r="N68" s="114" t="n"/>
      <c r="O68" s="114" t="n"/>
      <c r="P68" s="114" t="n"/>
      <c r="Q68" s="114" t="n"/>
      <c r="R68" s="114" t="n"/>
      <c r="S68" s="114" t="n"/>
      <c r="T68" s="114" t="n"/>
      <c r="U68" s="114" t="n"/>
      <c r="V68" s="114" t="n"/>
      <c r="W68" s="114" t="n"/>
      <c r="X68" s="114" t="n"/>
      <c r="Y68" s="114" t="n"/>
      <c r="Z68" s="114" t="n"/>
      <c r="AA68" s="114" t="n"/>
      <c r="AB68" s="114" t="n"/>
      <c r="AC68" s="114" t="n"/>
      <c r="AD68" s="114" t="n"/>
      <c r="AE68" s="114" t="n"/>
      <c r="AF68" s="114" t="n"/>
      <c r="AG68" s="114" t="n"/>
      <c r="AH68" s="114" t="n"/>
      <c r="AI68" s="114" t="n"/>
      <c r="AJ68" s="114" t="n"/>
      <c r="AK68" s="114" t="n"/>
    </row>
    <row r="69" ht="18" customHeight="1" s="173" thickBot="1">
      <c r="A69" s="121" t="inlineStr">
        <is>
          <t>Lain-lain - Rupiah - Diragukan</t>
        </is>
      </c>
      <c r="B69" s="112" t="n"/>
      <c r="C69" s="114" t="n">
        <v>250.466</v>
      </c>
      <c r="D69" s="114" t="n">
        <v>174.405</v>
      </c>
      <c r="E69" s="114" t="n">
        <v>188.466</v>
      </c>
      <c r="F69" s="114" t="n">
        <v>230.287</v>
      </c>
      <c r="G69" s="114" t="n">
        <v>220.514</v>
      </c>
      <c r="H69" s="114" t="n"/>
      <c r="I69" s="114" t="n"/>
      <c r="J69" s="114" t="n"/>
      <c r="K69" s="114" t="n"/>
      <c r="L69" s="114" t="n"/>
      <c r="M69" s="114" t="n"/>
      <c r="N69" s="114" t="n"/>
      <c r="O69" s="114" t="n"/>
      <c r="P69" s="114" t="n"/>
      <c r="Q69" s="114" t="n"/>
      <c r="R69" s="114" t="n"/>
      <c r="S69" s="114" t="n"/>
      <c r="T69" s="114" t="n"/>
      <c r="U69" s="114" t="n"/>
      <c r="V69" s="114" t="n"/>
      <c r="W69" s="114" t="n"/>
      <c r="X69" s="114" t="n"/>
      <c r="Y69" s="114" t="n"/>
      <c r="Z69" s="114" t="n"/>
      <c r="AA69" s="114" t="n"/>
      <c r="AB69" s="114" t="n"/>
      <c r="AC69" s="114" t="n"/>
      <c r="AD69" s="114" t="n"/>
      <c r="AE69" s="114" t="n"/>
      <c r="AF69" s="114" t="n"/>
      <c r="AG69" s="114" t="n"/>
      <c r="AH69" s="114" t="n"/>
      <c r="AI69" s="114" t="n"/>
      <c r="AJ69" s="114" t="n"/>
      <c r="AK69" s="114" t="n"/>
    </row>
    <row r="70" ht="18" customHeight="1" s="173" thickBot="1">
      <c r="A70" s="121" t="inlineStr">
        <is>
          <t>Lain-lain - Rupiah - Macet</t>
        </is>
      </c>
      <c r="B70" s="111" t="n"/>
      <c r="C70" s="114" t="n">
        <v>75.56100000000001</v>
      </c>
      <c r="D70" s="114" t="n">
        <v>115.993</v>
      </c>
      <c r="E70" s="114" t="n">
        <v>80.727</v>
      </c>
      <c r="F70" s="114" t="n">
        <v>133.695</v>
      </c>
      <c r="G70" s="114" t="n">
        <v>239.57</v>
      </c>
      <c r="H70" s="114" t="n"/>
      <c r="I70" s="114" t="n"/>
      <c r="J70" s="114" t="n"/>
      <c r="K70" s="114" t="n"/>
      <c r="L70" s="114" t="n"/>
      <c r="M70" s="114" t="n"/>
      <c r="N70" s="114" t="n"/>
      <c r="O70" s="114" t="n"/>
      <c r="P70" s="114" t="n"/>
      <c r="Q70" s="114" t="n"/>
      <c r="R70" s="114" t="n"/>
      <c r="S70" s="114" t="n"/>
      <c r="T70" s="114" t="n"/>
      <c r="U70" s="114" t="n"/>
      <c r="V70" s="114" t="n"/>
      <c r="W70" s="114" t="n"/>
      <c r="X70" s="114" t="n"/>
      <c r="Y70" s="114" t="n"/>
      <c r="Z70" s="114" t="n"/>
      <c r="AA70" s="114" t="n"/>
      <c r="AB70" s="114" t="n"/>
      <c r="AC70" s="114" t="n"/>
      <c r="AD70" s="114" t="n"/>
      <c r="AE70" s="114" t="n"/>
      <c r="AF70" s="114" t="n"/>
      <c r="AG70" s="114" t="n"/>
      <c r="AH70" s="114" t="n"/>
      <c r="AI70" s="114" t="n"/>
      <c r="AJ70" s="114" t="n"/>
      <c r="AK70" s="114" t="n"/>
    </row>
    <row r="71" ht="18" customHeight="1" s="173" thickBot="1">
      <c r="A71" s="118" t="inlineStr">
        <is>
          <t>Subtotal - Rupiah</t>
        </is>
      </c>
      <c r="B71" s="111" t="n"/>
      <c r="C71" s="113" t="n">
        <v/>
      </c>
      <c r="D71" s="113" t="n">
        <v>166015.156</v>
      </c>
      <c r="E71" s="113" t="n">
        <v>176623.501</v>
      </c>
      <c r="F71" s="113" t="n">
        <v>182119.378</v>
      </c>
      <c r="G71" s="113" t="n">
        <v>186965.272</v>
      </c>
      <c r="H71" s="113" t="n"/>
      <c r="I71" s="113" t="n"/>
      <c r="J71" s="113" t="n"/>
      <c r="K71" s="113" t="n"/>
      <c r="L71" s="113" t="n"/>
      <c r="M71" s="113" t="n"/>
      <c r="N71" s="113" t="n"/>
      <c r="O71" s="113" t="n"/>
      <c r="P71" s="113" t="n"/>
      <c r="Q71" s="113" t="n"/>
      <c r="R71" s="113" t="n"/>
      <c r="S71" s="113" t="n"/>
      <c r="T71" s="113" t="n"/>
      <c r="U71" s="113" t="n"/>
      <c r="V71" s="113" t="n"/>
      <c r="W71" s="113" t="n"/>
      <c r="X71" s="113" t="n"/>
      <c r="Y71" s="113" t="n"/>
      <c r="Z71" s="113" t="n"/>
      <c r="AA71" s="113" t="n"/>
      <c r="AB71" s="113" t="n"/>
      <c r="AC71" s="113" t="n"/>
      <c r="AD71" s="113" t="n"/>
      <c r="AE71" s="113" t="n"/>
      <c r="AF71" s="113" t="n"/>
      <c r="AG71" s="113" t="n"/>
      <c r="AH71" s="113" t="n"/>
      <c r="AI71" s="113" t="n"/>
      <c r="AJ71" s="113" t="n"/>
      <c r="AK71" s="113" t="n"/>
    </row>
    <row r="72" ht="18" customHeight="1" s="173" thickBot="1">
      <c r="A72" s="121" t="inlineStr">
        <is>
          <t>Subtotal - Rupiah - Lancar</t>
        </is>
      </c>
      <c r="B72" s="111" t="n"/>
      <c r="C72" s="114" t="n">
        <v>145446.299</v>
      </c>
      <c r="D72" s="114" t="n">
        <v>153922.823</v>
      </c>
      <c r="E72" s="114" t="n">
        <v>165752.082</v>
      </c>
      <c r="F72" s="114" t="n">
        <v>172848.515</v>
      </c>
      <c r="G72" s="114" t="n">
        <v>177870.913</v>
      </c>
      <c r="H72" s="114" t="n"/>
      <c r="I72" s="114" t="n"/>
      <c r="J72" s="114" t="n"/>
      <c r="K72" s="114" t="n"/>
      <c r="L72" s="114" t="n"/>
      <c r="M72" s="114" t="n"/>
      <c r="N72" s="114" t="n"/>
      <c r="O72" s="114" t="n"/>
      <c r="P72" s="114" t="n"/>
      <c r="Q72" s="114" t="n"/>
      <c r="R72" s="114" t="n"/>
      <c r="S72" s="114" t="n"/>
      <c r="T72" s="114" t="n"/>
      <c r="U72" s="114" t="n"/>
      <c r="V72" s="114" t="n"/>
      <c r="W72" s="114" t="n"/>
      <c r="X72" s="114" t="n"/>
      <c r="Y72" s="114" t="n"/>
      <c r="Z72" s="114" t="n"/>
      <c r="AA72" s="114" t="n"/>
      <c r="AB72" s="114" t="n"/>
      <c r="AC72" s="114" t="n"/>
      <c r="AD72" s="114" t="n"/>
      <c r="AE72" s="114" t="n"/>
      <c r="AF72" s="114" t="n"/>
      <c r="AG72" s="114" t="n"/>
      <c r="AH72" s="114" t="n"/>
      <c r="AI72" s="114" t="n"/>
      <c r="AJ72" s="114" t="n"/>
      <c r="AK72" s="114" t="n"/>
    </row>
    <row r="73" ht="18" customHeight="1" s="173" thickBot="1">
      <c r="A73" s="121" t="inlineStr">
        <is>
          <t>Subtotal - Rupiah - Dalam perhatian khusus</t>
        </is>
      </c>
      <c r="B73" s="111" t="n"/>
      <c r="C73" s="114" t="n">
        <v>8008.808</v>
      </c>
      <c r="D73" s="114" t="n">
        <v>7049.326</v>
      </c>
      <c r="E73" s="114" t="n">
        <v>6927.773</v>
      </c>
      <c r="F73" s="114" t="n">
        <v>5374.987</v>
      </c>
      <c r="G73" s="114" t="n">
        <v>5023.101</v>
      </c>
      <c r="H73" s="114" t="n"/>
      <c r="I73" s="114" t="n"/>
      <c r="J73" s="114" t="n"/>
      <c r="K73" s="114" t="n"/>
      <c r="L73" s="114" t="n"/>
      <c r="M73" s="114" t="n"/>
      <c r="N73" s="114" t="n"/>
      <c r="O73" s="114" t="n"/>
      <c r="P73" s="114" t="n"/>
      <c r="Q73" s="114" t="n"/>
      <c r="R73" s="114" t="n"/>
      <c r="S73" s="114" t="n"/>
      <c r="T73" s="114" t="n"/>
      <c r="U73" s="114" t="n"/>
      <c r="V73" s="114" t="n"/>
      <c r="W73" s="114" t="n"/>
      <c r="X73" s="114" t="n"/>
      <c r="Y73" s="114" t="n"/>
      <c r="Z73" s="114" t="n"/>
      <c r="AA73" s="114" t="n"/>
      <c r="AB73" s="114" t="n"/>
      <c r="AC73" s="114" t="n"/>
      <c r="AD73" s="114" t="n"/>
      <c r="AE73" s="114" t="n"/>
      <c r="AF73" s="114" t="n"/>
      <c r="AG73" s="114" t="n"/>
      <c r="AH73" s="114" t="n"/>
      <c r="AI73" s="114" t="n"/>
      <c r="AJ73" s="114" t="n"/>
      <c r="AK73" s="114" t="n"/>
    </row>
    <row r="74" ht="18" customHeight="1" s="173" thickBot="1">
      <c r="A74" s="121" t="inlineStr">
        <is>
          <t>Subtotal - Rupiah - Kurang lancar</t>
        </is>
      </c>
      <c r="B74" s="111" t="n"/>
      <c r="C74" s="114" t="n">
        <v>909.323</v>
      </c>
      <c r="D74" s="114" t="n">
        <v>719.553</v>
      </c>
      <c r="E74" s="114" t="n">
        <v>454.824</v>
      </c>
      <c r="F74" s="114" t="n">
        <v>546.972</v>
      </c>
      <c r="G74" s="114" t="n">
        <v>531.5359999999999</v>
      </c>
      <c r="H74" s="114" t="n"/>
      <c r="I74" s="114" t="n"/>
      <c r="J74" s="114" t="n"/>
      <c r="K74" s="114" t="n"/>
      <c r="L74" s="114" t="n"/>
      <c r="M74" s="114" t="n"/>
      <c r="N74" s="114" t="n"/>
      <c r="O74" s="114" t="n"/>
      <c r="P74" s="114" t="n"/>
      <c r="Q74" s="114" t="n"/>
      <c r="R74" s="114" t="n"/>
      <c r="S74" s="114" t="n"/>
      <c r="T74" s="114" t="n"/>
      <c r="U74" s="114" t="n"/>
      <c r="V74" s="114" t="n"/>
      <c r="W74" s="114" t="n"/>
      <c r="X74" s="114" t="n"/>
      <c r="Y74" s="114" t="n"/>
      <c r="Z74" s="114" t="n"/>
      <c r="AA74" s="114" t="n"/>
      <c r="AB74" s="114" t="n"/>
      <c r="AC74" s="114" t="n"/>
      <c r="AD74" s="114" t="n"/>
      <c r="AE74" s="114" t="n"/>
      <c r="AF74" s="114" t="n"/>
      <c r="AG74" s="114" t="n"/>
      <c r="AH74" s="114" t="n"/>
      <c r="AI74" s="114" t="n"/>
      <c r="AJ74" s="114" t="n"/>
      <c r="AK74" s="114" t="n"/>
    </row>
    <row r="75" ht="18" customHeight="1" s="173" thickBot="1">
      <c r="A75" s="121" t="inlineStr">
        <is>
          <t>Subtotal - Rupiah - Diragukan</t>
        </is>
      </c>
      <c r="B75" s="111" t="n"/>
      <c r="C75" s="114" t="n">
        <v>601.456</v>
      </c>
      <c r="D75" s="114" t="n">
        <v>618.588</v>
      </c>
      <c r="E75" s="114" t="n">
        <v>715.645</v>
      </c>
      <c r="F75" s="114" t="n">
        <v>538.255</v>
      </c>
      <c r="G75" s="114" t="n">
        <v>545.585</v>
      </c>
      <c r="H75" s="114" t="n"/>
      <c r="I75" s="114" t="n"/>
      <c r="J75" s="114" t="n"/>
      <c r="K75" s="114" t="n"/>
      <c r="L75" s="114" t="n"/>
      <c r="M75" s="114" t="n"/>
      <c r="N75" s="114" t="n"/>
      <c r="O75" s="114" t="n"/>
      <c r="P75" s="114" t="n"/>
      <c r="Q75" s="114" t="n"/>
      <c r="R75" s="114" t="n"/>
      <c r="S75" s="114" t="n"/>
      <c r="T75" s="114" t="n"/>
      <c r="U75" s="114" t="n"/>
      <c r="V75" s="114" t="n"/>
      <c r="W75" s="114" t="n"/>
      <c r="X75" s="114" t="n"/>
      <c r="Y75" s="114" t="n"/>
      <c r="Z75" s="114" t="n"/>
      <c r="AA75" s="114" t="n"/>
      <c r="AB75" s="114" t="n"/>
      <c r="AC75" s="114" t="n"/>
      <c r="AD75" s="114" t="n"/>
      <c r="AE75" s="114" t="n"/>
      <c r="AF75" s="114" t="n"/>
      <c r="AG75" s="114" t="n"/>
      <c r="AH75" s="114" t="n"/>
      <c r="AI75" s="114" t="n"/>
      <c r="AJ75" s="114" t="n"/>
      <c r="AK75" s="114" t="n"/>
    </row>
    <row r="76" ht="18" customHeight="1" s="173" thickBot="1">
      <c r="A76" s="121" t="inlineStr">
        <is>
          <t>Subtotal - Rupiah - Macet</t>
        </is>
      </c>
      <c r="B76" s="111" t="n"/>
      <c r="C76" s="114" t="n">
        <v>3249.5</v>
      </c>
      <c r="D76" s="114" t="n">
        <v>3704.866</v>
      </c>
      <c r="E76" s="114" t="n">
        <v>2773.177</v>
      </c>
      <c r="F76" s="114" t="n">
        <v>2810.649</v>
      </c>
      <c r="G76" s="114" t="n">
        <v>2994.137</v>
      </c>
      <c r="H76" s="114" t="n"/>
      <c r="I76" s="114" t="n"/>
      <c r="J76" s="114" t="n"/>
      <c r="K76" s="114" t="n"/>
      <c r="L76" s="114" t="n"/>
      <c r="M76" s="114" t="n"/>
      <c r="N76" s="114" t="n"/>
      <c r="O76" s="114" t="n"/>
      <c r="P76" s="114" t="n"/>
      <c r="Q76" s="114" t="n"/>
      <c r="R76" s="114" t="n"/>
      <c r="S76" s="114" t="n"/>
      <c r="T76" s="114" t="n"/>
      <c r="U76" s="114" t="n"/>
      <c r="V76" s="114" t="n"/>
      <c r="W76" s="114" t="n"/>
      <c r="X76" s="114" t="n"/>
      <c r="Y76" s="114" t="n"/>
      <c r="Z76" s="114" t="n"/>
      <c r="AA76" s="114" t="n"/>
      <c r="AB76" s="114" t="n"/>
      <c r="AC76" s="114" t="n"/>
      <c r="AD76" s="114" t="n"/>
      <c r="AE76" s="114" t="n"/>
      <c r="AF76" s="114" t="n"/>
      <c r="AG76" s="114" t="n"/>
      <c r="AH76" s="114" t="n"/>
      <c r="AI76" s="114" t="n"/>
      <c r="AJ76" s="114" t="n"/>
      <c r="AK76" s="114" t="n"/>
    </row>
    <row r="77" ht="19" customHeight="1" s="173" thickBot="1">
      <c r="A77" s="111" t="inlineStr">
        <is>
          <t>Mata uang asing</t>
        </is>
      </c>
      <c r="B77" s="112" t="n"/>
      <c r="C77" s="103" t="n"/>
      <c r="D77" s="103" t="n"/>
      <c r="E77" s="103" t="n"/>
      <c r="F77" s="103" t="n"/>
      <c r="G77" s="103" t="n"/>
      <c r="H77" s="103" t="n"/>
      <c r="I77" s="103" t="n"/>
      <c r="J77" s="103" t="n"/>
      <c r="K77" s="103" t="n"/>
      <c r="L77" s="103" t="n"/>
      <c r="M77" s="103" t="n"/>
      <c r="N77" s="103" t="n"/>
      <c r="O77" s="103" t="n"/>
      <c r="P77" s="103" t="n"/>
      <c r="Q77" s="103" t="n"/>
      <c r="R77" s="103" t="n"/>
      <c r="S77" s="103" t="n"/>
      <c r="T77" s="103" t="n"/>
      <c r="U77" s="103" t="n"/>
      <c r="V77" s="103" t="n"/>
      <c r="W77" s="103" t="n"/>
      <c r="X77" s="103" t="n"/>
      <c r="Y77" s="103" t="n"/>
      <c r="Z77" s="103" t="n"/>
      <c r="AA77" s="103" t="n"/>
      <c r="AB77" s="103" t="n"/>
      <c r="AC77" s="103" t="n"/>
      <c r="AD77" s="103" t="n"/>
      <c r="AE77" s="103" t="n"/>
      <c r="AF77" s="103" t="n"/>
      <c r="AG77" s="103" t="n"/>
      <c r="AH77" s="103" t="n"/>
      <c r="AI77" s="103" t="n"/>
      <c r="AJ77" s="103" t="n"/>
      <c r="AK77" s="103" t="n"/>
    </row>
    <row r="78" ht="18" customHeight="1" s="173" thickBot="1">
      <c r="A78" s="118" t="inlineStr">
        <is>
          <t>Perindustrian - Mata uang asing - Total</t>
        </is>
      </c>
      <c r="B78" s="111" t="n"/>
      <c r="C78" s="113" t="n">
        <v>5860.531</v>
      </c>
      <c r="D78" s="113" t="n">
        <v>13299.171</v>
      </c>
      <c r="E78" s="113" t="n">
        <v>13494.246</v>
      </c>
      <c r="F78" s="113" t="n">
        <v>15774.725</v>
      </c>
      <c r="G78" s="113" t="n">
        <v>18112.697</v>
      </c>
      <c r="H78" s="113" t="n"/>
      <c r="I78" s="113" t="n"/>
      <c r="J78" s="113" t="n"/>
      <c r="K78" s="113" t="n"/>
      <c r="L78" s="113" t="n"/>
      <c r="M78" s="113" t="n"/>
      <c r="N78" s="113" t="n"/>
      <c r="O78" s="113" t="n"/>
      <c r="P78" s="113" t="n"/>
      <c r="Q78" s="113" t="n"/>
      <c r="R78" s="113" t="n"/>
      <c r="S78" s="113" t="n"/>
      <c r="T78" s="113" t="n"/>
      <c r="U78" s="113" t="n"/>
      <c r="V78" s="113" t="n"/>
      <c r="W78" s="113" t="n"/>
      <c r="X78" s="113" t="n"/>
      <c r="Y78" s="113" t="n"/>
      <c r="Z78" s="113" t="n"/>
      <c r="AA78" s="113" t="n"/>
      <c r="AB78" s="113" t="n"/>
      <c r="AC78" s="113" t="n"/>
      <c r="AD78" s="113" t="n"/>
      <c r="AE78" s="113" t="n"/>
      <c r="AF78" s="113" t="n"/>
      <c r="AG78" s="113" t="n"/>
      <c r="AH78" s="113" t="n"/>
      <c r="AI78" s="113" t="n"/>
      <c r="AJ78" s="113" t="n"/>
      <c r="AK78" s="113" t="n"/>
    </row>
    <row r="79" ht="18" customHeight="1" s="173" thickBot="1">
      <c r="A79" s="121" t="inlineStr">
        <is>
          <t>Perindustrian - Mata uang asing - Lancar</t>
        </is>
      </c>
      <c r="B79" s="111" t="n"/>
      <c r="C79" s="114" t="n">
        <v>5561.556</v>
      </c>
      <c r="D79" s="114" t="n">
        <v>9764.112999999999</v>
      </c>
      <c r="E79" s="114" t="n">
        <v>10512.877</v>
      </c>
      <c r="F79" s="114" t="n">
        <v>12809.696</v>
      </c>
      <c r="G79" s="114" t="n">
        <v>16367.89</v>
      </c>
      <c r="H79" s="114" t="n"/>
      <c r="I79" s="114" t="n"/>
      <c r="J79" s="114" t="n"/>
      <c r="K79" s="114" t="n"/>
      <c r="L79" s="114" t="n"/>
      <c r="M79" s="114" t="n"/>
      <c r="N79" s="114" t="n"/>
      <c r="O79" s="114" t="n"/>
      <c r="P79" s="114" t="n"/>
      <c r="Q79" s="114" t="n"/>
      <c r="R79" s="114" t="n"/>
      <c r="S79" s="114" t="n"/>
      <c r="T79" s="114" t="n"/>
      <c r="U79" s="114" t="n"/>
      <c r="V79" s="114" t="n"/>
      <c r="W79" s="114" t="n"/>
      <c r="X79" s="114" t="n"/>
      <c r="Y79" s="114" t="n"/>
      <c r="Z79" s="114" t="n"/>
      <c r="AA79" s="114" t="n"/>
      <c r="AB79" s="114" t="n"/>
      <c r="AC79" s="114" t="n"/>
      <c r="AD79" s="114" t="n"/>
      <c r="AE79" s="114" t="n"/>
      <c r="AF79" s="114" t="n"/>
      <c r="AG79" s="114" t="n"/>
      <c r="AH79" s="114" t="n"/>
      <c r="AI79" s="114" t="n"/>
      <c r="AJ79" s="114" t="n"/>
      <c r="AK79" s="114" t="n"/>
    </row>
    <row r="80" ht="18" customHeight="1" s="173" thickBot="1">
      <c r="A80" s="121" t="inlineStr">
        <is>
          <t>Perindustrian - Mata uang asing - Dalam perhatian khusus</t>
        </is>
      </c>
      <c r="B80" s="111" t="n"/>
      <c r="C80" s="114" t="n">
        <v>83.976</v>
      </c>
      <c r="D80" s="114" t="n">
        <v>3301.371</v>
      </c>
      <c r="E80" s="114" t="n">
        <v>2847.712</v>
      </c>
      <c r="F80" s="114" t="n">
        <v>2965.029</v>
      </c>
      <c r="G80" s="114" t="n">
        <v>1734.791</v>
      </c>
      <c r="H80" s="114" t="n"/>
      <c r="I80" s="114" t="n"/>
      <c r="J80" s="114" t="n"/>
      <c r="K80" s="114" t="n"/>
      <c r="L80" s="114" t="n"/>
      <c r="M80" s="114" t="n"/>
      <c r="N80" s="114" t="n"/>
      <c r="O80" s="114" t="n"/>
      <c r="P80" s="114" t="n"/>
      <c r="Q80" s="114" t="n"/>
      <c r="R80" s="114" t="n"/>
      <c r="S80" s="114" t="n"/>
      <c r="T80" s="114" t="n"/>
      <c r="U80" s="114" t="n"/>
      <c r="V80" s="114" t="n"/>
      <c r="W80" s="114" t="n"/>
      <c r="X80" s="114" t="n"/>
      <c r="Y80" s="114" t="n"/>
      <c r="Z80" s="114" t="n"/>
      <c r="AA80" s="114" t="n"/>
      <c r="AB80" s="114" t="n"/>
      <c r="AC80" s="114" t="n"/>
      <c r="AD80" s="114" t="n"/>
      <c r="AE80" s="114" t="n"/>
      <c r="AF80" s="114" t="n"/>
      <c r="AG80" s="114" t="n"/>
      <c r="AH80" s="114" t="n"/>
      <c r="AI80" s="114" t="n"/>
      <c r="AJ80" s="114" t="n"/>
      <c r="AK80" s="114" t="n"/>
    </row>
    <row r="81" ht="18" customHeight="1" s="173" thickBot="1">
      <c r="A81" s="121" t="inlineStr">
        <is>
          <t>Perindustrian - Mata uang asing - Kurang lancar</t>
        </is>
      </c>
      <c r="B81" s="111" t="n"/>
      <c r="C81" s="114" t="n">
        <v>0</v>
      </c>
      <c r="D81" s="114" t="n">
        <v>0</v>
      </c>
      <c r="E81" s="114" t="n">
        <v>0</v>
      </c>
      <c r="F81" s="114" t="n">
        <v>0</v>
      </c>
      <c r="G81" s="114" t="n">
        <v>0</v>
      </c>
      <c r="H81" s="114" t="n"/>
      <c r="I81" s="114" t="n"/>
      <c r="J81" s="114" t="n"/>
      <c r="K81" s="114" t="n"/>
      <c r="L81" s="114" t="n"/>
      <c r="M81" s="114" t="n"/>
      <c r="N81" s="114" t="n"/>
      <c r="O81" s="114" t="n"/>
      <c r="P81" s="114" t="n"/>
      <c r="Q81" s="114" t="n"/>
      <c r="R81" s="114" t="n"/>
      <c r="S81" s="114" t="n"/>
      <c r="T81" s="114" t="n"/>
      <c r="U81" s="114" t="n"/>
      <c r="V81" s="114" t="n"/>
      <c r="W81" s="114" t="n"/>
      <c r="X81" s="114" t="n"/>
      <c r="Y81" s="114" t="n"/>
      <c r="Z81" s="114" t="n"/>
      <c r="AA81" s="114" t="n"/>
      <c r="AB81" s="114" t="n"/>
      <c r="AC81" s="114" t="n"/>
      <c r="AD81" s="114" t="n"/>
      <c r="AE81" s="114" t="n"/>
      <c r="AF81" s="114" t="n"/>
      <c r="AG81" s="114" t="n"/>
      <c r="AH81" s="114" t="n"/>
      <c r="AI81" s="114" t="n"/>
      <c r="AJ81" s="114" t="n"/>
      <c r="AK81" s="114" t="n"/>
    </row>
    <row r="82" ht="18" customHeight="1" s="173" thickBot="1">
      <c r="A82" s="121" t="inlineStr">
        <is>
          <t>Perindustrian - Mata uang asing - Diragukan</t>
        </is>
      </c>
      <c r="B82" s="111" t="n"/>
      <c r="C82" s="114" t="n">
        <v>0</v>
      </c>
      <c r="D82" s="114" t="n">
        <v>0</v>
      </c>
      <c r="E82" s="114" t="n">
        <v>0</v>
      </c>
      <c r="F82" s="114" t="n">
        <v>0</v>
      </c>
      <c r="G82" s="114" t="n">
        <v>0</v>
      </c>
      <c r="H82" s="114" t="n"/>
      <c r="I82" s="114" t="n"/>
      <c r="J82" s="114" t="n"/>
      <c r="K82" s="114" t="n"/>
      <c r="L82" s="114" t="n"/>
      <c r="M82" s="114" t="n"/>
      <c r="N82" s="114" t="n"/>
      <c r="O82" s="114" t="n"/>
      <c r="P82" s="114" t="n"/>
      <c r="Q82" s="114" t="n"/>
      <c r="R82" s="114" t="n"/>
      <c r="S82" s="114" t="n"/>
      <c r="T82" s="114" t="n"/>
      <c r="U82" s="114" t="n"/>
      <c r="V82" s="114" t="n"/>
      <c r="W82" s="114" t="n"/>
      <c r="X82" s="114" t="n"/>
      <c r="Y82" s="114" t="n"/>
      <c r="Z82" s="114" t="n"/>
      <c r="AA82" s="114" t="n"/>
      <c r="AB82" s="114" t="n"/>
      <c r="AC82" s="114" t="n"/>
      <c r="AD82" s="114" t="n"/>
      <c r="AE82" s="114" t="n"/>
      <c r="AF82" s="114" t="n"/>
      <c r="AG82" s="114" t="n"/>
      <c r="AH82" s="114" t="n"/>
      <c r="AI82" s="114" t="n"/>
      <c r="AJ82" s="114" t="n"/>
      <c r="AK82" s="114" t="n"/>
    </row>
    <row r="83" ht="18" customHeight="1" s="173" thickBot="1">
      <c r="A83" s="121" t="inlineStr">
        <is>
          <t>Perindustrian - Mata uang asing - Macet</t>
        </is>
      </c>
      <c r="B83" s="111" t="n"/>
      <c r="C83" s="114" t="n">
        <v>214.999</v>
      </c>
      <c r="D83" s="114" t="n">
        <v>233.687</v>
      </c>
      <c r="E83" s="114" t="n">
        <v>133.657</v>
      </c>
      <c r="F83" s="114" t="n">
        <v>0</v>
      </c>
      <c r="G83" s="114" t="n">
        <v>10.016</v>
      </c>
      <c r="H83" s="114" t="n"/>
      <c r="I83" s="114" t="n"/>
      <c r="J83" s="114" t="n"/>
      <c r="K83" s="114" t="n"/>
      <c r="L83" s="114" t="n"/>
      <c r="M83" s="114" t="n"/>
      <c r="N83" s="114" t="n"/>
      <c r="O83" s="114" t="n"/>
      <c r="P83" s="114" t="n"/>
      <c r="Q83" s="114" t="n"/>
      <c r="R83" s="114" t="n"/>
      <c r="S83" s="114" t="n"/>
      <c r="T83" s="114" t="n"/>
      <c r="U83" s="114" t="n"/>
      <c r="V83" s="114" t="n"/>
      <c r="W83" s="114" t="n"/>
      <c r="X83" s="114" t="n"/>
      <c r="Y83" s="114" t="n"/>
      <c r="Z83" s="114" t="n"/>
      <c r="AA83" s="114" t="n"/>
      <c r="AB83" s="114" t="n"/>
      <c r="AC83" s="114" t="n"/>
      <c r="AD83" s="114" t="n"/>
      <c r="AE83" s="114" t="n"/>
      <c r="AF83" s="114" t="n"/>
      <c r="AG83" s="114" t="n"/>
      <c r="AH83" s="114" t="n"/>
      <c r="AI83" s="114" t="n"/>
      <c r="AJ83" s="114" t="n"/>
      <c r="AK83" s="114" t="n"/>
    </row>
    <row r="84" ht="18" customHeight="1" s="173" thickBot="1">
      <c r="A84" s="118" t="inlineStr">
        <is>
          <t>Perdagangan, restoran dan hotel - Mata uang asing - Total</t>
        </is>
      </c>
      <c r="B84" s="111" t="n"/>
      <c r="C84" s="113" t="n">
        <v>5668.315</v>
      </c>
      <c r="D84" s="113" t="n">
        <v>3253.352</v>
      </c>
      <c r="E84" s="113" t="n">
        <v>3157.776</v>
      </c>
      <c r="F84" s="113" t="n">
        <v>3618.313</v>
      </c>
      <c r="G84" s="113" t="n">
        <v>5035.665</v>
      </c>
      <c r="H84" s="113" t="n"/>
      <c r="I84" s="113" t="n"/>
      <c r="J84" s="113" t="n"/>
      <c r="K84" s="113" t="n"/>
      <c r="L84" s="113" t="n"/>
      <c r="M84" s="113" t="n"/>
      <c r="N84" s="113" t="n"/>
      <c r="O84" s="113" t="n"/>
      <c r="P84" s="113" t="n"/>
      <c r="Q84" s="113" t="n"/>
      <c r="R84" s="113" t="n"/>
      <c r="S84" s="113" t="n"/>
      <c r="T84" s="113" t="n"/>
      <c r="U84" s="113" t="n"/>
      <c r="V84" s="113" t="n"/>
      <c r="W84" s="113" t="n"/>
      <c r="X84" s="113" t="n"/>
      <c r="Y84" s="113" t="n"/>
      <c r="Z84" s="113" t="n"/>
      <c r="AA84" s="113" t="n"/>
      <c r="AB84" s="113" t="n"/>
      <c r="AC84" s="113" t="n"/>
      <c r="AD84" s="113" t="n"/>
      <c r="AE84" s="113" t="n"/>
      <c r="AF84" s="113" t="n"/>
      <c r="AG84" s="113" t="n"/>
      <c r="AH84" s="113" t="n"/>
      <c r="AI84" s="113" t="n"/>
      <c r="AJ84" s="113" t="n"/>
      <c r="AK84" s="113" t="n"/>
    </row>
    <row r="85" ht="18" customHeight="1" s="173" thickBot="1">
      <c r="A85" s="121" t="inlineStr">
        <is>
          <t>Perdagangan, restoran dan hotel - Mata uang asing - Lancar</t>
        </is>
      </c>
      <c r="B85" s="111" t="n"/>
      <c r="C85" s="114" t="n">
        <v>1237.211</v>
      </c>
      <c r="D85" s="114" t="n">
        <v>2896.034</v>
      </c>
      <c r="E85" s="114" t="n">
        <v>2845.039</v>
      </c>
      <c r="F85" s="114" t="n">
        <v>3586.869</v>
      </c>
      <c r="G85" s="114" t="n">
        <v>5030.933</v>
      </c>
      <c r="H85" s="114" t="n"/>
      <c r="I85" s="114" t="n"/>
      <c r="J85" s="114" t="n"/>
      <c r="K85" s="114" t="n"/>
      <c r="L85" s="114" t="n"/>
      <c r="M85" s="114" t="n"/>
      <c r="N85" s="114" t="n"/>
      <c r="O85" s="114" t="n"/>
      <c r="P85" s="114" t="n"/>
      <c r="Q85" s="114" t="n"/>
      <c r="R85" s="114" t="n"/>
      <c r="S85" s="114" t="n"/>
      <c r="T85" s="114" t="n"/>
      <c r="U85" s="114" t="n"/>
      <c r="V85" s="114" t="n"/>
      <c r="W85" s="114" t="n"/>
      <c r="X85" s="114" t="n"/>
      <c r="Y85" s="114" t="n"/>
      <c r="Z85" s="114" t="n"/>
      <c r="AA85" s="114" t="n"/>
      <c r="AB85" s="114" t="n"/>
      <c r="AC85" s="114" t="n"/>
      <c r="AD85" s="114" t="n"/>
      <c r="AE85" s="114" t="n"/>
      <c r="AF85" s="114" t="n"/>
      <c r="AG85" s="114" t="n"/>
      <c r="AH85" s="114" t="n"/>
      <c r="AI85" s="114" t="n"/>
      <c r="AJ85" s="114" t="n"/>
      <c r="AK85" s="114" t="n"/>
    </row>
    <row r="86" ht="18" customHeight="1" s="173" thickBot="1">
      <c r="A86" s="121" t="inlineStr">
        <is>
          <t>Perdagangan, restoran dan hotel - Mata uang asing - Dalam perhatian khusus</t>
        </is>
      </c>
      <c r="B86" s="111" t="n"/>
      <c r="C86" s="114" t="n">
        <v>3236.795</v>
      </c>
      <c r="D86" s="114" t="n">
        <v>260.774</v>
      </c>
      <c r="E86" s="114" t="n">
        <v>312.737</v>
      </c>
      <c r="F86" s="114" t="n">
        <v>31.444</v>
      </c>
      <c r="G86" s="114" t="n">
        <v>4.732</v>
      </c>
      <c r="H86" s="114" t="n"/>
      <c r="I86" s="114" t="n"/>
      <c r="J86" s="114" t="n"/>
      <c r="K86" s="114" t="n"/>
      <c r="L86" s="114" t="n"/>
      <c r="M86" s="114" t="n"/>
      <c r="N86" s="114" t="n"/>
      <c r="O86" s="114" t="n"/>
      <c r="P86" s="114" t="n"/>
      <c r="Q86" s="114" t="n"/>
      <c r="R86" s="114" t="n"/>
      <c r="S86" s="114" t="n"/>
      <c r="T86" s="114" t="n"/>
      <c r="U86" s="114" t="n"/>
      <c r="V86" s="114" t="n"/>
      <c r="W86" s="114" t="n"/>
      <c r="X86" s="114" t="n"/>
      <c r="Y86" s="114" t="n"/>
      <c r="Z86" s="114" t="n"/>
      <c r="AA86" s="114" t="n"/>
      <c r="AB86" s="114" t="n"/>
      <c r="AC86" s="114" t="n"/>
      <c r="AD86" s="114" t="n"/>
      <c r="AE86" s="114" t="n"/>
      <c r="AF86" s="114" t="n"/>
      <c r="AG86" s="114" t="n"/>
      <c r="AH86" s="114" t="n"/>
      <c r="AI86" s="114" t="n"/>
      <c r="AJ86" s="114" t="n"/>
      <c r="AK86" s="114" t="n"/>
    </row>
    <row r="87" ht="18" customHeight="1" s="173" thickBot="1">
      <c r="A87" s="121" t="inlineStr">
        <is>
          <t>Perdagangan, restoran dan hotel - Mata uang asing - Kurang lancar</t>
        </is>
      </c>
      <c r="B87" s="111" t="n"/>
      <c r="C87" s="114" t="n">
        <v>0</v>
      </c>
      <c r="D87" s="114" t="n">
        <v>0</v>
      </c>
      <c r="E87" s="114" t="n">
        <v>0</v>
      </c>
      <c r="F87" s="114" t="n">
        <v>0</v>
      </c>
      <c r="G87" s="114" t="n">
        <v>0</v>
      </c>
      <c r="H87" s="114" t="n"/>
      <c r="I87" s="114" t="n"/>
      <c r="J87" s="114" t="n"/>
      <c r="K87" s="114" t="n"/>
      <c r="L87" s="114" t="n"/>
      <c r="M87" s="114" t="n"/>
      <c r="N87" s="114" t="n"/>
      <c r="O87" s="114" t="n"/>
      <c r="P87" s="114" t="n"/>
      <c r="Q87" s="114" t="n"/>
      <c r="R87" s="114" t="n"/>
      <c r="S87" s="114" t="n"/>
      <c r="T87" s="114" t="n"/>
      <c r="U87" s="114" t="n"/>
      <c r="V87" s="114" t="n"/>
      <c r="W87" s="114" t="n"/>
      <c r="X87" s="114" t="n"/>
      <c r="Y87" s="114" t="n"/>
      <c r="Z87" s="114" t="n"/>
      <c r="AA87" s="114" t="n"/>
      <c r="AB87" s="114" t="n"/>
      <c r="AC87" s="114" t="n"/>
      <c r="AD87" s="114" t="n"/>
      <c r="AE87" s="114" t="n"/>
      <c r="AF87" s="114" t="n"/>
      <c r="AG87" s="114" t="n"/>
      <c r="AH87" s="114" t="n"/>
      <c r="AI87" s="114" t="n"/>
      <c r="AJ87" s="114" t="n"/>
      <c r="AK87" s="114" t="n"/>
    </row>
    <row r="88" ht="18" customHeight="1" s="173" thickBot="1">
      <c r="A88" s="121" t="inlineStr">
        <is>
          <t>Perdagangan, restoran dan hotel - Mata uang asing - Diragukan</t>
        </is>
      </c>
      <c r="B88" s="111" t="n"/>
      <c r="C88" s="114" t="n">
        <v>93.56399999999999</v>
      </c>
      <c r="D88" s="114" t="n">
        <v>0</v>
      </c>
      <c r="E88" s="114" t="n">
        <v>0</v>
      </c>
      <c r="F88" s="114" t="n">
        <v>0</v>
      </c>
      <c r="G88" s="114" t="n">
        <v>0</v>
      </c>
      <c r="H88" s="114" t="n"/>
      <c r="I88" s="114" t="n"/>
      <c r="J88" s="114" t="n"/>
      <c r="K88" s="114" t="n"/>
      <c r="L88" s="114" t="n"/>
      <c r="M88" s="114" t="n"/>
      <c r="N88" s="114" t="n"/>
      <c r="O88" s="114" t="n"/>
      <c r="P88" s="114" t="n"/>
      <c r="Q88" s="114" t="n"/>
      <c r="R88" s="114" t="n"/>
      <c r="S88" s="114" t="n"/>
      <c r="T88" s="114" t="n"/>
      <c r="U88" s="114" t="n"/>
      <c r="V88" s="114" t="n"/>
      <c r="W88" s="114" t="n"/>
      <c r="X88" s="114" t="n"/>
      <c r="Y88" s="114" t="n"/>
      <c r="Z88" s="114" t="n"/>
      <c r="AA88" s="114" t="n"/>
      <c r="AB88" s="114" t="n"/>
      <c r="AC88" s="114" t="n"/>
      <c r="AD88" s="114" t="n"/>
      <c r="AE88" s="114" t="n"/>
      <c r="AF88" s="114" t="n"/>
      <c r="AG88" s="114" t="n"/>
      <c r="AH88" s="114" t="n"/>
      <c r="AI88" s="114" t="n"/>
      <c r="AJ88" s="114" t="n"/>
      <c r="AK88" s="114" t="n"/>
    </row>
    <row r="89" ht="18" customHeight="1" s="173" thickBot="1">
      <c r="A89" s="121" t="inlineStr">
        <is>
          <t>Perdagangan, restoran dan hotel - Mata uang asing - Macet</t>
        </is>
      </c>
      <c r="B89" s="111" t="n"/>
      <c r="C89" s="114" t="n">
        <v>1100.745</v>
      </c>
      <c r="D89" s="114" t="n">
        <v>96.544</v>
      </c>
      <c r="E89" s="114" t="n">
        <v>0</v>
      </c>
      <c r="F89" s="114" t="n">
        <v>0</v>
      </c>
      <c r="G89" s="114" t="n">
        <v>0</v>
      </c>
      <c r="H89" s="114" t="n"/>
      <c r="I89" s="114" t="n"/>
      <c r="J89" s="114" t="n"/>
      <c r="K89" s="114" t="n"/>
      <c r="L89" s="114" t="n"/>
      <c r="M89" s="114" t="n"/>
      <c r="N89" s="114" t="n"/>
      <c r="O89" s="114" t="n"/>
      <c r="P89" s="114" t="n"/>
      <c r="Q89" s="114" t="n"/>
      <c r="R89" s="114" t="n"/>
      <c r="S89" s="114" t="n"/>
      <c r="T89" s="114" t="n"/>
      <c r="U89" s="114" t="n"/>
      <c r="V89" s="114" t="n"/>
      <c r="W89" s="114" t="n"/>
      <c r="X89" s="114" t="n"/>
      <c r="Y89" s="114" t="n"/>
      <c r="Z89" s="114" t="n"/>
      <c r="AA89" s="114" t="n"/>
      <c r="AB89" s="114" t="n"/>
      <c r="AC89" s="114" t="n"/>
      <c r="AD89" s="114" t="n"/>
      <c r="AE89" s="114" t="n"/>
      <c r="AF89" s="114" t="n"/>
      <c r="AG89" s="114" t="n"/>
      <c r="AH89" s="114" t="n"/>
      <c r="AI89" s="114" t="n"/>
      <c r="AJ89" s="114" t="n"/>
      <c r="AK89" s="114" t="n"/>
    </row>
    <row r="90" ht="18" customHeight="1" s="173" thickBot="1">
      <c r="A90" s="118" t="inlineStr">
        <is>
          <t>Pertanian - Mata uang asing - Total</t>
        </is>
      </c>
      <c r="B90" s="111" t="n"/>
      <c r="C90" s="113" t="n">
        <v>4183.159</v>
      </c>
      <c r="D90" s="113" t="n">
        <v>3096.771</v>
      </c>
      <c r="E90" s="113" t="n">
        <v>3703.542</v>
      </c>
      <c r="F90" s="113" t="n">
        <v>5912.805</v>
      </c>
      <c r="G90" s="113" t="n">
        <v>4762.477</v>
      </c>
      <c r="H90" s="113" t="n"/>
      <c r="I90" s="113" t="n"/>
      <c r="J90" s="113" t="n"/>
      <c r="K90" s="113" t="n"/>
      <c r="L90" s="113" t="n"/>
      <c r="M90" s="113" t="n"/>
      <c r="N90" s="113" t="n"/>
      <c r="O90" s="113" t="n"/>
      <c r="P90" s="113" t="n"/>
      <c r="Q90" s="113" t="n"/>
      <c r="R90" s="113" t="n"/>
      <c r="S90" s="113" t="n"/>
      <c r="T90" s="113" t="n"/>
      <c r="U90" s="113" t="n"/>
      <c r="V90" s="113" t="n"/>
      <c r="W90" s="113" t="n"/>
      <c r="X90" s="113" t="n"/>
      <c r="Y90" s="113" t="n"/>
      <c r="Z90" s="113" t="n"/>
      <c r="AA90" s="113" t="n"/>
      <c r="AB90" s="113" t="n"/>
      <c r="AC90" s="113" t="n"/>
      <c r="AD90" s="113" t="n"/>
      <c r="AE90" s="113" t="n"/>
      <c r="AF90" s="113" t="n"/>
      <c r="AG90" s="113" t="n"/>
      <c r="AH90" s="113" t="n"/>
      <c r="AI90" s="113" t="n"/>
      <c r="AJ90" s="113" t="n"/>
      <c r="AK90" s="113" t="n"/>
    </row>
    <row r="91" ht="18" customHeight="1" s="173" thickBot="1">
      <c r="A91" s="121" t="inlineStr">
        <is>
          <t>Pertanian - Mata uang asing - Lancar</t>
        </is>
      </c>
      <c r="B91" s="111" t="n"/>
      <c r="C91" s="114" t="n">
        <v>4183.159</v>
      </c>
      <c r="D91" s="114" t="n">
        <v>3096.771</v>
      </c>
      <c r="E91" s="114" t="n">
        <v>3703.542</v>
      </c>
      <c r="F91" s="114" t="n">
        <v>5912.805</v>
      </c>
      <c r="G91" s="114" t="n">
        <v>4762.477</v>
      </c>
      <c r="H91" s="114" t="n"/>
      <c r="I91" s="114" t="n"/>
      <c r="J91" s="114" t="n"/>
      <c r="K91" s="114" t="n"/>
      <c r="L91" s="114" t="n"/>
      <c r="M91" s="114" t="n"/>
      <c r="N91" s="114" t="n"/>
      <c r="O91" s="114" t="n"/>
      <c r="P91" s="114" t="n"/>
      <c r="Q91" s="114" t="n"/>
      <c r="R91" s="114" t="n"/>
      <c r="S91" s="114" t="n"/>
      <c r="T91" s="114" t="n"/>
      <c r="U91" s="114" t="n"/>
      <c r="V91" s="114" t="n"/>
      <c r="W91" s="114" t="n"/>
      <c r="X91" s="114" t="n"/>
      <c r="Y91" s="114" t="n"/>
      <c r="Z91" s="114" t="n"/>
      <c r="AA91" s="114" t="n"/>
      <c r="AB91" s="114" t="n"/>
      <c r="AC91" s="114" t="n"/>
      <c r="AD91" s="114" t="n"/>
      <c r="AE91" s="114" t="n"/>
      <c r="AF91" s="114" t="n"/>
      <c r="AG91" s="114" t="n"/>
      <c r="AH91" s="114" t="n"/>
      <c r="AI91" s="114" t="n"/>
      <c r="AJ91" s="114" t="n"/>
      <c r="AK91" s="114" t="n"/>
    </row>
    <row r="92" ht="18" customHeight="1" s="173" thickBot="1">
      <c r="A92" s="121" t="inlineStr">
        <is>
          <t>Pertanian - Mata uang asing - Dalam perhatian khusus</t>
        </is>
      </c>
      <c r="B92" s="111" t="n"/>
      <c r="C92" s="114" t="n">
        <v>0</v>
      </c>
      <c r="D92" s="114" t="n">
        <v>0</v>
      </c>
      <c r="E92" s="114" t="n">
        <v>0</v>
      </c>
      <c r="F92" s="114" t="n">
        <v>0</v>
      </c>
      <c r="G92" s="114" t="n">
        <v>0</v>
      </c>
      <c r="H92" s="114" t="n"/>
      <c r="I92" s="114" t="n"/>
      <c r="J92" s="114" t="n"/>
      <c r="K92" s="114" t="n"/>
      <c r="L92" s="114" t="n"/>
      <c r="M92" s="114" t="n"/>
      <c r="N92" s="114" t="n"/>
      <c r="O92" s="114" t="n"/>
      <c r="P92" s="114" t="n"/>
      <c r="Q92" s="114" t="n"/>
      <c r="R92" s="114" t="n"/>
      <c r="S92" s="114" t="n"/>
      <c r="T92" s="114" t="n"/>
      <c r="U92" s="114" t="n"/>
      <c r="V92" s="114" t="n"/>
      <c r="W92" s="114" t="n"/>
      <c r="X92" s="114" t="n"/>
      <c r="Y92" s="114" t="n"/>
      <c r="Z92" s="114" t="n"/>
      <c r="AA92" s="114" t="n"/>
      <c r="AB92" s="114" t="n"/>
      <c r="AC92" s="114" t="n"/>
      <c r="AD92" s="114" t="n"/>
      <c r="AE92" s="114" t="n"/>
      <c r="AF92" s="114" t="n"/>
      <c r="AG92" s="114" t="n"/>
      <c r="AH92" s="114" t="n"/>
      <c r="AI92" s="114" t="n"/>
      <c r="AJ92" s="114" t="n"/>
      <c r="AK92" s="114" t="n"/>
    </row>
    <row r="93" ht="18" customHeight="1" s="173" thickBot="1">
      <c r="A93" s="121" t="inlineStr">
        <is>
          <t>Pertanian - Mata uang asing - Kurang lancar</t>
        </is>
      </c>
      <c r="B93" s="111" t="n"/>
      <c r="C93" s="114" t="n">
        <v>0</v>
      </c>
      <c r="D93" s="114" t="n">
        <v>0</v>
      </c>
      <c r="E93" s="114" t="n">
        <v>0</v>
      </c>
      <c r="F93" s="114" t="n">
        <v>0</v>
      </c>
      <c r="G93" s="114" t="n">
        <v>0</v>
      </c>
      <c r="H93" s="114" t="n"/>
      <c r="I93" s="114" t="n"/>
      <c r="J93" s="114" t="n"/>
      <c r="K93" s="114" t="n"/>
      <c r="L93" s="114" t="n"/>
      <c r="M93" s="114" t="n"/>
      <c r="N93" s="114" t="n"/>
      <c r="O93" s="114" t="n"/>
      <c r="P93" s="114" t="n"/>
      <c r="Q93" s="114" t="n"/>
      <c r="R93" s="114" t="n"/>
      <c r="S93" s="114" t="n"/>
      <c r="T93" s="114" t="n"/>
      <c r="U93" s="114" t="n"/>
      <c r="V93" s="114" t="n"/>
      <c r="W93" s="114" t="n"/>
      <c r="X93" s="114" t="n"/>
      <c r="Y93" s="114" t="n"/>
      <c r="Z93" s="114" t="n"/>
      <c r="AA93" s="114" t="n"/>
      <c r="AB93" s="114" t="n"/>
      <c r="AC93" s="114" t="n"/>
      <c r="AD93" s="114" t="n"/>
      <c r="AE93" s="114" t="n"/>
      <c r="AF93" s="114" t="n"/>
      <c r="AG93" s="114" t="n"/>
      <c r="AH93" s="114" t="n"/>
      <c r="AI93" s="114" t="n"/>
      <c r="AJ93" s="114" t="n"/>
      <c r="AK93" s="114" t="n"/>
    </row>
    <row r="94" ht="18" customHeight="1" s="173" thickBot="1">
      <c r="A94" s="121" t="inlineStr">
        <is>
          <t>Pertanian - Mata uang asing - Diragukan</t>
        </is>
      </c>
      <c r="B94" s="111" t="n"/>
      <c r="C94" s="114" t="n">
        <v>0</v>
      </c>
      <c r="D94" s="114" t="n">
        <v>0</v>
      </c>
      <c r="E94" s="114" t="n">
        <v>0</v>
      </c>
      <c r="F94" s="114" t="n">
        <v>0</v>
      </c>
      <c r="G94" s="114" t="n">
        <v>0</v>
      </c>
      <c r="H94" s="114" t="n"/>
      <c r="I94" s="114" t="n"/>
      <c r="J94" s="114" t="n"/>
      <c r="K94" s="114" t="n"/>
      <c r="L94" s="114" t="n"/>
      <c r="M94" s="114" t="n"/>
      <c r="N94" s="114" t="n"/>
      <c r="O94" s="114" t="n"/>
      <c r="P94" s="114" t="n"/>
      <c r="Q94" s="114" t="n"/>
      <c r="R94" s="114" t="n"/>
      <c r="S94" s="114" t="n"/>
      <c r="T94" s="114" t="n"/>
      <c r="U94" s="114" t="n"/>
      <c r="V94" s="114" t="n"/>
      <c r="W94" s="114" t="n"/>
      <c r="X94" s="114" t="n"/>
      <c r="Y94" s="114" t="n"/>
      <c r="Z94" s="114" t="n"/>
      <c r="AA94" s="114" t="n"/>
      <c r="AB94" s="114" t="n"/>
      <c r="AC94" s="114" t="n"/>
      <c r="AD94" s="114" t="n"/>
      <c r="AE94" s="114" t="n"/>
      <c r="AF94" s="114" t="n"/>
      <c r="AG94" s="114" t="n"/>
      <c r="AH94" s="114" t="n"/>
      <c r="AI94" s="114" t="n"/>
      <c r="AJ94" s="114" t="n"/>
      <c r="AK94" s="114" t="n"/>
    </row>
    <row r="95" ht="18" customHeight="1" s="173" thickBot="1">
      <c r="A95" s="121" t="inlineStr">
        <is>
          <t>Pertanian - Mata uang asing - Macet</t>
        </is>
      </c>
      <c r="B95" s="111" t="n"/>
      <c r="C95" s="114" t="n">
        <v>0</v>
      </c>
      <c r="D95" s="114" t="n">
        <v>0</v>
      </c>
      <c r="E95" s="114" t="n">
        <v>0</v>
      </c>
      <c r="F95" s="114" t="n">
        <v>0</v>
      </c>
      <c r="G95" s="114" t="n">
        <v>0</v>
      </c>
      <c r="H95" s="114" t="n"/>
      <c r="I95" s="114" t="n"/>
      <c r="J95" s="114" t="n"/>
      <c r="K95" s="114" t="n"/>
      <c r="L95" s="114" t="n"/>
      <c r="M95" s="114" t="n"/>
      <c r="N95" s="114" t="n"/>
      <c r="O95" s="114" t="n"/>
      <c r="P95" s="114" t="n"/>
      <c r="Q95" s="114" t="n"/>
      <c r="R95" s="114" t="n"/>
      <c r="S95" s="114" t="n"/>
      <c r="T95" s="114" t="n"/>
      <c r="U95" s="114" t="n"/>
      <c r="V95" s="114" t="n"/>
      <c r="W95" s="114" t="n"/>
      <c r="X95" s="114" t="n"/>
      <c r="Y95" s="114" t="n"/>
      <c r="Z95" s="114" t="n"/>
      <c r="AA95" s="114" t="n"/>
      <c r="AB95" s="114" t="n"/>
      <c r="AC95" s="114" t="n"/>
      <c r="AD95" s="114" t="n"/>
      <c r="AE95" s="114" t="n"/>
      <c r="AF95" s="114" t="n"/>
      <c r="AG95" s="114" t="n"/>
      <c r="AH95" s="114" t="n"/>
      <c r="AI95" s="114" t="n"/>
      <c r="AJ95" s="114" t="n"/>
      <c r="AK95" s="114" t="n"/>
    </row>
    <row r="96" ht="18" customHeight="1" s="173" thickBot="1">
      <c r="A96" s="118" t="inlineStr">
        <is>
          <t>Jasa dunia usaha - Mata uang asing - Total</t>
        </is>
      </c>
      <c r="B96" s="111" t="n"/>
      <c r="C96" s="113" t="n">
        <v>481.944</v>
      </c>
      <c r="D96" s="113" t="n">
        <v>1964.362</v>
      </c>
      <c r="E96" s="113" t="n">
        <v>4081.132</v>
      </c>
      <c r="F96" s="113" t="n">
        <v>1992.522</v>
      </c>
      <c r="G96" s="113" t="n">
        <v>4899.113</v>
      </c>
      <c r="H96" s="113" t="n"/>
      <c r="I96" s="113" t="n"/>
      <c r="J96" s="113" t="n"/>
      <c r="K96" s="113" t="n"/>
      <c r="L96" s="113" t="n"/>
      <c r="M96" s="113" t="n"/>
      <c r="N96" s="113" t="n"/>
      <c r="O96" s="113" t="n"/>
      <c r="P96" s="113" t="n"/>
      <c r="Q96" s="113" t="n"/>
      <c r="R96" s="113" t="n"/>
      <c r="S96" s="113" t="n"/>
      <c r="T96" s="113" t="n"/>
      <c r="U96" s="113" t="n"/>
      <c r="V96" s="113" t="n"/>
      <c r="W96" s="113" t="n"/>
      <c r="X96" s="113" t="n"/>
      <c r="Y96" s="113" t="n"/>
      <c r="Z96" s="113" t="n"/>
      <c r="AA96" s="113" t="n"/>
      <c r="AB96" s="113" t="n"/>
      <c r="AC96" s="113" t="n"/>
      <c r="AD96" s="113" t="n"/>
      <c r="AE96" s="113" t="n"/>
      <c r="AF96" s="113" t="n"/>
      <c r="AG96" s="113" t="n"/>
      <c r="AH96" s="113" t="n"/>
      <c r="AI96" s="113" t="n"/>
      <c r="AJ96" s="113" t="n"/>
      <c r="AK96" s="113" t="n"/>
    </row>
    <row r="97" ht="18" customHeight="1" s="173" thickBot="1">
      <c r="A97" s="121" t="inlineStr">
        <is>
          <t>Jasa dunia usaha - Mata uang asing - Lancar</t>
        </is>
      </c>
      <c r="B97" s="111" t="n"/>
      <c r="C97" s="114" t="n">
        <v>478.552</v>
      </c>
      <c r="D97" s="114" t="n">
        <v>1964.362</v>
      </c>
      <c r="E97" s="114" t="n">
        <v>4081.132</v>
      </c>
      <c r="F97" s="114" t="n">
        <v>1992.522</v>
      </c>
      <c r="G97" s="114" t="n">
        <v>4899.113</v>
      </c>
      <c r="H97" s="114" t="n"/>
      <c r="I97" s="114" t="n"/>
      <c r="J97" s="114" t="n"/>
      <c r="K97" s="114" t="n"/>
      <c r="L97" s="114" t="n"/>
      <c r="M97" s="114" t="n"/>
      <c r="N97" s="114" t="n"/>
      <c r="O97" s="114" t="n"/>
      <c r="P97" s="114" t="n"/>
      <c r="Q97" s="114" t="n"/>
      <c r="R97" s="114" t="n"/>
      <c r="S97" s="114" t="n"/>
      <c r="T97" s="114" t="n"/>
      <c r="U97" s="114" t="n"/>
      <c r="V97" s="114" t="n"/>
      <c r="W97" s="114" t="n"/>
      <c r="X97" s="114" t="n"/>
      <c r="Y97" s="114" t="n"/>
      <c r="Z97" s="114" t="n"/>
      <c r="AA97" s="114" t="n"/>
      <c r="AB97" s="114" t="n"/>
      <c r="AC97" s="114" t="n"/>
      <c r="AD97" s="114" t="n"/>
      <c r="AE97" s="114" t="n"/>
      <c r="AF97" s="114" t="n"/>
      <c r="AG97" s="114" t="n"/>
      <c r="AH97" s="114" t="n"/>
      <c r="AI97" s="114" t="n"/>
      <c r="AJ97" s="114" t="n"/>
      <c r="AK97" s="114" t="n"/>
    </row>
    <row r="98" ht="18" customHeight="1" s="173" thickBot="1">
      <c r="A98" s="121" t="inlineStr">
        <is>
          <t>Jasa dunia usaha - Mata uang asing - Dalam perhatian khusus</t>
        </is>
      </c>
      <c r="B98" s="111" t="n"/>
      <c r="C98" s="114" t="n">
        <v>3.392</v>
      </c>
      <c r="D98" s="114" t="n">
        <v>0</v>
      </c>
      <c r="E98" s="114" t="n">
        <v>0</v>
      </c>
      <c r="F98" s="114" t="n">
        <v>0</v>
      </c>
      <c r="G98" s="114" t="n">
        <v>0</v>
      </c>
      <c r="H98" s="114" t="n"/>
      <c r="I98" s="114" t="n"/>
      <c r="J98" s="114" t="n"/>
      <c r="K98" s="114" t="n"/>
      <c r="L98" s="114" t="n"/>
      <c r="M98" s="114" t="n"/>
      <c r="N98" s="114" t="n"/>
      <c r="O98" s="114" t="n"/>
      <c r="P98" s="114" t="n"/>
      <c r="Q98" s="114" t="n"/>
      <c r="R98" s="114" t="n"/>
      <c r="S98" s="114" t="n"/>
      <c r="T98" s="114" t="n"/>
      <c r="U98" s="114" t="n"/>
      <c r="V98" s="114" t="n"/>
      <c r="W98" s="114" t="n"/>
      <c r="X98" s="114" t="n"/>
      <c r="Y98" s="114" t="n"/>
      <c r="Z98" s="114" t="n"/>
      <c r="AA98" s="114" t="n"/>
      <c r="AB98" s="114" t="n"/>
      <c r="AC98" s="114" t="n"/>
      <c r="AD98" s="114" t="n"/>
      <c r="AE98" s="114" t="n"/>
      <c r="AF98" s="114" t="n"/>
      <c r="AG98" s="114" t="n"/>
      <c r="AH98" s="114" t="n"/>
      <c r="AI98" s="114" t="n"/>
      <c r="AJ98" s="114" t="n"/>
      <c r="AK98" s="114" t="n"/>
    </row>
    <row r="99" ht="18" customHeight="1" s="173" thickBot="1">
      <c r="A99" s="121" t="inlineStr">
        <is>
          <t>Jasa dunia usaha - Mata uang asing - Kurang lancar</t>
        </is>
      </c>
      <c r="B99" s="111" t="n"/>
      <c r="C99" s="114" t="n">
        <v>0</v>
      </c>
      <c r="D99" s="114" t="n">
        <v>0</v>
      </c>
      <c r="E99" s="114" t="n">
        <v>0</v>
      </c>
      <c r="F99" s="114" t="n">
        <v>0</v>
      </c>
      <c r="G99" s="114" t="n">
        <v>0</v>
      </c>
      <c r="H99" s="114" t="n"/>
      <c r="I99" s="114" t="n"/>
      <c r="J99" s="114" t="n"/>
      <c r="K99" s="114" t="n"/>
      <c r="L99" s="114" t="n"/>
      <c r="M99" s="114" t="n"/>
      <c r="N99" s="114" t="n"/>
      <c r="O99" s="114" t="n"/>
      <c r="P99" s="114" t="n"/>
      <c r="Q99" s="114" t="n"/>
      <c r="R99" s="114" t="n"/>
      <c r="S99" s="114" t="n"/>
      <c r="T99" s="114" t="n"/>
      <c r="U99" s="114" t="n"/>
      <c r="V99" s="114" t="n"/>
      <c r="W99" s="114" t="n"/>
      <c r="X99" s="114" t="n"/>
      <c r="Y99" s="114" t="n"/>
      <c r="Z99" s="114" t="n"/>
      <c r="AA99" s="114" t="n"/>
      <c r="AB99" s="114" t="n"/>
      <c r="AC99" s="114" t="n"/>
      <c r="AD99" s="114" t="n"/>
      <c r="AE99" s="114" t="n"/>
      <c r="AF99" s="114" t="n"/>
      <c r="AG99" s="114" t="n"/>
      <c r="AH99" s="114" t="n"/>
      <c r="AI99" s="114" t="n"/>
      <c r="AJ99" s="114" t="n"/>
      <c r="AK99" s="114" t="n"/>
    </row>
    <row r="100" ht="18" customHeight="1" s="173" thickBot="1">
      <c r="A100" s="121" t="inlineStr">
        <is>
          <t>Jasa dunia usaha - Mata uang asing - Diragukan</t>
        </is>
      </c>
      <c r="B100" s="111" t="n"/>
      <c r="C100" s="114" t="n">
        <v>0</v>
      </c>
      <c r="D100" s="114" t="n">
        <v>0</v>
      </c>
      <c r="E100" s="114" t="n">
        <v>0</v>
      </c>
      <c r="F100" s="114" t="n">
        <v>0</v>
      </c>
      <c r="G100" s="114" t="n">
        <v>0</v>
      </c>
      <c r="H100" s="114" t="n"/>
      <c r="I100" s="114" t="n"/>
      <c r="J100" s="114" t="n"/>
      <c r="K100" s="114" t="n"/>
      <c r="L100" s="114" t="n"/>
      <c r="M100" s="114" t="n"/>
      <c r="N100" s="114" t="n"/>
      <c r="O100" s="114" t="n"/>
      <c r="P100" s="114" t="n"/>
      <c r="Q100" s="114" t="n"/>
      <c r="R100" s="114" t="n"/>
      <c r="S100" s="114" t="n"/>
      <c r="T100" s="114" t="n"/>
      <c r="U100" s="114" t="n"/>
      <c r="V100" s="114" t="n"/>
      <c r="W100" s="114" t="n"/>
      <c r="X100" s="114" t="n"/>
      <c r="Y100" s="114" t="n"/>
      <c r="Z100" s="114" t="n"/>
      <c r="AA100" s="114" t="n"/>
      <c r="AB100" s="114" t="n"/>
      <c r="AC100" s="114" t="n"/>
      <c r="AD100" s="114" t="n"/>
      <c r="AE100" s="114" t="n"/>
      <c r="AF100" s="114" t="n"/>
      <c r="AG100" s="114" t="n"/>
      <c r="AH100" s="114" t="n"/>
      <c r="AI100" s="114" t="n"/>
      <c r="AJ100" s="114" t="n"/>
      <c r="AK100" s="114" t="n"/>
    </row>
    <row r="101" ht="18" customHeight="1" s="173" thickBot="1">
      <c r="A101" s="121" t="inlineStr">
        <is>
          <t>Jasa dunia usaha - Mata uang asing - Macet</t>
        </is>
      </c>
      <c r="B101" s="111" t="n"/>
      <c r="C101" s="114" t="n">
        <v>0</v>
      </c>
      <c r="D101" s="114" t="n">
        <v>0</v>
      </c>
      <c r="E101" s="114" t="n">
        <v>0</v>
      </c>
      <c r="F101" s="114" t="n">
        <v>0</v>
      </c>
      <c r="G101" s="114" t="n">
        <v>0</v>
      </c>
      <c r="H101" s="114" t="n"/>
      <c r="I101" s="114" t="n"/>
      <c r="J101" s="114" t="n"/>
      <c r="K101" s="114" t="n"/>
      <c r="L101" s="114" t="n"/>
      <c r="M101" s="114" t="n"/>
      <c r="N101" s="114" t="n"/>
      <c r="O101" s="114" t="n"/>
      <c r="P101" s="114" t="n"/>
      <c r="Q101" s="114" t="n"/>
      <c r="R101" s="114" t="n"/>
      <c r="S101" s="114" t="n"/>
      <c r="T101" s="114" t="n"/>
      <c r="U101" s="114" t="n"/>
      <c r="V101" s="114" t="n"/>
      <c r="W101" s="114" t="n"/>
      <c r="X101" s="114" t="n"/>
      <c r="Y101" s="114" t="n"/>
      <c r="Z101" s="114" t="n"/>
      <c r="AA101" s="114" t="n"/>
      <c r="AB101" s="114" t="n"/>
      <c r="AC101" s="114" t="n"/>
      <c r="AD101" s="114" t="n"/>
      <c r="AE101" s="114" t="n"/>
      <c r="AF101" s="114" t="n"/>
      <c r="AG101" s="114" t="n"/>
      <c r="AH101" s="114" t="n"/>
      <c r="AI101" s="114" t="n"/>
      <c r="AJ101" s="114" t="n"/>
      <c r="AK101" s="114" t="n"/>
    </row>
    <row r="102" ht="18" customHeight="1" s="173" thickBot="1">
      <c r="A102" s="118" t="inlineStr">
        <is>
          <t>Konstruksi - Mata uang asing - Total</t>
        </is>
      </c>
      <c r="B102" s="111" t="n"/>
      <c r="C102" s="113" t="n">
        <v>15.869</v>
      </c>
      <c r="D102" s="113" t="n">
        <v>15.66</v>
      </c>
      <c r="E102" s="113" t="n">
        <v>0.998</v>
      </c>
      <c r="F102" s="113" t="n">
        <v>1.192</v>
      </c>
      <c r="G102" s="113" t="n">
        <v>314.817</v>
      </c>
      <c r="H102" s="113" t="n"/>
      <c r="I102" s="113" t="n"/>
      <c r="J102" s="113" t="n"/>
      <c r="K102" s="113" t="n"/>
      <c r="L102" s="113" t="n"/>
      <c r="M102" s="113" t="n"/>
      <c r="N102" s="113" t="n"/>
      <c r="O102" s="113" t="n"/>
      <c r="P102" s="113" t="n"/>
      <c r="Q102" s="113" t="n"/>
      <c r="R102" s="113" t="n"/>
      <c r="S102" s="113" t="n"/>
      <c r="T102" s="113" t="n"/>
      <c r="U102" s="113" t="n"/>
      <c r="V102" s="113" t="n"/>
      <c r="W102" s="113" t="n"/>
      <c r="X102" s="113" t="n"/>
      <c r="Y102" s="113" t="n"/>
      <c r="Z102" s="113" t="n"/>
      <c r="AA102" s="113" t="n"/>
      <c r="AB102" s="113" t="n"/>
      <c r="AC102" s="113" t="n"/>
      <c r="AD102" s="113" t="n"/>
      <c r="AE102" s="113" t="n"/>
      <c r="AF102" s="113" t="n"/>
      <c r="AG102" s="113" t="n"/>
      <c r="AH102" s="113" t="n"/>
      <c r="AI102" s="113" t="n"/>
      <c r="AJ102" s="113" t="n"/>
      <c r="AK102" s="113" t="n"/>
    </row>
    <row r="103" ht="18" customHeight="1" s="173" thickBot="1">
      <c r="A103" s="121" t="inlineStr">
        <is>
          <t>Konstruksi - Mata uang asing - Lancar</t>
        </is>
      </c>
      <c r="B103" s="111" t="n"/>
      <c r="C103" s="114" t="n">
        <v>5.773</v>
      </c>
      <c r="D103" s="114" t="n">
        <v>3.367</v>
      </c>
      <c r="E103" s="114" t="n">
        <v>0.998</v>
      </c>
      <c r="F103" s="114" t="n">
        <v>1.192</v>
      </c>
      <c r="G103" s="114" t="n">
        <v>314.817</v>
      </c>
      <c r="H103" s="114" t="n"/>
      <c r="I103" s="114" t="n"/>
      <c r="J103" s="114" t="n"/>
      <c r="K103" s="114" t="n"/>
      <c r="L103" s="114" t="n"/>
      <c r="M103" s="114" t="n"/>
      <c r="N103" s="114" t="n"/>
      <c r="O103" s="114" t="n"/>
      <c r="P103" s="114" t="n"/>
      <c r="Q103" s="114" t="n"/>
      <c r="R103" s="114" t="n"/>
      <c r="S103" s="114" t="n"/>
      <c r="T103" s="114" t="n"/>
      <c r="U103" s="114" t="n"/>
      <c r="V103" s="114" t="n"/>
      <c r="W103" s="114" t="n"/>
      <c r="X103" s="114" t="n"/>
      <c r="Y103" s="114" t="n"/>
      <c r="Z103" s="114" t="n"/>
      <c r="AA103" s="114" t="n"/>
      <c r="AB103" s="114" t="n"/>
      <c r="AC103" s="114" t="n"/>
      <c r="AD103" s="114" t="n"/>
      <c r="AE103" s="114" t="n"/>
      <c r="AF103" s="114" t="n"/>
      <c r="AG103" s="114" t="n"/>
      <c r="AH103" s="114" t="n"/>
      <c r="AI103" s="114" t="n"/>
      <c r="AJ103" s="114" t="n"/>
      <c r="AK103" s="114" t="n"/>
    </row>
    <row r="104" ht="18" customHeight="1" s="173" thickBot="1">
      <c r="A104" s="121" t="inlineStr">
        <is>
          <t>Konstruksi - Mata uang asing - Dalam perhatian khusus</t>
        </is>
      </c>
      <c r="B104" s="111" t="n"/>
      <c r="C104" s="114" t="n">
        <v>10.096</v>
      </c>
      <c r="D104" s="114" t="n">
        <v>0</v>
      </c>
      <c r="E104" s="114" t="n">
        <v>0</v>
      </c>
      <c r="F104" s="114" t="n">
        <v>0</v>
      </c>
      <c r="G104" s="114" t="n">
        <v>0</v>
      </c>
      <c r="H104" s="114" t="n"/>
      <c r="I104" s="114" t="n"/>
      <c r="J104" s="114" t="n"/>
      <c r="K104" s="114" t="n"/>
      <c r="L104" s="114" t="n"/>
      <c r="M104" s="114" t="n"/>
      <c r="N104" s="114" t="n"/>
      <c r="O104" s="114" t="n"/>
      <c r="P104" s="114" t="n"/>
      <c r="Q104" s="114" t="n"/>
      <c r="R104" s="114" t="n"/>
      <c r="S104" s="114" t="n"/>
      <c r="T104" s="114" t="n"/>
      <c r="U104" s="114" t="n"/>
      <c r="V104" s="114" t="n"/>
      <c r="W104" s="114" t="n"/>
      <c r="X104" s="114" t="n"/>
      <c r="Y104" s="114" t="n"/>
      <c r="Z104" s="114" t="n"/>
      <c r="AA104" s="114" t="n"/>
      <c r="AB104" s="114" t="n"/>
      <c r="AC104" s="114" t="n"/>
      <c r="AD104" s="114" t="n"/>
      <c r="AE104" s="114" t="n"/>
      <c r="AF104" s="114" t="n"/>
      <c r="AG104" s="114" t="n"/>
      <c r="AH104" s="114" t="n"/>
      <c r="AI104" s="114" t="n"/>
      <c r="AJ104" s="114" t="n"/>
      <c r="AK104" s="114" t="n"/>
    </row>
    <row r="105" ht="18" customHeight="1" s="173" thickBot="1">
      <c r="A105" s="121" t="inlineStr">
        <is>
          <t>Konstruksi - Mata uang asing - Kurang lancar</t>
        </is>
      </c>
      <c r="B105" s="111" t="n"/>
      <c r="C105" s="114" t="n">
        <v>0</v>
      </c>
      <c r="D105" s="114" t="n">
        <v>0</v>
      </c>
      <c r="E105" s="114" t="n">
        <v>0</v>
      </c>
      <c r="F105" s="114" t="n">
        <v>0</v>
      </c>
      <c r="G105" s="114" t="n">
        <v>0</v>
      </c>
      <c r="H105" s="114" t="n"/>
      <c r="I105" s="114" t="n"/>
      <c r="J105" s="114" t="n"/>
      <c r="K105" s="114" t="n"/>
      <c r="L105" s="114" t="n"/>
      <c r="M105" s="114" t="n"/>
      <c r="N105" s="114" t="n"/>
      <c r="O105" s="114" t="n"/>
      <c r="P105" s="114" t="n"/>
      <c r="Q105" s="114" t="n"/>
      <c r="R105" s="114" t="n"/>
      <c r="S105" s="114" t="n"/>
      <c r="T105" s="114" t="n"/>
      <c r="U105" s="114" t="n"/>
      <c r="V105" s="114" t="n"/>
      <c r="W105" s="114" t="n"/>
      <c r="X105" s="114" t="n"/>
      <c r="Y105" s="114" t="n"/>
      <c r="Z105" s="114" t="n"/>
      <c r="AA105" s="114" t="n"/>
      <c r="AB105" s="114" t="n"/>
      <c r="AC105" s="114" t="n"/>
      <c r="AD105" s="114" t="n"/>
      <c r="AE105" s="114" t="n"/>
      <c r="AF105" s="114" t="n"/>
      <c r="AG105" s="114" t="n"/>
      <c r="AH105" s="114" t="n"/>
      <c r="AI105" s="114" t="n"/>
      <c r="AJ105" s="114" t="n"/>
      <c r="AK105" s="114" t="n"/>
    </row>
    <row r="106" ht="18" customHeight="1" s="173" thickBot="1">
      <c r="A106" s="121" t="inlineStr">
        <is>
          <t>Konstruksi - Mata uang asing - Diragukan</t>
        </is>
      </c>
      <c r="B106" s="111" t="n"/>
      <c r="C106" s="114" t="n">
        <v>0</v>
      </c>
      <c r="D106" s="114" t="n">
        <v>0</v>
      </c>
      <c r="E106" s="114" t="n">
        <v>0</v>
      </c>
      <c r="F106" s="114" t="n">
        <v>0</v>
      </c>
      <c r="G106" s="114" t="n">
        <v>0</v>
      </c>
      <c r="H106" s="114" t="n"/>
      <c r="I106" s="114" t="n"/>
      <c r="J106" s="114" t="n"/>
      <c r="K106" s="114" t="n"/>
      <c r="L106" s="114" t="n"/>
      <c r="M106" s="114" t="n"/>
      <c r="N106" s="114" t="n"/>
      <c r="O106" s="114" t="n"/>
      <c r="P106" s="114" t="n"/>
      <c r="Q106" s="114" t="n"/>
      <c r="R106" s="114" t="n"/>
      <c r="S106" s="114" t="n"/>
      <c r="T106" s="114" t="n"/>
      <c r="U106" s="114" t="n"/>
      <c r="V106" s="114" t="n"/>
      <c r="W106" s="114" t="n"/>
      <c r="X106" s="114" t="n"/>
      <c r="Y106" s="114" t="n"/>
      <c r="Z106" s="114" t="n"/>
      <c r="AA106" s="114" t="n"/>
      <c r="AB106" s="114" t="n"/>
      <c r="AC106" s="114" t="n"/>
      <c r="AD106" s="114" t="n"/>
      <c r="AE106" s="114" t="n"/>
      <c r="AF106" s="114" t="n"/>
      <c r="AG106" s="114" t="n"/>
      <c r="AH106" s="114" t="n"/>
      <c r="AI106" s="114" t="n"/>
      <c r="AJ106" s="114" t="n"/>
      <c r="AK106" s="114" t="n"/>
    </row>
    <row r="107" ht="18" customHeight="1" s="173" thickBot="1">
      <c r="A107" s="121" t="inlineStr">
        <is>
          <t>Konstruksi - Mata uang asing - Macet</t>
        </is>
      </c>
      <c r="B107" s="111" t="n"/>
      <c r="C107" s="114" t="n">
        <v>0</v>
      </c>
      <c r="D107" s="114" t="n">
        <v>12.293</v>
      </c>
      <c r="E107" s="114" t="n">
        <v>0</v>
      </c>
      <c r="F107" s="114" t="n">
        <v>0</v>
      </c>
      <c r="G107" s="114" t="n">
        <v>0</v>
      </c>
      <c r="H107" s="114" t="n"/>
      <c r="I107" s="114" t="n"/>
      <c r="J107" s="114" t="n"/>
      <c r="K107" s="114" t="n"/>
      <c r="L107" s="114" t="n"/>
      <c r="M107" s="114" t="n"/>
      <c r="N107" s="114" t="n"/>
      <c r="O107" s="114" t="n"/>
      <c r="P107" s="114" t="n"/>
      <c r="Q107" s="114" t="n"/>
      <c r="R107" s="114" t="n"/>
      <c r="S107" s="114" t="n"/>
      <c r="T107" s="114" t="n"/>
      <c r="U107" s="114" t="n"/>
      <c r="V107" s="114" t="n"/>
      <c r="W107" s="114" t="n"/>
      <c r="X107" s="114" t="n"/>
      <c r="Y107" s="114" t="n"/>
      <c r="Z107" s="114" t="n"/>
      <c r="AA107" s="114" t="n"/>
      <c r="AB107" s="114" t="n"/>
      <c r="AC107" s="114" t="n"/>
      <c r="AD107" s="114" t="n"/>
      <c r="AE107" s="114" t="n"/>
      <c r="AF107" s="114" t="n"/>
      <c r="AG107" s="114" t="n"/>
      <c r="AH107" s="114" t="n"/>
      <c r="AI107" s="114" t="n"/>
      <c r="AJ107" s="114" t="n"/>
      <c r="AK107" s="114" t="n"/>
    </row>
    <row r="108" ht="18" customHeight="1" s="173" thickBot="1">
      <c r="A108" s="118" t="inlineStr">
        <is>
          <t>Pengangkutan, pergudangan, dan komunikasi - Mata uang asing - Total</t>
        </is>
      </c>
      <c r="B108" s="111" t="n"/>
      <c r="C108" s="113" t="n">
        <v>735.098</v>
      </c>
      <c r="D108" s="113" t="n">
        <v>511.613</v>
      </c>
      <c r="E108" s="113" t="n">
        <v>1796.124</v>
      </c>
      <c r="F108" s="113" t="n">
        <v>2288.785</v>
      </c>
      <c r="G108" s="113" t="n">
        <v>3260.446</v>
      </c>
      <c r="H108" s="113" t="n"/>
      <c r="I108" s="113" t="n"/>
      <c r="J108" s="113" t="n"/>
      <c r="K108" s="113" t="n"/>
      <c r="L108" s="113" t="n"/>
      <c r="M108" s="113" t="n"/>
      <c r="N108" s="113" t="n"/>
      <c r="O108" s="113" t="n"/>
      <c r="P108" s="113" t="n"/>
      <c r="Q108" s="113" t="n"/>
      <c r="R108" s="113" t="n"/>
      <c r="S108" s="113" t="n"/>
      <c r="T108" s="113" t="n"/>
      <c r="U108" s="113" t="n"/>
      <c r="V108" s="113" t="n"/>
      <c r="W108" s="113" t="n"/>
      <c r="X108" s="113" t="n"/>
      <c r="Y108" s="113" t="n"/>
      <c r="Z108" s="113" t="n"/>
      <c r="AA108" s="113" t="n"/>
      <c r="AB108" s="113" t="n"/>
      <c r="AC108" s="113" t="n"/>
      <c r="AD108" s="113" t="n"/>
      <c r="AE108" s="113" t="n"/>
      <c r="AF108" s="113" t="n"/>
      <c r="AG108" s="113" t="n"/>
      <c r="AH108" s="113" t="n"/>
      <c r="AI108" s="113" t="n"/>
      <c r="AJ108" s="113" t="n"/>
      <c r="AK108" s="113" t="n"/>
    </row>
    <row r="109" ht="18" customHeight="1" s="173" thickBot="1">
      <c r="A109" s="121" t="inlineStr">
        <is>
          <t>Pengangkutan, pergudangan, dan komunikasi - Mata uang asing - Lancar</t>
        </is>
      </c>
      <c r="B109" s="111" t="n"/>
      <c r="C109" s="114" t="n">
        <v>735.098</v>
      </c>
      <c r="D109" s="114" t="n">
        <v>511.613</v>
      </c>
      <c r="E109" s="114" t="n">
        <v>1796.124</v>
      </c>
      <c r="F109" s="114" t="n">
        <v>2287.478</v>
      </c>
      <c r="G109" s="114" t="n">
        <v>3260.446</v>
      </c>
      <c r="H109" s="114" t="n"/>
      <c r="I109" s="114" t="n"/>
      <c r="J109" s="114" t="n"/>
      <c r="K109" s="114" t="n"/>
      <c r="L109" s="114" t="n"/>
      <c r="M109" s="114" t="n"/>
      <c r="N109" s="114" t="n"/>
      <c r="O109" s="114" t="n"/>
      <c r="P109" s="114" t="n"/>
      <c r="Q109" s="114" t="n"/>
      <c r="R109" s="114" t="n"/>
      <c r="S109" s="114" t="n"/>
      <c r="T109" s="114" t="n"/>
      <c r="U109" s="114" t="n"/>
      <c r="V109" s="114" t="n"/>
      <c r="W109" s="114" t="n"/>
      <c r="X109" s="114" t="n"/>
      <c r="Y109" s="114" t="n"/>
      <c r="Z109" s="114" t="n"/>
      <c r="AA109" s="114" t="n"/>
      <c r="AB109" s="114" t="n"/>
      <c r="AC109" s="114" t="n"/>
      <c r="AD109" s="114" t="n"/>
      <c r="AE109" s="114" t="n"/>
      <c r="AF109" s="114" t="n"/>
      <c r="AG109" s="114" t="n"/>
      <c r="AH109" s="114" t="n"/>
      <c r="AI109" s="114" t="n"/>
      <c r="AJ109" s="114" t="n"/>
      <c r="AK109" s="114" t="n"/>
    </row>
    <row r="110" ht="18" customHeight="1" s="173" thickBot="1">
      <c r="A110" s="121" t="inlineStr">
        <is>
          <t>Pengangkutan, pergudangan, dan komunikasi - Mata uang asing - Dalam perhatian khusus</t>
        </is>
      </c>
      <c r="B110" s="111" t="n"/>
      <c r="C110" s="114" t="n">
        <v>0</v>
      </c>
      <c r="D110" s="114" t="n">
        <v>0</v>
      </c>
      <c r="E110" s="114" t="n">
        <v>0</v>
      </c>
      <c r="F110" s="114" t="n">
        <v>1.307</v>
      </c>
      <c r="G110" s="114" t="n">
        <v>0</v>
      </c>
      <c r="H110" s="114" t="n"/>
      <c r="I110" s="114" t="n"/>
      <c r="J110" s="114" t="n"/>
      <c r="K110" s="114" t="n"/>
      <c r="L110" s="114" t="n"/>
      <c r="M110" s="114" t="n"/>
      <c r="N110" s="114" t="n"/>
      <c r="O110" s="114" t="n"/>
      <c r="P110" s="114" t="n"/>
      <c r="Q110" s="114" t="n"/>
      <c r="R110" s="114" t="n"/>
      <c r="S110" s="114" t="n"/>
      <c r="T110" s="114" t="n"/>
      <c r="U110" s="114" t="n"/>
      <c r="V110" s="114" t="n"/>
      <c r="W110" s="114" t="n"/>
      <c r="X110" s="114" t="n"/>
      <c r="Y110" s="114" t="n"/>
      <c r="Z110" s="114" t="n"/>
      <c r="AA110" s="114" t="n"/>
      <c r="AB110" s="114" t="n"/>
      <c r="AC110" s="114" t="n"/>
      <c r="AD110" s="114" t="n"/>
      <c r="AE110" s="114" t="n"/>
      <c r="AF110" s="114" t="n"/>
      <c r="AG110" s="114" t="n"/>
      <c r="AH110" s="114" t="n"/>
      <c r="AI110" s="114" t="n"/>
      <c r="AJ110" s="114" t="n"/>
      <c r="AK110" s="114" t="n"/>
    </row>
    <row r="111" ht="18" customHeight="1" s="173" thickBot="1">
      <c r="A111" s="121" t="inlineStr">
        <is>
          <t>Pengangkutan, pergudangan, dan komunikasi - Mata uang asing - Kurang lancar</t>
        </is>
      </c>
      <c r="B111" s="111" t="n"/>
      <c r="C111" s="114" t="n">
        <v>0</v>
      </c>
      <c r="D111" s="114" t="n">
        <v>0</v>
      </c>
      <c r="E111" s="114" t="n">
        <v>0</v>
      </c>
      <c r="F111" s="114" t="n">
        <v>0</v>
      </c>
      <c r="G111" s="114" t="n">
        <v>0</v>
      </c>
      <c r="H111" s="114" t="n"/>
      <c r="I111" s="114" t="n"/>
      <c r="J111" s="114" t="n"/>
      <c r="K111" s="114" t="n"/>
      <c r="L111" s="114" t="n"/>
      <c r="M111" s="114" t="n"/>
      <c r="N111" s="114" t="n"/>
      <c r="O111" s="114" t="n"/>
      <c r="P111" s="114" t="n"/>
      <c r="Q111" s="114" t="n"/>
      <c r="R111" s="114" t="n"/>
      <c r="S111" s="114" t="n"/>
      <c r="T111" s="114" t="n"/>
      <c r="U111" s="114" t="n"/>
      <c r="V111" s="114" t="n"/>
      <c r="W111" s="114" t="n"/>
      <c r="X111" s="114" t="n"/>
      <c r="Y111" s="114" t="n"/>
      <c r="Z111" s="114" t="n"/>
      <c r="AA111" s="114" t="n"/>
      <c r="AB111" s="114" t="n"/>
      <c r="AC111" s="114" t="n"/>
      <c r="AD111" s="114" t="n"/>
      <c r="AE111" s="114" t="n"/>
      <c r="AF111" s="114" t="n"/>
      <c r="AG111" s="114" t="n"/>
      <c r="AH111" s="114" t="n"/>
      <c r="AI111" s="114" t="n"/>
      <c r="AJ111" s="114" t="n"/>
      <c r="AK111" s="114" t="n"/>
    </row>
    <row r="112" ht="18" customHeight="1" s="173" thickBot="1">
      <c r="A112" s="121" t="inlineStr">
        <is>
          <t>Pengangkutan, pergudangan, dan komunikasi - Mata uang asing - Diragukan</t>
        </is>
      </c>
      <c r="B112" s="111" t="n"/>
      <c r="C112" s="114" t="n">
        <v>0</v>
      </c>
      <c r="D112" s="114" t="n">
        <v>0</v>
      </c>
      <c r="E112" s="114" t="n">
        <v>0</v>
      </c>
      <c r="F112" s="114" t="n">
        <v>0</v>
      </c>
      <c r="G112" s="114" t="n">
        <v>0</v>
      </c>
      <c r="H112" s="114" t="n"/>
      <c r="I112" s="114" t="n"/>
      <c r="J112" s="114" t="n"/>
      <c r="K112" s="114" t="n"/>
      <c r="L112" s="114" t="n"/>
      <c r="M112" s="114" t="n"/>
      <c r="N112" s="114" t="n"/>
      <c r="O112" s="114" t="n"/>
      <c r="P112" s="114" t="n"/>
      <c r="Q112" s="114" t="n"/>
      <c r="R112" s="114" t="n"/>
      <c r="S112" s="114" t="n"/>
      <c r="T112" s="114" t="n"/>
      <c r="U112" s="114" t="n"/>
      <c r="V112" s="114" t="n"/>
      <c r="W112" s="114" t="n"/>
      <c r="X112" s="114" t="n"/>
      <c r="Y112" s="114" t="n"/>
      <c r="Z112" s="114" t="n"/>
      <c r="AA112" s="114" t="n"/>
      <c r="AB112" s="114" t="n"/>
      <c r="AC112" s="114" t="n"/>
      <c r="AD112" s="114" t="n"/>
      <c r="AE112" s="114" t="n"/>
      <c r="AF112" s="114" t="n"/>
      <c r="AG112" s="114" t="n"/>
      <c r="AH112" s="114" t="n"/>
      <c r="AI112" s="114" t="n"/>
      <c r="AJ112" s="114" t="n"/>
      <c r="AK112" s="114" t="n"/>
    </row>
    <row r="113" ht="18" customHeight="1" s="173" thickBot="1">
      <c r="A113" s="121" t="inlineStr">
        <is>
          <t>Pengangkutan, pergudangan, dan komunikasi - Mata uang asing - Macet</t>
        </is>
      </c>
      <c r="B113" s="111" t="n"/>
      <c r="C113" s="114" t="n">
        <v>0</v>
      </c>
      <c r="D113" s="114" t="n">
        <v>0</v>
      </c>
      <c r="E113" s="114" t="n">
        <v>0</v>
      </c>
      <c r="F113" s="114" t="n">
        <v>0</v>
      </c>
      <c r="G113" s="114" t="n">
        <v>0</v>
      </c>
      <c r="H113" s="114" t="n"/>
      <c r="I113" s="114" t="n"/>
      <c r="J113" s="114" t="n"/>
      <c r="K113" s="114" t="n"/>
      <c r="L113" s="114" t="n"/>
      <c r="M113" s="114" t="n"/>
      <c r="N113" s="114" t="n"/>
      <c r="O113" s="114" t="n"/>
      <c r="P113" s="114" t="n"/>
      <c r="Q113" s="114" t="n"/>
      <c r="R113" s="114" t="n"/>
      <c r="S113" s="114" t="n"/>
      <c r="T113" s="114" t="n"/>
      <c r="U113" s="114" t="n"/>
      <c r="V113" s="114" t="n"/>
      <c r="W113" s="114" t="n"/>
      <c r="X113" s="114" t="n"/>
      <c r="Y113" s="114" t="n"/>
      <c r="Z113" s="114" t="n"/>
      <c r="AA113" s="114" t="n"/>
      <c r="AB113" s="114" t="n"/>
      <c r="AC113" s="114" t="n"/>
      <c r="AD113" s="114" t="n"/>
      <c r="AE113" s="114" t="n"/>
      <c r="AF113" s="114" t="n"/>
      <c r="AG113" s="114" t="n"/>
      <c r="AH113" s="114" t="n"/>
      <c r="AI113" s="114" t="n"/>
      <c r="AJ113" s="114" t="n"/>
      <c r="AK113" s="114" t="n"/>
    </row>
    <row r="114" ht="18" customHeight="1" s="173" thickBot="1">
      <c r="A114" s="118" t="inlineStr">
        <is>
          <t>Listrik, gas dan air - Mata uang asing - Total</t>
        </is>
      </c>
      <c r="B114" s="111" t="n"/>
      <c r="C114" s="113" t="n">
        <v>310.415</v>
      </c>
      <c r="D114" s="113" t="n">
        <v>356.204</v>
      </c>
      <c r="E114" s="113" t="n">
        <v>735.652</v>
      </c>
      <c r="F114" s="113" t="n">
        <v>528.117</v>
      </c>
      <c r="G114" s="113" t="n">
        <v>547.148</v>
      </c>
      <c r="H114" s="113" t="n"/>
      <c r="I114" s="113" t="n"/>
      <c r="J114" s="113" t="n"/>
      <c r="K114" s="113" t="n"/>
      <c r="L114" s="113" t="n"/>
      <c r="M114" s="113" t="n"/>
      <c r="N114" s="113" t="n"/>
      <c r="O114" s="113" t="n"/>
      <c r="P114" s="113" t="n"/>
      <c r="Q114" s="113" t="n"/>
      <c r="R114" s="113" t="n"/>
      <c r="S114" s="113" t="n"/>
      <c r="T114" s="113" t="n"/>
      <c r="U114" s="113" t="n"/>
      <c r="V114" s="113" t="n"/>
      <c r="W114" s="113" t="n"/>
      <c r="X114" s="113" t="n"/>
      <c r="Y114" s="113" t="n"/>
      <c r="Z114" s="113" t="n"/>
      <c r="AA114" s="113" t="n"/>
      <c r="AB114" s="113" t="n"/>
      <c r="AC114" s="113" t="n"/>
      <c r="AD114" s="113" t="n"/>
      <c r="AE114" s="113" t="n"/>
      <c r="AF114" s="113" t="n"/>
      <c r="AG114" s="113" t="n"/>
      <c r="AH114" s="113" t="n"/>
      <c r="AI114" s="113" t="n"/>
      <c r="AJ114" s="113" t="n"/>
      <c r="AK114" s="113" t="n"/>
    </row>
    <row r="115" ht="18" customHeight="1" s="173" thickBot="1">
      <c r="A115" s="121" t="inlineStr">
        <is>
          <t>Listrik, gas dan air - Mata uang asing - Lancar</t>
        </is>
      </c>
      <c r="B115" s="111" t="n"/>
      <c r="C115" s="114" t="n">
        <v>310.415</v>
      </c>
      <c r="D115" s="114" t="n">
        <v>356.204</v>
      </c>
      <c r="E115" s="114" t="n">
        <v>735.652</v>
      </c>
      <c r="F115" s="114" t="n">
        <v>528.117</v>
      </c>
      <c r="G115" s="114" t="n">
        <v>547.148</v>
      </c>
      <c r="H115" s="114" t="n"/>
      <c r="I115" s="114" t="n"/>
      <c r="J115" s="114" t="n"/>
      <c r="K115" s="114" t="n"/>
      <c r="L115" s="114" t="n"/>
      <c r="M115" s="114" t="n"/>
      <c r="N115" s="114" t="n"/>
      <c r="O115" s="114" t="n"/>
      <c r="P115" s="114" t="n"/>
      <c r="Q115" s="114" t="n"/>
      <c r="R115" s="114" t="n"/>
      <c r="S115" s="114" t="n"/>
      <c r="T115" s="114" t="n"/>
      <c r="U115" s="114" t="n"/>
      <c r="V115" s="114" t="n"/>
      <c r="W115" s="114" t="n"/>
      <c r="X115" s="114" t="n"/>
      <c r="Y115" s="114" t="n"/>
      <c r="Z115" s="114" t="n"/>
      <c r="AA115" s="114" t="n"/>
      <c r="AB115" s="114" t="n"/>
      <c r="AC115" s="114" t="n"/>
      <c r="AD115" s="114" t="n"/>
      <c r="AE115" s="114" t="n"/>
      <c r="AF115" s="114" t="n"/>
      <c r="AG115" s="114" t="n"/>
      <c r="AH115" s="114" t="n"/>
      <c r="AI115" s="114" t="n"/>
      <c r="AJ115" s="114" t="n"/>
      <c r="AK115" s="114" t="n"/>
    </row>
    <row r="116" ht="18" customHeight="1" s="173" thickBot="1">
      <c r="A116" s="121" t="inlineStr">
        <is>
          <t>Listrik, gas dan air - Mata uang asing - Dalam perhatian khusus</t>
        </is>
      </c>
      <c r="B116" s="111" t="n"/>
      <c r="C116" s="114" t="n">
        <v>0</v>
      </c>
      <c r="D116" s="114" t="n">
        <v>0</v>
      </c>
      <c r="E116" s="114" t="n">
        <v>0</v>
      </c>
      <c r="F116" s="114" t="n">
        <v>0</v>
      </c>
      <c r="G116" s="114" t="n">
        <v>0</v>
      </c>
      <c r="H116" s="114" t="n"/>
      <c r="I116" s="114" t="n"/>
      <c r="J116" s="114" t="n"/>
      <c r="K116" s="114" t="n"/>
      <c r="L116" s="114" t="n"/>
      <c r="M116" s="114" t="n"/>
      <c r="N116" s="114" t="n"/>
      <c r="O116" s="114" t="n"/>
      <c r="P116" s="114" t="n"/>
      <c r="Q116" s="114" t="n"/>
      <c r="R116" s="114" t="n"/>
      <c r="S116" s="114" t="n"/>
      <c r="T116" s="114" t="n"/>
      <c r="U116" s="114" t="n"/>
      <c r="V116" s="114" t="n"/>
      <c r="W116" s="114" t="n"/>
      <c r="X116" s="114" t="n"/>
      <c r="Y116" s="114" t="n"/>
      <c r="Z116" s="114" t="n"/>
      <c r="AA116" s="114" t="n"/>
      <c r="AB116" s="114" t="n"/>
      <c r="AC116" s="114" t="n"/>
      <c r="AD116" s="114" t="n"/>
      <c r="AE116" s="114" t="n"/>
      <c r="AF116" s="114" t="n"/>
      <c r="AG116" s="114" t="n"/>
      <c r="AH116" s="114" t="n"/>
      <c r="AI116" s="114" t="n"/>
      <c r="AJ116" s="114" t="n"/>
      <c r="AK116" s="114" t="n"/>
    </row>
    <row r="117" ht="18" customHeight="1" s="173" thickBot="1">
      <c r="A117" s="121" t="inlineStr">
        <is>
          <t>Listrik, gas dan air - Mata uang asing - Kurang lancar</t>
        </is>
      </c>
      <c r="B117" s="111" t="n"/>
      <c r="C117" s="114" t="n">
        <v>0</v>
      </c>
      <c r="D117" s="114" t="n">
        <v>0</v>
      </c>
      <c r="E117" s="114" t="n">
        <v>0</v>
      </c>
      <c r="F117" s="114" t="n">
        <v>0</v>
      </c>
      <c r="G117" s="114" t="n">
        <v>0</v>
      </c>
      <c r="H117" s="114" t="n"/>
      <c r="I117" s="114" t="n"/>
      <c r="J117" s="114" t="n"/>
      <c r="K117" s="114" t="n"/>
      <c r="L117" s="114" t="n"/>
      <c r="M117" s="114" t="n"/>
      <c r="N117" s="114" t="n"/>
      <c r="O117" s="114" t="n"/>
      <c r="P117" s="114" t="n"/>
      <c r="Q117" s="114" t="n"/>
      <c r="R117" s="114" t="n"/>
      <c r="S117" s="114" t="n"/>
      <c r="T117" s="114" t="n"/>
      <c r="U117" s="114" t="n"/>
      <c r="V117" s="114" t="n"/>
      <c r="W117" s="114" t="n"/>
      <c r="X117" s="114" t="n"/>
      <c r="Y117" s="114" t="n"/>
      <c r="Z117" s="114" t="n"/>
      <c r="AA117" s="114" t="n"/>
      <c r="AB117" s="114" t="n"/>
      <c r="AC117" s="114" t="n"/>
      <c r="AD117" s="114" t="n"/>
      <c r="AE117" s="114" t="n"/>
      <c r="AF117" s="114" t="n"/>
      <c r="AG117" s="114" t="n"/>
      <c r="AH117" s="114" t="n"/>
      <c r="AI117" s="114" t="n"/>
      <c r="AJ117" s="114" t="n"/>
      <c r="AK117" s="114" t="n"/>
    </row>
    <row r="118" ht="18" customHeight="1" s="173" thickBot="1">
      <c r="A118" s="121" t="inlineStr">
        <is>
          <t>Listrik, gas dan air - Mata uang asing - Diragukan</t>
        </is>
      </c>
      <c r="B118" s="111" t="n"/>
      <c r="C118" s="114" t="n">
        <v>0</v>
      </c>
      <c r="D118" s="114" t="n">
        <v>0</v>
      </c>
      <c r="E118" s="114" t="n">
        <v>0</v>
      </c>
      <c r="F118" s="114" t="n">
        <v>0</v>
      </c>
      <c r="G118" s="114" t="n">
        <v>0</v>
      </c>
      <c r="H118" s="114" t="n"/>
      <c r="I118" s="114" t="n"/>
      <c r="J118" s="114" t="n"/>
      <c r="K118" s="114" t="n"/>
      <c r="L118" s="114" t="n"/>
      <c r="M118" s="114" t="n"/>
      <c r="N118" s="114" t="n"/>
      <c r="O118" s="114" t="n"/>
      <c r="P118" s="114" t="n"/>
      <c r="Q118" s="114" t="n"/>
      <c r="R118" s="114" t="n"/>
      <c r="S118" s="114" t="n"/>
      <c r="T118" s="114" t="n"/>
      <c r="U118" s="114" t="n"/>
      <c r="V118" s="114" t="n"/>
      <c r="W118" s="114" t="n"/>
      <c r="X118" s="114" t="n"/>
      <c r="Y118" s="114" t="n"/>
      <c r="Z118" s="114" t="n"/>
      <c r="AA118" s="114" t="n"/>
      <c r="AB118" s="114" t="n"/>
      <c r="AC118" s="114" t="n"/>
      <c r="AD118" s="114" t="n"/>
      <c r="AE118" s="114" t="n"/>
      <c r="AF118" s="114" t="n"/>
      <c r="AG118" s="114" t="n"/>
      <c r="AH118" s="114" t="n"/>
      <c r="AI118" s="114" t="n"/>
      <c r="AJ118" s="114" t="n"/>
      <c r="AK118" s="114" t="n"/>
    </row>
    <row r="119" ht="18" customHeight="1" s="173" thickBot="1">
      <c r="A119" s="121" t="inlineStr">
        <is>
          <t>Listrik, gas dan air - Mata uang asing - Macet</t>
        </is>
      </c>
      <c r="B119" s="111" t="n"/>
      <c r="C119" s="114" t="n">
        <v>0</v>
      </c>
      <c r="D119" s="114" t="n">
        <v>0</v>
      </c>
      <c r="E119" s="114" t="n">
        <v>0</v>
      </c>
      <c r="F119" s="114" t="n">
        <v>0</v>
      </c>
      <c r="G119" s="114" t="n">
        <v>0</v>
      </c>
      <c r="H119" s="114" t="n"/>
      <c r="I119" s="114" t="n"/>
      <c r="J119" s="114" t="n"/>
      <c r="K119" s="114" t="n"/>
      <c r="L119" s="114" t="n"/>
      <c r="M119" s="114" t="n"/>
      <c r="N119" s="114" t="n"/>
      <c r="O119" s="114" t="n"/>
      <c r="P119" s="114" t="n"/>
      <c r="Q119" s="114" t="n"/>
      <c r="R119" s="114" t="n"/>
      <c r="S119" s="114" t="n"/>
      <c r="T119" s="114" t="n"/>
      <c r="U119" s="114" t="n"/>
      <c r="V119" s="114" t="n"/>
      <c r="W119" s="114" t="n"/>
      <c r="X119" s="114" t="n"/>
      <c r="Y119" s="114" t="n"/>
      <c r="Z119" s="114" t="n"/>
      <c r="AA119" s="114" t="n"/>
      <c r="AB119" s="114" t="n"/>
      <c r="AC119" s="114" t="n"/>
      <c r="AD119" s="114" t="n"/>
      <c r="AE119" s="114" t="n"/>
      <c r="AF119" s="114" t="n"/>
      <c r="AG119" s="114" t="n"/>
      <c r="AH119" s="114" t="n"/>
      <c r="AI119" s="114" t="n"/>
      <c r="AJ119" s="114" t="n"/>
      <c r="AK119" s="114" t="n"/>
    </row>
    <row r="120" ht="18" customHeight="1" s="173" thickBot="1">
      <c r="A120" s="118" t="inlineStr">
        <is>
          <t>Jasa sosial - Mata uang asing - Total</t>
        </is>
      </c>
      <c r="B120" s="111" t="n"/>
      <c r="C120" s="113" t="n">
        <v>0</v>
      </c>
      <c r="D120" s="113" t="n">
        <v>0</v>
      </c>
      <c r="E120" s="113" t="n">
        <v>0</v>
      </c>
      <c r="F120" s="113" t="n">
        <v>0</v>
      </c>
      <c r="G120" s="113" t="n">
        <v>0</v>
      </c>
      <c r="H120" s="113" t="n"/>
      <c r="I120" s="113" t="n"/>
      <c r="J120" s="113" t="n"/>
      <c r="K120" s="113" t="n"/>
      <c r="L120" s="113" t="n"/>
      <c r="M120" s="113" t="n"/>
      <c r="N120" s="113" t="n"/>
      <c r="O120" s="113" t="n"/>
      <c r="P120" s="113" t="n"/>
      <c r="Q120" s="113" t="n"/>
      <c r="R120" s="113" t="n"/>
      <c r="S120" s="113" t="n"/>
      <c r="T120" s="113" t="n"/>
      <c r="U120" s="113" t="n"/>
      <c r="V120" s="113" t="n"/>
      <c r="W120" s="113" t="n"/>
      <c r="X120" s="113" t="n"/>
      <c r="Y120" s="113" t="n"/>
      <c r="Z120" s="113" t="n"/>
      <c r="AA120" s="113" t="n"/>
      <c r="AB120" s="113" t="n"/>
      <c r="AC120" s="113" t="n"/>
      <c r="AD120" s="113" t="n"/>
      <c r="AE120" s="113" t="n"/>
      <c r="AF120" s="113" t="n"/>
      <c r="AG120" s="113" t="n"/>
      <c r="AH120" s="113" t="n"/>
      <c r="AI120" s="113" t="n"/>
      <c r="AJ120" s="113" t="n"/>
      <c r="AK120" s="113" t="n"/>
    </row>
    <row r="121" ht="18" customHeight="1" s="173" thickBot="1">
      <c r="A121" s="121" t="inlineStr">
        <is>
          <t>Jasa sosial - Mata uang asing - Lancar</t>
        </is>
      </c>
      <c r="B121" s="111" t="n"/>
      <c r="C121" s="114" t="n">
        <v>0</v>
      </c>
      <c r="D121" s="114" t="n">
        <v>0</v>
      </c>
      <c r="E121" s="114" t="n">
        <v>0</v>
      </c>
      <c r="F121" s="114" t="n">
        <v>0</v>
      </c>
      <c r="G121" s="114" t="n">
        <v>0</v>
      </c>
      <c r="H121" s="114" t="n"/>
      <c r="I121" s="114" t="n"/>
      <c r="J121" s="114" t="n"/>
      <c r="K121" s="114" t="n"/>
      <c r="L121" s="114" t="n"/>
      <c r="M121" s="114" t="n"/>
      <c r="N121" s="114" t="n"/>
      <c r="O121" s="114" t="n"/>
      <c r="P121" s="114" t="n"/>
      <c r="Q121" s="114" t="n"/>
      <c r="R121" s="114" t="n"/>
      <c r="S121" s="114" t="n"/>
      <c r="T121" s="114" t="n"/>
      <c r="U121" s="114" t="n"/>
      <c r="V121" s="114" t="n"/>
      <c r="W121" s="114" t="n"/>
      <c r="X121" s="114" t="n"/>
      <c r="Y121" s="114" t="n"/>
      <c r="Z121" s="114" t="n"/>
      <c r="AA121" s="114" t="n"/>
      <c r="AB121" s="114" t="n"/>
      <c r="AC121" s="114" t="n"/>
      <c r="AD121" s="114" t="n"/>
      <c r="AE121" s="114" t="n"/>
      <c r="AF121" s="114" t="n"/>
      <c r="AG121" s="114" t="n"/>
      <c r="AH121" s="114" t="n"/>
      <c r="AI121" s="114" t="n"/>
      <c r="AJ121" s="114" t="n"/>
      <c r="AK121" s="114" t="n"/>
    </row>
    <row r="122" ht="18" customHeight="1" s="173" thickBot="1">
      <c r="A122" s="121" t="inlineStr">
        <is>
          <t>Jasa sosial - Mata uang asing - Dalam perhatian khusus</t>
        </is>
      </c>
      <c r="B122" s="111" t="n"/>
      <c r="C122" s="114" t="n">
        <v>0</v>
      </c>
      <c r="D122" s="114" t="n">
        <v>0</v>
      </c>
      <c r="E122" s="114" t="n">
        <v>0</v>
      </c>
      <c r="F122" s="114" t="n">
        <v>0</v>
      </c>
      <c r="G122" s="114" t="n">
        <v>0</v>
      </c>
      <c r="H122" s="114" t="n"/>
      <c r="I122" s="114" t="n"/>
      <c r="J122" s="114" t="n"/>
      <c r="K122" s="114" t="n"/>
      <c r="L122" s="114" t="n"/>
      <c r="M122" s="114" t="n"/>
      <c r="N122" s="114" t="n"/>
      <c r="O122" s="114" t="n"/>
      <c r="P122" s="114" t="n"/>
      <c r="Q122" s="114" t="n"/>
      <c r="R122" s="114" t="n"/>
      <c r="S122" s="114" t="n"/>
      <c r="T122" s="114" t="n"/>
      <c r="U122" s="114" t="n"/>
      <c r="V122" s="114" t="n"/>
      <c r="W122" s="114" t="n"/>
      <c r="X122" s="114" t="n"/>
      <c r="Y122" s="114" t="n"/>
      <c r="Z122" s="114" t="n"/>
      <c r="AA122" s="114" t="n"/>
      <c r="AB122" s="114" t="n"/>
      <c r="AC122" s="114" t="n"/>
      <c r="AD122" s="114" t="n"/>
      <c r="AE122" s="114" t="n"/>
      <c r="AF122" s="114" t="n"/>
      <c r="AG122" s="114" t="n"/>
      <c r="AH122" s="114" t="n"/>
      <c r="AI122" s="114" t="n"/>
      <c r="AJ122" s="114" t="n"/>
      <c r="AK122" s="114" t="n"/>
    </row>
    <row r="123" ht="18" customHeight="1" s="173" thickBot="1">
      <c r="A123" s="121" t="inlineStr">
        <is>
          <t>Jasa sosial - Mata uang asing - Kurang lancar</t>
        </is>
      </c>
      <c r="B123" s="111" t="n"/>
      <c r="C123" s="114" t="n">
        <v>0</v>
      </c>
      <c r="D123" s="114" t="n">
        <v>0</v>
      </c>
      <c r="E123" s="114" t="n">
        <v>0</v>
      </c>
      <c r="F123" s="114" t="n">
        <v>0</v>
      </c>
      <c r="G123" s="114" t="n">
        <v>0</v>
      </c>
      <c r="H123" s="114" t="n"/>
      <c r="I123" s="114" t="n"/>
      <c r="J123" s="114" t="n"/>
      <c r="K123" s="114" t="n"/>
      <c r="L123" s="114" t="n"/>
      <c r="M123" s="114" t="n"/>
      <c r="N123" s="114" t="n"/>
      <c r="O123" s="114" t="n"/>
      <c r="P123" s="114" t="n"/>
      <c r="Q123" s="114" t="n"/>
      <c r="R123" s="114" t="n"/>
      <c r="S123" s="114" t="n"/>
      <c r="T123" s="114" t="n"/>
      <c r="U123" s="114" t="n"/>
      <c r="V123" s="114" t="n"/>
      <c r="W123" s="114" t="n"/>
      <c r="X123" s="114" t="n"/>
      <c r="Y123" s="114" t="n"/>
      <c r="Z123" s="114" t="n"/>
      <c r="AA123" s="114" t="n"/>
      <c r="AB123" s="114" t="n"/>
      <c r="AC123" s="114" t="n"/>
      <c r="AD123" s="114" t="n"/>
      <c r="AE123" s="114" t="n"/>
      <c r="AF123" s="114" t="n"/>
      <c r="AG123" s="114" t="n"/>
      <c r="AH123" s="114" t="n"/>
      <c r="AI123" s="114" t="n"/>
      <c r="AJ123" s="114" t="n"/>
      <c r="AK123" s="114" t="n"/>
    </row>
    <row r="124" ht="18" customHeight="1" s="173" thickBot="1">
      <c r="A124" s="121" t="inlineStr">
        <is>
          <t>Jasa sosial - Mata uang asing - Diragukan</t>
        </is>
      </c>
      <c r="B124" s="111" t="n"/>
      <c r="C124" s="114" t="n">
        <v>0</v>
      </c>
      <c r="D124" s="114" t="n">
        <v>0</v>
      </c>
      <c r="E124" s="114" t="n">
        <v>0</v>
      </c>
      <c r="F124" s="114" t="n">
        <v>0</v>
      </c>
      <c r="G124" s="114" t="n">
        <v>0</v>
      </c>
      <c r="H124" s="114" t="n"/>
      <c r="I124" s="114" t="n"/>
      <c r="J124" s="114" t="n"/>
      <c r="K124" s="114" t="n"/>
      <c r="L124" s="114" t="n"/>
      <c r="M124" s="114" t="n"/>
      <c r="N124" s="114" t="n"/>
      <c r="O124" s="114" t="n"/>
      <c r="P124" s="114" t="n"/>
      <c r="Q124" s="114" t="n"/>
      <c r="R124" s="114" t="n"/>
      <c r="S124" s="114" t="n"/>
      <c r="T124" s="114" t="n"/>
      <c r="U124" s="114" t="n"/>
      <c r="V124" s="114" t="n"/>
      <c r="W124" s="114" t="n"/>
      <c r="X124" s="114" t="n"/>
      <c r="Y124" s="114" t="n"/>
      <c r="Z124" s="114" t="n"/>
      <c r="AA124" s="114" t="n"/>
      <c r="AB124" s="114" t="n"/>
      <c r="AC124" s="114" t="n"/>
      <c r="AD124" s="114" t="n"/>
      <c r="AE124" s="114" t="n"/>
      <c r="AF124" s="114" t="n"/>
      <c r="AG124" s="114" t="n"/>
      <c r="AH124" s="114" t="n"/>
      <c r="AI124" s="114" t="n"/>
      <c r="AJ124" s="114" t="n"/>
      <c r="AK124" s="114" t="n"/>
    </row>
    <row r="125" ht="18" customHeight="1" s="173" thickBot="1">
      <c r="A125" s="121" t="inlineStr">
        <is>
          <t>Jasa sosial - Mata uang asing - Macet</t>
        </is>
      </c>
      <c r="B125" s="111" t="n"/>
      <c r="C125" s="114" t="n">
        <v>0</v>
      </c>
      <c r="D125" s="114" t="n">
        <v>0</v>
      </c>
      <c r="E125" s="114" t="n">
        <v>0</v>
      </c>
      <c r="F125" s="114" t="n">
        <v>0</v>
      </c>
      <c r="G125" s="114" t="n">
        <v>0</v>
      </c>
      <c r="H125" s="114" t="n"/>
      <c r="I125" s="114" t="n"/>
      <c r="J125" s="114" t="n"/>
      <c r="K125" s="114" t="n"/>
      <c r="L125" s="114" t="n"/>
      <c r="M125" s="114" t="n"/>
      <c r="N125" s="114" t="n"/>
      <c r="O125" s="114" t="n"/>
      <c r="P125" s="114" t="n"/>
      <c r="Q125" s="114" t="n"/>
      <c r="R125" s="114" t="n"/>
      <c r="S125" s="114" t="n"/>
      <c r="T125" s="114" t="n"/>
      <c r="U125" s="114" t="n"/>
      <c r="V125" s="114" t="n"/>
      <c r="W125" s="114" t="n"/>
      <c r="X125" s="114" t="n"/>
      <c r="Y125" s="114" t="n"/>
      <c r="Z125" s="114" t="n"/>
      <c r="AA125" s="114" t="n"/>
      <c r="AB125" s="114" t="n"/>
      <c r="AC125" s="114" t="n"/>
      <c r="AD125" s="114" t="n"/>
      <c r="AE125" s="114" t="n"/>
      <c r="AF125" s="114" t="n"/>
      <c r="AG125" s="114" t="n"/>
      <c r="AH125" s="114" t="n"/>
      <c r="AI125" s="114" t="n"/>
      <c r="AJ125" s="114" t="n"/>
      <c r="AK125" s="114" t="n"/>
    </row>
    <row r="126" ht="18" customHeight="1" s="173" thickBot="1">
      <c r="A126" s="118" t="inlineStr">
        <is>
          <t>Pertambangan - Mata uang asing - Total</t>
        </is>
      </c>
      <c r="B126" s="112" t="n"/>
      <c r="C126" s="113" t="n">
        <v>1669.762</v>
      </c>
      <c r="D126" s="113" t="n">
        <v>2121.871</v>
      </c>
      <c r="E126" s="113" t="n">
        <v>2216.952</v>
      </c>
      <c r="F126" s="113" t="n">
        <v>5618.715</v>
      </c>
      <c r="G126" s="113" t="n">
        <v>3989.688</v>
      </c>
      <c r="H126" s="113" t="n"/>
      <c r="I126" s="113" t="n"/>
      <c r="J126" s="113" t="n"/>
      <c r="K126" s="113" t="n"/>
      <c r="L126" s="113" t="n"/>
      <c r="M126" s="113" t="n"/>
      <c r="N126" s="113" t="n"/>
      <c r="O126" s="113" t="n"/>
      <c r="P126" s="113" t="n"/>
      <c r="Q126" s="113" t="n"/>
      <c r="R126" s="113" t="n"/>
      <c r="S126" s="113" t="n"/>
      <c r="T126" s="113" t="n"/>
      <c r="U126" s="113" t="n"/>
      <c r="V126" s="113" t="n"/>
      <c r="W126" s="113" t="n"/>
      <c r="X126" s="113" t="n"/>
      <c r="Y126" s="113" t="n"/>
      <c r="Z126" s="113" t="n"/>
      <c r="AA126" s="113" t="n"/>
      <c r="AB126" s="113" t="n"/>
      <c r="AC126" s="113" t="n"/>
      <c r="AD126" s="113" t="n"/>
      <c r="AE126" s="113" t="n"/>
      <c r="AF126" s="113" t="n"/>
      <c r="AG126" s="113" t="n"/>
      <c r="AH126" s="113" t="n"/>
      <c r="AI126" s="113" t="n"/>
      <c r="AJ126" s="113" t="n"/>
      <c r="AK126" s="113" t="n"/>
    </row>
    <row r="127" ht="18" customHeight="1" s="173" thickBot="1">
      <c r="A127" s="121" t="inlineStr">
        <is>
          <t>Pertambangan - Mata uang asing - Lancar</t>
        </is>
      </c>
      <c r="B127" s="112" t="n"/>
      <c r="C127" s="114" t="n">
        <v>1669.762</v>
      </c>
      <c r="D127" s="114" t="n">
        <v>2121.871</v>
      </c>
      <c r="E127" s="114" t="n">
        <v>2216.952</v>
      </c>
      <c r="F127" s="114" t="n">
        <v>5618.715</v>
      </c>
      <c r="G127" s="114" t="n">
        <v>3989.688</v>
      </c>
      <c r="H127" s="114" t="n"/>
      <c r="I127" s="114" t="n"/>
      <c r="J127" s="114" t="n"/>
      <c r="K127" s="114" t="n"/>
      <c r="L127" s="114" t="n"/>
      <c r="M127" s="114" t="n"/>
      <c r="N127" s="114" t="n"/>
      <c r="O127" s="114" t="n"/>
      <c r="P127" s="114" t="n"/>
      <c r="Q127" s="114" t="n"/>
      <c r="R127" s="114" t="n"/>
      <c r="S127" s="114" t="n"/>
      <c r="T127" s="114" t="n"/>
      <c r="U127" s="114" t="n"/>
      <c r="V127" s="114" t="n"/>
      <c r="W127" s="114" t="n"/>
      <c r="X127" s="114" t="n"/>
      <c r="Y127" s="114" t="n"/>
      <c r="Z127" s="114" t="n"/>
      <c r="AA127" s="114" t="n"/>
      <c r="AB127" s="114" t="n"/>
      <c r="AC127" s="114" t="n"/>
      <c r="AD127" s="114" t="n"/>
      <c r="AE127" s="114" t="n"/>
      <c r="AF127" s="114" t="n"/>
      <c r="AG127" s="114" t="n"/>
      <c r="AH127" s="114" t="n"/>
      <c r="AI127" s="114" t="n"/>
      <c r="AJ127" s="114" t="n"/>
      <c r="AK127" s="114" t="n"/>
    </row>
    <row r="128" ht="18" customHeight="1" s="173" thickBot="1">
      <c r="A128" s="121" t="inlineStr">
        <is>
          <t>Pertambangan - Mata uang asing - Dalam perhatian khusus</t>
        </is>
      </c>
      <c r="B128" s="112" t="n"/>
      <c r="C128" s="114" t="n">
        <v>0</v>
      </c>
      <c r="D128" s="114" t="n">
        <v>0</v>
      </c>
      <c r="E128" s="114" t="n">
        <v>0</v>
      </c>
      <c r="F128" s="114" t="n">
        <v>0</v>
      </c>
      <c r="G128" s="114" t="n">
        <v>0</v>
      </c>
      <c r="H128" s="114" t="n"/>
      <c r="I128" s="114" t="n"/>
      <c r="J128" s="114" t="n"/>
      <c r="K128" s="114" t="n"/>
      <c r="L128" s="114" t="n"/>
      <c r="M128" s="114" t="n"/>
      <c r="N128" s="114" t="n"/>
      <c r="O128" s="114" t="n"/>
      <c r="P128" s="114" t="n"/>
      <c r="Q128" s="114" t="n"/>
      <c r="R128" s="114" t="n"/>
      <c r="S128" s="114" t="n"/>
      <c r="T128" s="114" t="n"/>
      <c r="U128" s="114" t="n"/>
      <c r="V128" s="114" t="n"/>
      <c r="W128" s="114" t="n"/>
      <c r="X128" s="114" t="n"/>
      <c r="Y128" s="114" t="n"/>
      <c r="Z128" s="114" t="n"/>
      <c r="AA128" s="114" t="n"/>
      <c r="AB128" s="114" t="n"/>
      <c r="AC128" s="114" t="n"/>
      <c r="AD128" s="114" t="n"/>
      <c r="AE128" s="114" t="n"/>
      <c r="AF128" s="114" t="n"/>
      <c r="AG128" s="114" t="n"/>
      <c r="AH128" s="114" t="n"/>
      <c r="AI128" s="114" t="n"/>
      <c r="AJ128" s="114" t="n"/>
      <c r="AK128" s="114" t="n"/>
    </row>
    <row r="129" ht="18" customHeight="1" s="173" thickBot="1">
      <c r="A129" s="121" t="inlineStr">
        <is>
          <t>Pertambangan - Mata uang asing - Kurang lancar</t>
        </is>
      </c>
      <c r="B129" s="112" t="n"/>
      <c r="C129" s="114" t="n">
        <v>0</v>
      </c>
      <c r="D129" s="114" t="n">
        <v>0</v>
      </c>
      <c r="E129" s="114" t="n">
        <v>0</v>
      </c>
      <c r="F129" s="114" t="n">
        <v>0</v>
      </c>
      <c r="G129" s="114" t="n">
        <v>0</v>
      </c>
      <c r="H129" s="114" t="n"/>
      <c r="I129" s="114" t="n"/>
      <c r="J129" s="114" t="n"/>
      <c r="K129" s="114" t="n"/>
      <c r="L129" s="114" t="n"/>
      <c r="M129" s="114" t="n"/>
      <c r="N129" s="114" t="n"/>
      <c r="O129" s="114" t="n"/>
      <c r="P129" s="114" t="n"/>
      <c r="Q129" s="114" t="n"/>
      <c r="R129" s="114" t="n"/>
      <c r="S129" s="114" t="n"/>
      <c r="T129" s="114" t="n"/>
      <c r="U129" s="114" t="n"/>
      <c r="V129" s="114" t="n"/>
      <c r="W129" s="114" t="n"/>
      <c r="X129" s="114" t="n"/>
      <c r="Y129" s="114" t="n"/>
      <c r="Z129" s="114" t="n"/>
      <c r="AA129" s="114" t="n"/>
      <c r="AB129" s="114" t="n"/>
      <c r="AC129" s="114" t="n"/>
      <c r="AD129" s="114" t="n"/>
      <c r="AE129" s="114" t="n"/>
      <c r="AF129" s="114" t="n"/>
      <c r="AG129" s="114" t="n"/>
      <c r="AH129" s="114" t="n"/>
      <c r="AI129" s="114" t="n"/>
      <c r="AJ129" s="114" t="n"/>
      <c r="AK129" s="114" t="n"/>
    </row>
    <row r="130" ht="18" customHeight="1" s="173" thickBot="1">
      <c r="A130" s="121" t="inlineStr">
        <is>
          <t>Pertambangan - Mata uang asing - Diragukan</t>
        </is>
      </c>
      <c r="B130" s="112" t="n"/>
      <c r="C130" s="114" t="n">
        <v>0</v>
      </c>
      <c r="D130" s="114" t="n">
        <v>0</v>
      </c>
      <c r="E130" s="114" t="n">
        <v>0</v>
      </c>
      <c r="F130" s="114" t="n">
        <v>0</v>
      </c>
      <c r="G130" s="114" t="n">
        <v>0</v>
      </c>
      <c r="H130" s="114" t="n"/>
      <c r="I130" s="114" t="n"/>
      <c r="J130" s="114" t="n"/>
      <c r="K130" s="114" t="n"/>
      <c r="L130" s="114" t="n"/>
      <c r="M130" s="114" t="n"/>
      <c r="N130" s="114" t="n"/>
      <c r="O130" s="114" t="n"/>
      <c r="P130" s="114" t="n"/>
      <c r="Q130" s="114" t="n"/>
      <c r="R130" s="114" t="n"/>
      <c r="S130" s="114" t="n"/>
      <c r="T130" s="114" t="n"/>
      <c r="U130" s="114" t="n"/>
      <c r="V130" s="114" t="n"/>
      <c r="W130" s="114" t="n"/>
      <c r="X130" s="114" t="n"/>
      <c r="Y130" s="114" t="n"/>
      <c r="Z130" s="114" t="n"/>
      <c r="AA130" s="114" t="n"/>
      <c r="AB130" s="114" t="n"/>
      <c r="AC130" s="114" t="n"/>
      <c r="AD130" s="114" t="n"/>
      <c r="AE130" s="114" t="n"/>
      <c r="AF130" s="114" t="n"/>
      <c r="AG130" s="114" t="n"/>
      <c r="AH130" s="114" t="n"/>
      <c r="AI130" s="114" t="n"/>
      <c r="AJ130" s="114" t="n"/>
      <c r="AK130" s="114" t="n"/>
    </row>
    <row r="131" ht="18" customHeight="1" s="173" thickBot="1">
      <c r="A131" s="121" t="inlineStr">
        <is>
          <t>Pertambangan - Mata uang asing - Macet</t>
        </is>
      </c>
      <c r="B131" s="111" t="n"/>
      <c r="C131" s="114" t="n">
        <v>0</v>
      </c>
      <c r="D131" s="114" t="n">
        <v>0</v>
      </c>
      <c r="E131" s="114" t="n">
        <v>0</v>
      </c>
      <c r="F131" s="114" t="n">
        <v>0</v>
      </c>
      <c r="G131" s="114" t="n">
        <v>0</v>
      </c>
      <c r="H131" s="114" t="n"/>
      <c r="I131" s="114" t="n"/>
      <c r="J131" s="114" t="n"/>
      <c r="K131" s="114" t="n"/>
      <c r="L131" s="114" t="n"/>
      <c r="M131" s="114" t="n"/>
      <c r="N131" s="114" t="n"/>
      <c r="O131" s="114" t="n"/>
      <c r="P131" s="114" t="n"/>
      <c r="Q131" s="114" t="n"/>
      <c r="R131" s="114" t="n"/>
      <c r="S131" s="114" t="n"/>
      <c r="T131" s="114" t="n"/>
      <c r="U131" s="114" t="n"/>
      <c r="V131" s="114" t="n"/>
      <c r="W131" s="114" t="n"/>
      <c r="X131" s="114" t="n"/>
      <c r="Y131" s="114" t="n"/>
      <c r="Z131" s="114" t="n"/>
      <c r="AA131" s="114" t="n"/>
      <c r="AB131" s="114" t="n"/>
      <c r="AC131" s="114" t="n"/>
      <c r="AD131" s="114" t="n"/>
      <c r="AE131" s="114" t="n"/>
      <c r="AF131" s="114" t="n"/>
      <c r="AG131" s="114" t="n"/>
      <c r="AH131" s="114" t="n"/>
      <c r="AI131" s="114" t="n"/>
      <c r="AJ131" s="114" t="n"/>
      <c r="AK131" s="114" t="n"/>
    </row>
    <row r="132" ht="18" customHeight="1" s="173" thickBot="1">
      <c r="A132" s="118" t="inlineStr">
        <is>
          <t>Properti - Mata uang asing - Total</t>
        </is>
      </c>
      <c r="B132" s="112" t="n"/>
      <c r="C132" s="113" t="n">
        <v>10.449</v>
      </c>
      <c r="D132" s="113" t="n">
        <v>0</v>
      </c>
      <c r="E132" s="113" t="n">
        <v>0</v>
      </c>
      <c r="F132" s="113" t="n">
        <v>0</v>
      </c>
      <c r="G132" s="113" t="n">
        <v>0</v>
      </c>
      <c r="H132" s="113" t="n"/>
      <c r="I132" s="113" t="n"/>
      <c r="J132" s="113" t="n"/>
      <c r="K132" s="113" t="n"/>
      <c r="L132" s="113" t="n"/>
      <c r="M132" s="113" t="n"/>
      <c r="N132" s="113" t="n"/>
      <c r="O132" s="113" t="n"/>
      <c r="P132" s="113" t="n"/>
      <c r="Q132" s="113" t="n"/>
      <c r="R132" s="113" t="n"/>
      <c r="S132" s="113" t="n"/>
      <c r="T132" s="113" t="n"/>
      <c r="U132" s="113" t="n"/>
      <c r="V132" s="113" t="n"/>
      <c r="W132" s="113" t="n"/>
      <c r="X132" s="113" t="n"/>
      <c r="Y132" s="113" t="n"/>
      <c r="Z132" s="113" t="n"/>
      <c r="AA132" s="113" t="n"/>
      <c r="AB132" s="113" t="n"/>
      <c r="AC132" s="113" t="n"/>
      <c r="AD132" s="113" t="n"/>
      <c r="AE132" s="113" t="n"/>
      <c r="AF132" s="113" t="n"/>
      <c r="AG132" s="113" t="n"/>
      <c r="AH132" s="113" t="n"/>
      <c r="AI132" s="113" t="n"/>
      <c r="AJ132" s="113" t="n"/>
      <c r="AK132" s="113" t="n"/>
    </row>
    <row r="133" ht="18" customHeight="1" s="173" thickBot="1">
      <c r="A133" s="121" t="inlineStr">
        <is>
          <t>Properti - Mata uang asing - Lancar</t>
        </is>
      </c>
      <c r="B133" s="112" t="n"/>
      <c r="C133" s="114" t="n">
        <v>10.449</v>
      </c>
      <c r="D133" s="114" t="n">
        <v>0</v>
      </c>
      <c r="E133" s="114" t="n">
        <v>0</v>
      </c>
      <c r="F133" s="114" t="n">
        <v>0</v>
      </c>
      <c r="G133" s="114" t="n">
        <v>0</v>
      </c>
      <c r="H133" s="114" t="n"/>
      <c r="I133" s="114" t="n"/>
      <c r="J133" s="114" t="n"/>
      <c r="K133" s="114" t="n"/>
      <c r="L133" s="114" t="n"/>
      <c r="M133" s="114" t="n"/>
      <c r="N133" s="114" t="n"/>
      <c r="O133" s="114" t="n"/>
      <c r="P133" s="114" t="n"/>
      <c r="Q133" s="114" t="n"/>
      <c r="R133" s="114" t="n"/>
      <c r="S133" s="114" t="n"/>
      <c r="T133" s="114" t="n"/>
      <c r="U133" s="114" t="n"/>
      <c r="V133" s="114" t="n"/>
      <c r="W133" s="114" t="n"/>
      <c r="X133" s="114" t="n"/>
      <c r="Y133" s="114" t="n"/>
      <c r="Z133" s="114" t="n"/>
      <c r="AA133" s="114" t="n"/>
      <c r="AB133" s="114" t="n"/>
      <c r="AC133" s="114" t="n"/>
      <c r="AD133" s="114" t="n"/>
      <c r="AE133" s="114" t="n"/>
      <c r="AF133" s="114" t="n"/>
      <c r="AG133" s="114" t="n"/>
      <c r="AH133" s="114" t="n"/>
      <c r="AI133" s="114" t="n"/>
      <c r="AJ133" s="114" t="n"/>
      <c r="AK133" s="114" t="n"/>
    </row>
    <row r="134" ht="18" customHeight="1" s="173" thickBot="1">
      <c r="A134" s="121" t="inlineStr">
        <is>
          <t>Properti - Mata uang asing - Dalam perhatian khusus</t>
        </is>
      </c>
      <c r="B134" s="112" t="n"/>
      <c r="C134" s="114" t="n">
        <v>0</v>
      </c>
      <c r="D134" s="114" t="n">
        <v>0</v>
      </c>
      <c r="E134" s="114" t="n">
        <v>0</v>
      </c>
      <c r="F134" s="114" t="n">
        <v>0</v>
      </c>
      <c r="G134" s="114" t="n">
        <v>0</v>
      </c>
      <c r="H134" s="114" t="n"/>
      <c r="I134" s="114" t="n"/>
      <c r="J134" s="114" t="n"/>
      <c r="K134" s="114" t="n"/>
      <c r="L134" s="114" t="n"/>
      <c r="M134" s="114" t="n"/>
      <c r="N134" s="114" t="n"/>
      <c r="O134" s="114" t="n"/>
      <c r="P134" s="114" t="n"/>
      <c r="Q134" s="114" t="n"/>
      <c r="R134" s="114" t="n"/>
      <c r="S134" s="114" t="n"/>
      <c r="T134" s="114" t="n"/>
      <c r="U134" s="114" t="n"/>
      <c r="V134" s="114" t="n"/>
      <c r="W134" s="114" t="n"/>
      <c r="X134" s="114" t="n"/>
      <c r="Y134" s="114" t="n"/>
      <c r="Z134" s="114" t="n"/>
      <c r="AA134" s="114" t="n"/>
      <c r="AB134" s="114" t="n"/>
      <c r="AC134" s="114" t="n"/>
      <c r="AD134" s="114" t="n"/>
      <c r="AE134" s="114" t="n"/>
      <c r="AF134" s="114" t="n"/>
      <c r="AG134" s="114" t="n"/>
      <c r="AH134" s="114" t="n"/>
      <c r="AI134" s="114" t="n"/>
      <c r="AJ134" s="114" t="n"/>
      <c r="AK134" s="114" t="n"/>
    </row>
    <row r="135" ht="18" customHeight="1" s="173" thickBot="1">
      <c r="A135" s="121" t="inlineStr">
        <is>
          <t>Properti - Mata uang asing - Kurang lancar</t>
        </is>
      </c>
      <c r="B135" s="112" t="n"/>
      <c r="C135" s="114" t="n">
        <v>0</v>
      </c>
      <c r="D135" s="114" t="n">
        <v>0</v>
      </c>
      <c r="E135" s="114" t="n">
        <v>0</v>
      </c>
      <c r="F135" s="114" t="n">
        <v>0</v>
      </c>
      <c r="G135" s="114" t="n">
        <v>0</v>
      </c>
      <c r="H135" s="114" t="n"/>
      <c r="I135" s="114" t="n"/>
      <c r="J135" s="114" t="n"/>
      <c r="K135" s="114" t="n"/>
      <c r="L135" s="114" t="n"/>
      <c r="M135" s="114" t="n"/>
      <c r="N135" s="114" t="n"/>
      <c r="O135" s="114" t="n"/>
      <c r="P135" s="114" t="n"/>
      <c r="Q135" s="114" t="n"/>
      <c r="R135" s="114" t="n"/>
      <c r="S135" s="114" t="n"/>
      <c r="T135" s="114" t="n"/>
      <c r="U135" s="114" t="n"/>
      <c r="V135" s="114" t="n"/>
      <c r="W135" s="114" t="n"/>
      <c r="X135" s="114" t="n"/>
      <c r="Y135" s="114" t="n"/>
      <c r="Z135" s="114" t="n"/>
      <c r="AA135" s="114" t="n"/>
      <c r="AB135" s="114" t="n"/>
      <c r="AC135" s="114" t="n"/>
      <c r="AD135" s="114" t="n"/>
      <c r="AE135" s="114" t="n"/>
      <c r="AF135" s="114" t="n"/>
      <c r="AG135" s="114" t="n"/>
      <c r="AH135" s="114" t="n"/>
      <c r="AI135" s="114" t="n"/>
      <c r="AJ135" s="114" t="n"/>
      <c r="AK135" s="114" t="n"/>
    </row>
    <row r="136" ht="18" customHeight="1" s="173" thickBot="1">
      <c r="A136" s="121" t="inlineStr">
        <is>
          <t>Properti - Mata uang asing - Diragukan</t>
        </is>
      </c>
      <c r="B136" s="112" t="n"/>
      <c r="C136" s="114" t="n">
        <v>0</v>
      </c>
      <c r="D136" s="114" t="n">
        <v>0</v>
      </c>
      <c r="E136" s="114" t="n">
        <v>0</v>
      </c>
      <c r="F136" s="114" t="n">
        <v>0</v>
      </c>
      <c r="G136" s="114" t="n">
        <v>0</v>
      </c>
      <c r="H136" s="114" t="n"/>
      <c r="I136" s="114" t="n"/>
      <c r="J136" s="114" t="n"/>
      <c r="K136" s="114" t="n"/>
      <c r="L136" s="114" t="n"/>
      <c r="M136" s="114" t="n"/>
      <c r="N136" s="114" t="n"/>
      <c r="O136" s="114" t="n"/>
      <c r="P136" s="114" t="n"/>
      <c r="Q136" s="114" t="n"/>
      <c r="R136" s="114" t="n"/>
      <c r="S136" s="114" t="n"/>
      <c r="T136" s="114" t="n"/>
      <c r="U136" s="114" t="n"/>
      <c r="V136" s="114" t="n"/>
      <c r="W136" s="114" t="n"/>
      <c r="X136" s="114" t="n"/>
      <c r="Y136" s="114" t="n"/>
      <c r="Z136" s="114" t="n"/>
      <c r="AA136" s="114" t="n"/>
      <c r="AB136" s="114" t="n"/>
      <c r="AC136" s="114" t="n"/>
      <c r="AD136" s="114" t="n"/>
      <c r="AE136" s="114" t="n"/>
      <c r="AF136" s="114" t="n"/>
      <c r="AG136" s="114" t="n"/>
      <c r="AH136" s="114" t="n"/>
      <c r="AI136" s="114" t="n"/>
      <c r="AJ136" s="114" t="n"/>
      <c r="AK136" s="114" t="n"/>
    </row>
    <row r="137" ht="18" customHeight="1" s="173" thickBot="1">
      <c r="A137" s="121" t="inlineStr">
        <is>
          <t>Properti - Mata uang asing - Macet</t>
        </is>
      </c>
      <c r="B137" s="111" t="n"/>
      <c r="C137" s="114" t="n">
        <v>0</v>
      </c>
      <c r="D137" s="114" t="n">
        <v>0</v>
      </c>
      <c r="E137" s="114" t="n">
        <v>0</v>
      </c>
      <c r="F137" s="114" t="n">
        <v>0</v>
      </c>
      <c r="G137" s="114" t="n">
        <v>0</v>
      </c>
      <c r="H137" s="114" t="n"/>
      <c r="I137" s="114" t="n"/>
      <c r="J137" s="114" t="n"/>
      <c r="K137" s="114" t="n"/>
      <c r="L137" s="114" t="n"/>
      <c r="M137" s="114" t="n"/>
      <c r="N137" s="114" t="n"/>
      <c r="O137" s="114" t="n"/>
      <c r="P137" s="114" t="n"/>
      <c r="Q137" s="114" t="n"/>
      <c r="R137" s="114" t="n"/>
      <c r="S137" s="114" t="n"/>
      <c r="T137" s="114" t="n"/>
      <c r="U137" s="114" t="n"/>
      <c r="V137" s="114" t="n"/>
      <c r="W137" s="114" t="n"/>
      <c r="X137" s="114" t="n"/>
      <c r="Y137" s="114" t="n"/>
      <c r="Z137" s="114" t="n"/>
      <c r="AA137" s="114" t="n"/>
      <c r="AB137" s="114" t="n"/>
      <c r="AC137" s="114" t="n"/>
      <c r="AD137" s="114" t="n"/>
      <c r="AE137" s="114" t="n"/>
      <c r="AF137" s="114" t="n"/>
      <c r="AG137" s="114" t="n"/>
      <c r="AH137" s="114" t="n"/>
      <c r="AI137" s="114" t="n"/>
      <c r="AJ137" s="114" t="n"/>
      <c r="AK137" s="114" t="n"/>
    </row>
    <row r="138" ht="18" customHeight="1" s="173" thickBot="1">
      <c r="A138" s="118" t="inlineStr">
        <is>
          <t>Lain-lain - Rupiah - Total</t>
        </is>
      </c>
      <c r="B138" s="112" t="n"/>
      <c r="C138" s="113" t="n">
        <v>6.934</v>
      </c>
      <c r="D138" s="113" t="n">
        <v>58.03</v>
      </c>
      <c r="E138" s="113" t="n">
        <v>106.627</v>
      </c>
      <c r="F138" s="113" t="n">
        <v>95.384</v>
      </c>
      <c r="G138" s="113" t="n">
        <v>110.66</v>
      </c>
      <c r="H138" s="113" t="n"/>
      <c r="I138" s="113" t="n"/>
      <c r="J138" s="113" t="n"/>
      <c r="K138" s="113" t="n"/>
      <c r="L138" s="113" t="n"/>
      <c r="M138" s="113" t="n"/>
      <c r="N138" s="113" t="n"/>
      <c r="O138" s="113" t="n"/>
      <c r="P138" s="113" t="n"/>
      <c r="Q138" s="113" t="n"/>
      <c r="R138" s="113" t="n"/>
      <c r="S138" s="113" t="n"/>
      <c r="T138" s="113" t="n"/>
      <c r="U138" s="113" t="n"/>
      <c r="V138" s="113" t="n"/>
      <c r="W138" s="113" t="n"/>
      <c r="X138" s="113" t="n"/>
      <c r="Y138" s="113" t="n"/>
      <c r="Z138" s="113" t="n"/>
      <c r="AA138" s="113" t="n"/>
      <c r="AB138" s="113" t="n"/>
      <c r="AC138" s="113" t="n"/>
      <c r="AD138" s="113" t="n"/>
      <c r="AE138" s="113" t="n"/>
      <c r="AF138" s="113" t="n"/>
      <c r="AG138" s="113" t="n"/>
      <c r="AH138" s="113" t="n"/>
      <c r="AI138" s="113" t="n"/>
      <c r="AJ138" s="113" t="n"/>
      <c r="AK138" s="113" t="n"/>
    </row>
    <row r="139" ht="18" customHeight="1" s="173" thickBot="1">
      <c r="A139" s="121" t="inlineStr">
        <is>
          <t>Lain-lain - Mata uang asing - Lancar</t>
        </is>
      </c>
      <c r="B139" s="112" t="n"/>
      <c r="C139" s="114" t="n">
        <v>6.934</v>
      </c>
      <c r="D139" s="114" t="n">
        <v>58.03</v>
      </c>
      <c r="E139" s="114" t="n">
        <v>106.627</v>
      </c>
      <c r="F139" s="114" t="n">
        <v>95.384</v>
      </c>
      <c r="G139" s="114" t="n">
        <v>110.66</v>
      </c>
      <c r="H139" s="114" t="n"/>
      <c r="I139" s="114" t="n"/>
      <c r="J139" s="114" t="n"/>
      <c r="K139" s="114" t="n"/>
      <c r="L139" s="114" t="n"/>
      <c r="M139" s="114" t="n"/>
      <c r="N139" s="114" t="n"/>
      <c r="O139" s="114" t="n"/>
      <c r="P139" s="114" t="n"/>
      <c r="Q139" s="114" t="n"/>
      <c r="R139" s="114" t="n"/>
      <c r="S139" s="114" t="n"/>
      <c r="T139" s="114" t="n"/>
      <c r="U139" s="114" t="n"/>
      <c r="V139" s="114" t="n"/>
      <c r="W139" s="114" t="n"/>
      <c r="X139" s="114" t="n"/>
      <c r="Y139" s="114" t="n"/>
      <c r="Z139" s="114" t="n"/>
      <c r="AA139" s="114" t="n"/>
      <c r="AB139" s="114" t="n"/>
      <c r="AC139" s="114" t="n"/>
      <c r="AD139" s="114" t="n"/>
      <c r="AE139" s="114" t="n"/>
      <c r="AF139" s="114" t="n"/>
      <c r="AG139" s="114" t="n"/>
      <c r="AH139" s="114" t="n"/>
      <c r="AI139" s="114" t="n"/>
      <c r="AJ139" s="114" t="n"/>
      <c r="AK139" s="114" t="n"/>
    </row>
    <row r="140" ht="18" customHeight="1" s="173" thickBot="1">
      <c r="A140" s="121" t="inlineStr">
        <is>
          <t>Lain-lain - Mata uang asing - Dalam perhatian khusus</t>
        </is>
      </c>
      <c r="B140" s="112" t="n"/>
      <c r="C140" s="114" t="n">
        <v>0</v>
      </c>
      <c r="D140" s="114" t="n">
        <v>0</v>
      </c>
      <c r="E140" s="114" t="n">
        <v>0</v>
      </c>
      <c r="F140" s="114" t="n">
        <v>0</v>
      </c>
      <c r="G140" s="114" t="n">
        <v>0</v>
      </c>
      <c r="H140" s="114" t="n"/>
      <c r="I140" s="114" t="n"/>
      <c r="J140" s="114" t="n"/>
      <c r="K140" s="114" t="n"/>
      <c r="L140" s="114" t="n"/>
      <c r="M140" s="114" t="n"/>
      <c r="N140" s="114" t="n"/>
      <c r="O140" s="114" t="n"/>
      <c r="P140" s="114" t="n"/>
      <c r="Q140" s="114" t="n"/>
      <c r="R140" s="114" t="n"/>
      <c r="S140" s="114" t="n"/>
      <c r="T140" s="114" t="n"/>
      <c r="U140" s="114" t="n"/>
      <c r="V140" s="114" t="n"/>
      <c r="W140" s="114" t="n"/>
      <c r="X140" s="114" t="n"/>
      <c r="Y140" s="114" t="n"/>
      <c r="Z140" s="114" t="n"/>
      <c r="AA140" s="114" t="n"/>
      <c r="AB140" s="114" t="n"/>
      <c r="AC140" s="114" t="n"/>
      <c r="AD140" s="114" t="n"/>
      <c r="AE140" s="114" t="n"/>
      <c r="AF140" s="114" t="n"/>
      <c r="AG140" s="114" t="n"/>
      <c r="AH140" s="114" t="n"/>
      <c r="AI140" s="114" t="n"/>
      <c r="AJ140" s="114" t="n"/>
      <c r="AK140" s="114" t="n"/>
    </row>
    <row r="141" ht="18" customHeight="1" s="173" thickBot="1">
      <c r="A141" s="121" t="inlineStr">
        <is>
          <t>Lain-lain - Mata uang asing - Kurang lancar</t>
        </is>
      </c>
      <c r="B141" s="112" t="n"/>
      <c r="C141" s="114" t="n">
        <v>0</v>
      </c>
      <c r="D141" s="114" t="n">
        <v>0</v>
      </c>
      <c r="E141" s="114" t="n">
        <v>0</v>
      </c>
      <c r="F141" s="114" t="n">
        <v>0</v>
      </c>
      <c r="G141" s="114" t="n">
        <v>0</v>
      </c>
      <c r="H141" s="114" t="n"/>
      <c r="I141" s="114" t="n"/>
      <c r="J141" s="114" t="n"/>
      <c r="K141" s="114" t="n"/>
      <c r="L141" s="114" t="n"/>
      <c r="M141" s="114" t="n"/>
      <c r="N141" s="114" t="n"/>
      <c r="O141" s="114" t="n"/>
      <c r="P141" s="114" t="n"/>
      <c r="Q141" s="114" t="n"/>
      <c r="R141" s="114" t="n"/>
      <c r="S141" s="114" t="n"/>
      <c r="T141" s="114" t="n"/>
      <c r="U141" s="114" t="n"/>
      <c r="V141" s="114" t="n"/>
      <c r="W141" s="114" t="n"/>
      <c r="X141" s="114" t="n"/>
      <c r="Y141" s="114" t="n"/>
      <c r="Z141" s="114" t="n"/>
      <c r="AA141" s="114" t="n"/>
      <c r="AB141" s="114" t="n"/>
      <c r="AC141" s="114" t="n"/>
      <c r="AD141" s="114" t="n"/>
      <c r="AE141" s="114" t="n"/>
      <c r="AF141" s="114" t="n"/>
      <c r="AG141" s="114" t="n"/>
      <c r="AH141" s="114" t="n"/>
      <c r="AI141" s="114" t="n"/>
      <c r="AJ141" s="114" t="n"/>
      <c r="AK141" s="114" t="n"/>
    </row>
    <row r="142" ht="18" customHeight="1" s="173" thickBot="1">
      <c r="A142" s="121" t="inlineStr">
        <is>
          <t>Lain-lain - Mata uang asing - Diragukan</t>
        </is>
      </c>
      <c r="B142" s="112" t="n"/>
      <c r="C142" s="114" t="n">
        <v>0</v>
      </c>
      <c r="D142" s="114" t="n">
        <v>0</v>
      </c>
      <c r="E142" s="114" t="n">
        <v>0</v>
      </c>
      <c r="F142" s="114" t="n">
        <v>0</v>
      </c>
      <c r="G142" s="114" t="n">
        <v>0</v>
      </c>
      <c r="H142" s="114" t="n"/>
      <c r="I142" s="114" t="n"/>
      <c r="J142" s="114" t="n"/>
      <c r="K142" s="114" t="n"/>
      <c r="L142" s="114" t="n"/>
      <c r="M142" s="114" t="n"/>
      <c r="N142" s="114" t="n"/>
      <c r="O142" s="114" t="n"/>
      <c r="P142" s="114" t="n"/>
      <c r="Q142" s="114" t="n"/>
      <c r="R142" s="114" t="n"/>
      <c r="S142" s="114" t="n"/>
      <c r="T142" s="114" t="n"/>
      <c r="U142" s="114" t="n"/>
      <c r="V142" s="114" t="n"/>
      <c r="W142" s="114" t="n"/>
      <c r="X142" s="114" t="n"/>
      <c r="Y142" s="114" t="n"/>
      <c r="Z142" s="114" t="n"/>
      <c r="AA142" s="114" t="n"/>
      <c r="AB142" s="114" t="n"/>
      <c r="AC142" s="114" t="n"/>
      <c r="AD142" s="114" t="n"/>
      <c r="AE142" s="114" t="n"/>
      <c r="AF142" s="114" t="n"/>
      <c r="AG142" s="114" t="n"/>
      <c r="AH142" s="114" t="n"/>
      <c r="AI142" s="114" t="n"/>
      <c r="AJ142" s="114" t="n"/>
      <c r="AK142" s="114" t="n"/>
    </row>
    <row r="143" ht="18" customHeight="1" s="173" thickBot="1">
      <c r="A143" s="121" t="inlineStr">
        <is>
          <t>Lain-lain - Mata uang asing - Macet</t>
        </is>
      </c>
      <c r="B143" s="111" t="n"/>
      <c r="C143" s="114" t="n">
        <v>0</v>
      </c>
      <c r="D143" s="114" t="n">
        <v>0</v>
      </c>
      <c r="E143" s="114" t="n">
        <v>0</v>
      </c>
      <c r="F143" s="114" t="n">
        <v>0</v>
      </c>
      <c r="G143" s="114" t="n">
        <v>0</v>
      </c>
      <c r="H143" s="114" t="n"/>
      <c r="I143" s="114" t="n"/>
      <c r="J143" s="114" t="n"/>
      <c r="K143" s="114" t="n"/>
      <c r="L143" s="114" t="n"/>
      <c r="M143" s="114" t="n"/>
      <c r="N143" s="114" t="n"/>
      <c r="O143" s="114" t="n"/>
      <c r="P143" s="114" t="n"/>
      <c r="Q143" s="114" t="n"/>
      <c r="R143" s="114" t="n"/>
      <c r="S143" s="114" t="n"/>
      <c r="T143" s="114" t="n"/>
      <c r="U143" s="114" t="n"/>
      <c r="V143" s="114" t="n"/>
      <c r="W143" s="114" t="n"/>
      <c r="X143" s="114" t="n"/>
      <c r="Y143" s="114" t="n"/>
      <c r="Z143" s="114" t="n"/>
      <c r="AA143" s="114" t="n"/>
      <c r="AB143" s="114" t="n"/>
      <c r="AC143" s="114" t="n"/>
      <c r="AD143" s="114" t="n"/>
      <c r="AE143" s="114" t="n"/>
      <c r="AF143" s="114" t="n"/>
      <c r="AG143" s="114" t="n"/>
      <c r="AH143" s="114" t="n"/>
      <c r="AI143" s="114" t="n"/>
      <c r="AJ143" s="114" t="n"/>
      <c r="AK143" s="114" t="n"/>
    </row>
    <row r="144" ht="18" customHeight="1" s="173" thickBot="1">
      <c r="A144" s="118" t="inlineStr">
        <is>
          <t>Subtotal - Mata Uang Asing</t>
        </is>
      </c>
      <c r="B144" s="111" t="n"/>
      <c r="C144" s="113" t="n">
        <v/>
      </c>
      <c r="D144" s="113" t="n">
        <v>24677.034</v>
      </c>
      <c r="E144" s="113" t="n">
        <v>29293.049</v>
      </c>
      <c r="F144" s="113" t="n">
        <v>35830.558</v>
      </c>
      <c r="G144" s="113" t="n">
        <v>41032.711</v>
      </c>
      <c r="H144" s="113" t="n"/>
      <c r="I144" s="113" t="n"/>
      <c r="J144" s="113" t="n"/>
      <c r="K144" s="113" t="n"/>
      <c r="L144" s="113" t="n"/>
      <c r="M144" s="113" t="n"/>
      <c r="N144" s="113" t="n"/>
      <c r="O144" s="113" t="n"/>
      <c r="P144" s="113" t="n"/>
      <c r="Q144" s="113" t="n"/>
      <c r="R144" s="113" t="n"/>
      <c r="S144" s="113" t="n"/>
      <c r="T144" s="113" t="n"/>
      <c r="U144" s="113" t="n"/>
      <c r="V144" s="113" t="n"/>
      <c r="W144" s="113" t="n"/>
      <c r="X144" s="113" t="n"/>
      <c r="Y144" s="113" t="n"/>
      <c r="Z144" s="113" t="n"/>
      <c r="AA144" s="113" t="n"/>
      <c r="AB144" s="113" t="n"/>
      <c r="AC144" s="113" t="n"/>
      <c r="AD144" s="113" t="n"/>
      <c r="AE144" s="113" t="n"/>
      <c r="AF144" s="113" t="n"/>
      <c r="AG144" s="113" t="n"/>
      <c r="AH144" s="113" t="n"/>
      <c r="AI144" s="113" t="n"/>
      <c r="AJ144" s="113" t="n"/>
      <c r="AK144" s="113" t="n"/>
    </row>
    <row r="145" ht="18" customHeight="1" s="173" thickBot="1">
      <c r="A145" s="121" t="inlineStr">
        <is>
          <t>Subtotal - Mata Uang Asing - Lancar</t>
        </is>
      </c>
      <c r="B145" s="111" t="n"/>
      <c r="C145" s="114" t="n">
        <v>14198.909</v>
      </c>
      <c r="D145" s="114" t="n">
        <v>20772.365</v>
      </c>
      <c r="E145" s="114" t="n">
        <v>25998.943</v>
      </c>
      <c r="F145" s="114" t="n">
        <v>32832.778</v>
      </c>
      <c r="G145" s="114" t="n">
        <v>39283.172</v>
      </c>
      <c r="H145" s="114" t="n"/>
      <c r="I145" s="114" t="n"/>
      <c r="J145" s="114" t="n"/>
      <c r="K145" s="114" t="n"/>
      <c r="L145" s="114" t="n"/>
      <c r="M145" s="114" t="n"/>
      <c r="N145" s="114" t="n"/>
      <c r="O145" s="114" t="n"/>
      <c r="P145" s="114" t="n"/>
      <c r="Q145" s="114" t="n"/>
      <c r="R145" s="114" t="n"/>
      <c r="S145" s="114" t="n"/>
      <c r="T145" s="114" t="n"/>
      <c r="U145" s="114" t="n"/>
      <c r="V145" s="114" t="n"/>
      <c r="W145" s="114" t="n"/>
      <c r="X145" s="114" t="n"/>
      <c r="Y145" s="114" t="n"/>
      <c r="Z145" s="114" t="n"/>
      <c r="AA145" s="114" t="n"/>
      <c r="AB145" s="114" t="n"/>
      <c r="AC145" s="114" t="n"/>
      <c r="AD145" s="114" t="n"/>
      <c r="AE145" s="114" t="n"/>
      <c r="AF145" s="114" t="n"/>
      <c r="AG145" s="114" t="n"/>
      <c r="AH145" s="114" t="n"/>
      <c r="AI145" s="114" t="n"/>
      <c r="AJ145" s="114" t="n"/>
      <c r="AK145" s="114" t="n"/>
    </row>
    <row r="146" ht="18" customHeight="1" s="173" thickBot="1">
      <c r="A146" s="121" t="inlineStr">
        <is>
          <t>Subtotal - Mata Uang Asing - Dalam perhatian khusus</t>
        </is>
      </c>
      <c r="B146" s="111" t="n"/>
      <c r="C146" s="114" t="n">
        <v>3334.259</v>
      </c>
      <c r="D146" s="114" t="n">
        <v>3562.145</v>
      </c>
      <c r="E146" s="114" t="n">
        <v>3160.449</v>
      </c>
      <c r="F146" s="114" t="n">
        <v>2997.78</v>
      </c>
      <c r="G146" s="114" t="n">
        <v>1739.523</v>
      </c>
      <c r="H146" s="114" t="n"/>
      <c r="I146" s="114" t="n"/>
      <c r="J146" s="114" t="n"/>
      <c r="K146" s="114" t="n"/>
      <c r="L146" s="114" t="n"/>
      <c r="M146" s="114" t="n"/>
      <c r="N146" s="114" t="n"/>
      <c r="O146" s="114" t="n"/>
      <c r="P146" s="114" t="n"/>
      <c r="Q146" s="114" t="n"/>
      <c r="R146" s="114" t="n"/>
      <c r="S146" s="114" t="n"/>
      <c r="T146" s="114" t="n"/>
      <c r="U146" s="114" t="n"/>
      <c r="V146" s="114" t="n"/>
      <c r="W146" s="114" t="n"/>
      <c r="X146" s="114" t="n"/>
      <c r="Y146" s="114" t="n"/>
      <c r="Z146" s="114" t="n"/>
      <c r="AA146" s="114" t="n"/>
      <c r="AB146" s="114" t="n"/>
      <c r="AC146" s="114" t="n"/>
      <c r="AD146" s="114" t="n"/>
      <c r="AE146" s="114" t="n"/>
      <c r="AF146" s="114" t="n"/>
      <c r="AG146" s="114" t="n"/>
      <c r="AH146" s="114" t="n"/>
      <c r="AI146" s="114" t="n"/>
      <c r="AJ146" s="114" t="n"/>
      <c r="AK146" s="114" t="n"/>
    </row>
    <row r="147" ht="18" customHeight="1" s="173" thickBot="1">
      <c r="A147" s="121" t="inlineStr">
        <is>
          <t>Subtotal - Mata Uang Asing - Kurang lancar</t>
        </is>
      </c>
      <c r="B147" s="111" t="n"/>
      <c r="C147" s="114" t="n">
        <v>0</v>
      </c>
      <c r="D147" s="114" t="n">
        <v>0</v>
      </c>
      <c r="E147" s="114" t="n">
        <v>0</v>
      </c>
      <c r="F147" s="114" t="n">
        <v>0</v>
      </c>
      <c r="G147" s="114" t="n">
        <v>0</v>
      </c>
      <c r="H147" s="114" t="n"/>
      <c r="I147" s="114" t="n"/>
      <c r="J147" s="114" t="n"/>
      <c r="K147" s="114" t="n"/>
      <c r="L147" s="114" t="n"/>
      <c r="M147" s="114" t="n"/>
      <c r="N147" s="114" t="n"/>
      <c r="O147" s="114" t="n"/>
      <c r="P147" s="114" t="n"/>
      <c r="Q147" s="114" t="n"/>
      <c r="R147" s="114" t="n"/>
      <c r="S147" s="114" t="n"/>
      <c r="T147" s="114" t="n"/>
      <c r="U147" s="114" t="n"/>
      <c r="V147" s="114" t="n"/>
      <c r="W147" s="114" t="n"/>
      <c r="X147" s="114" t="n"/>
      <c r="Y147" s="114" t="n"/>
      <c r="Z147" s="114" t="n"/>
      <c r="AA147" s="114" t="n"/>
      <c r="AB147" s="114" t="n"/>
      <c r="AC147" s="114" t="n"/>
      <c r="AD147" s="114" t="n"/>
      <c r="AE147" s="114" t="n"/>
      <c r="AF147" s="114" t="n"/>
      <c r="AG147" s="114" t="n"/>
      <c r="AH147" s="114" t="n"/>
      <c r="AI147" s="114" t="n"/>
      <c r="AJ147" s="114" t="n"/>
      <c r="AK147" s="114" t="n"/>
    </row>
    <row r="148" ht="18" customHeight="1" s="173" thickBot="1">
      <c r="A148" s="121" t="inlineStr">
        <is>
          <t>Subtotal - Mata Uang Asing - Diragukan</t>
        </is>
      </c>
      <c r="B148" s="111" t="n"/>
      <c r="C148" s="114" t="n">
        <v>93.56399999999999</v>
      </c>
      <c r="D148" s="114" t="n">
        <v>0</v>
      </c>
      <c r="E148" s="114" t="n">
        <v>0</v>
      </c>
      <c r="F148" s="114" t="n">
        <v>0</v>
      </c>
      <c r="G148" s="114" t="n">
        <v>0</v>
      </c>
      <c r="H148" s="114" t="n"/>
      <c r="I148" s="114" t="n"/>
      <c r="J148" s="114" t="n"/>
      <c r="K148" s="114" t="n"/>
      <c r="L148" s="114" t="n"/>
      <c r="M148" s="114" t="n"/>
      <c r="N148" s="114" t="n"/>
      <c r="O148" s="114" t="n"/>
      <c r="P148" s="114" t="n"/>
      <c r="Q148" s="114" t="n"/>
      <c r="R148" s="114" t="n"/>
      <c r="S148" s="114" t="n"/>
      <c r="T148" s="114" t="n"/>
      <c r="U148" s="114" t="n"/>
      <c r="V148" s="114" t="n"/>
      <c r="W148" s="114" t="n"/>
      <c r="X148" s="114" t="n"/>
      <c r="Y148" s="114" t="n"/>
      <c r="Z148" s="114" t="n"/>
      <c r="AA148" s="114" t="n"/>
      <c r="AB148" s="114" t="n"/>
      <c r="AC148" s="114" t="n"/>
      <c r="AD148" s="114" t="n"/>
      <c r="AE148" s="114" t="n"/>
      <c r="AF148" s="114" t="n"/>
      <c r="AG148" s="114" t="n"/>
      <c r="AH148" s="114" t="n"/>
      <c r="AI148" s="114" t="n"/>
      <c r="AJ148" s="114" t="n"/>
      <c r="AK148" s="114" t="n"/>
    </row>
    <row r="149" ht="18" customHeight="1" s="173" thickBot="1">
      <c r="A149" s="121" t="inlineStr">
        <is>
          <t>Subtotal - Mata Uang Asing - Macet</t>
        </is>
      </c>
      <c r="B149" s="111" t="n"/>
      <c r="C149" s="114" t="n">
        <v>1315.744</v>
      </c>
      <c r="D149" s="114" t="n">
        <v>342.524</v>
      </c>
      <c r="E149" s="114" t="n">
        <v>133.657</v>
      </c>
      <c r="F149" s="114" t="n">
        <v>0</v>
      </c>
      <c r="G149" s="114" t="n">
        <v>10.016</v>
      </c>
      <c r="H149" s="114" t="n"/>
      <c r="I149" s="114" t="n"/>
      <c r="J149" s="114" t="n"/>
      <c r="K149" s="114" t="n"/>
      <c r="L149" s="114" t="n"/>
      <c r="M149" s="114" t="n"/>
      <c r="N149" s="114" t="n"/>
      <c r="O149" s="114" t="n"/>
      <c r="P149" s="114" t="n"/>
      <c r="Q149" s="114" t="n"/>
      <c r="R149" s="114" t="n"/>
      <c r="S149" s="114" t="n"/>
      <c r="T149" s="114" t="n"/>
      <c r="U149" s="114" t="n"/>
      <c r="V149" s="114" t="n"/>
      <c r="W149" s="114" t="n"/>
      <c r="X149" s="114" t="n"/>
      <c r="Y149" s="114" t="n"/>
      <c r="Z149" s="114" t="n"/>
      <c r="AA149" s="114" t="n"/>
      <c r="AB149" s="114" t="n"/>
      <c r="AC149" s="114" t="n"/>
      <c r="AD149" s="114" t="n"/>
      <c r="AE149" s="114" t="n"/>
      <c r="AF149" s="114" t="n"/>
      <c r="AG149" s="114" t="n"/>
      <c r="AH149" s="114" t="n"/>
      <c r="AI149" s="114" t="n"/>
      <c r="AJ149" s="114" t="n"/>
      <c r="AK149" s="114" t="n"/>
    </row>
    <row r="150" ht="19" customHeight="1" s="173" thickBot="1">
      <c r="A150" s="111" t="inlineStr">
        <is>
          <t>Subtotal</t>
        </is>
      </c>
      <c r="B150" s="112" t="n"/>
      <c r="C150" s="103" t="n"/>
      <c r="D150" s="103" t="n"/>
      <c r="E150" s="103" t="n"/>
      <c r="F150" s="103" t="n"/>
      <c r="G150" s="103" t="n"/>
      <c r="H150" s="103" t="n"/>
      <c r="I150" s="103" t="n"/>
      <c r="J150" s="103" t="n"/>
      <c r="K150" s="103" t="n"/>
      <c r="L150" s="103" t="n"/>
      <c r="M150" s="103" t="n"/>
      <c r="N150" s="103" t="n"/>
      <c r="O150" s="103" t="n"/>
      <c r="P150" s="103" t="n"/>
      <c r="Q150" s="103" t="n"/>
      <c r="R150" s="103" t="n"/>
      <c r="S150" s="103" t="n"/>
      <c r="T150" s="103" t="n"/>
      <c r="U150" s="103" t="n"/>
      <c r="V150" s="103" t="n"/>
      <c r="W150" s="103" t="n"/>
      <c r="X150" s="103" t="n"/>
      <c r="Y150" s="103" t="n"/>
      <c r="Z150" s="103" t="n"/>
      <c r="AA150" s="103" t="n"/>
      <c r="AB150" s="103" t="n"/>
      <c r="AC150" s="103" t="n"/>
      <c r="AD150" s="103" t="n"/>
      <c r="AE150" s="103" t="n"/>
      <c r="AF150" s="103" t="n"/>
      <c r="AG150" s="103" t="n"/>
      <c r="AH150" s="103" t="n"/>
      <c r="AI150" s="103" t="n"/>
      <c r="AJ150" s="103" t="n"/>
      <c r="AK150" s="103" t="n"/>
    </row>
    <row r="151" ht="18" customHeight="1" s="173" thickBot="1">
      <c r="A151" s="118" t="inlineStr">
        <is>
          <t>Jumlah pinjaman - Kotor - Total</t>
        </is>
      </c>
      <c r="B151" s="111" t="n"/>
      <c r="C151" s="113" t="n">
        <v/>
      </c>
      <c r="D151" s="113" t="n">
        <v>190692.19</v>
      </c>
      <c r="E151" s="113" t="n">
        <v>205916.55</v>
      </c>
      <c r="F151" s="113" t="n">
        <v>217949.936</v>
      </c>
      <c r="G151" s="113" t="n">
        <v>227997.983</v>
      </c>
      <c r="H151" s="113" t="n"/>
      <c r="I151" s="113" t="n"/>
      <c r="J151" s="113" t="n"/>
      <c r="K151" s="113" t="n"/>
      <c r="L151" s="113" t="n"/>
      <c r="M151" s="113" t="n"/>
      <c r="N151" s="113" t="n"/>
      <c r="O151" s="113" t="n"/>
      <c r="P151" s="113" t="n"/>
      <c r="Q151" s="113" t="n"/>
      <c r="R151" s="113" t="n"/>
      <c r="S151" s="113" t="n"/>
      <c r="T151" s="113" t="n"/>
      <c r="U151" s="113" t="n"/>
      <c r="V151" s="113" t="n"/>
      <c r="W151" s="113" t="n"/>
      <c r="X151" s="113" t="n"/>
      <c r="Y151" s="113" t="n"/>
      <c r="Z151" s="113" t="n"/>
      <c r="AA151" s="113" t="n"/>
      <c r="AB151" s="113" t="n"/>
      <c r="AC151" s="113" t="n"/>
      <c r="AD151" s="113" t="n"/>
      <c r="AE151" s="113" t="n"/>
      <c r="AF151" s="113" t="n"/>
      <c r="AG151" s="113" t="n"/>
      <c r="AH151" s="113" t="n"/>
      <c r="AI151" s="113" t="n"/>
      <c r="AJ151" s="113" t="n"/>
      <c r="AK151" s="113" t="n"/>
    </row>
    <row r="152" ht="18" customHeight="1" s="173" thickBot="1">
      <c r="A152" s="121" t="inlineStr">
        <is>
          <t>Jumlah pinjaman - Kotor - Lancar</t>
        </is>
      </c>
      <c r="B152" s="111" t="n"/>
      <c r="C152" s="114" t="n">
        <v>159645.208</v>
      </c>
      <c r="D152" s="114" t="n">
        <v>174695.188</v>
      </c>
      <c r="E152" s="114" t="n">
        <v>191751.025</v>
      </c>
      <c r="F152" s="114" t="n">
        <v>205681.293</v>
      </c>
      <c r="G152" s="114" t="n">
        <v>217154.085</v>
      </c>
      <c r="H152" s="114" t="n"/>
      <c r="I152" s="114" t="n"/>
      <c r="J152" s="114" t="n"/>
      <c r="K152" s="114" t="n"/>
      <c r="L152" s="114" t="n"/>
      <c r="M152" s="114" t="n"/>
      <c r="N152" s="114" t="n"/>
      <c r="O152" s="114" t="n"/>
      <c r="P152" s="114" t="n"/>
      <c r="Q152" s="114" t="n"/>
      <c r="R152" s="114" t="n"/>
      <c r="S152" s="114" t="n"/>
      <c r="T152" s="114" t="n"/>
      <c r="U152" s="114" t="n"/>
      <c r="V152" s="114" t="n"/>
      <c r="W152" s="114" t="n"/>
      <c r="X152" s="114" t="n"/>
      <c r="Y152" s="114" t="n"/>
      <c r="Z152" s="114" t="n"/>
      <c r="AA152" s="114" t="n"/>
      <c r="AB152" s="114" t="n"/>
      <c r="AC152" s="114" t="n"/>
      <c r="AD152" s="114" t="n"/>
      <c r="AE152" s="114" t="n"/>
      <c r="AF152" s="114" t="n"/>
      <c r="AG152" s="114" t="n"/>
      <c r="AH152" s="114" t="n"/>
      <c r="AI152" s="114" t="n"/>
      <c r="AJ152" s="114" t="n"/>
      <c r="AK152" s="114" t="n"/>
    </row>
    <row r="153" ht="18" customHeight="1" s="173" thickBot="1">
      <c r="A153" s="121" t="inlineStr">
        <is>
          <t>Jumlah pinjaman - Kotor - Dalam perhatian khusus</t>
        </is>
      </c>
      <c r="B153" s="111" t="n"/>
      <c r="C153" s="114" t="n">
        <v>11343.067</v>
      </c>
      <c r="D153" s="114" t="n">
        <v>10611.471</v>
      </c>
      <c r="E153" s="114" t="n">
        <v>10088.222</v>
      </c>
      <c r="F153" s="114" t="n">
        <v>8372.767</v>
      </c>
      <c r="G153" s="114" t="n">
        <v>6762.624</v>
      </c>
      <c r="H153" s="114" t="n"/>
      <c r="I153" s="114" t="n"/>
      <c r="J153" s="114" t="n"/>
      <c r="K153" s="114" t="n"/>
      <c r="L153" s="114" t="n"/>
      <c r="M153" s="114" t="n"/>
      <c r="N153" s="114" t="n"/>
      <c r="O153" s="114" t="n"/>
      <c r="P153" s="114" t="n"/>
      <c r="Q153" s="114" t="n"/>
      <c r="R153" s="114" t="n"/>
      <c r="S153" s="114" t="n"/>
      <c r="T153" s="114" t="n"/>
      <c r="U153" s="114" t="n"/>
      <c r="V153" s="114" t="n"/>
      <c r="W153" s="114" t="n"/>
      <c r="X153" s="114" t="n"/>
      <c r="Y153" s="114" t="n"/>
      <c r="Z153" s="114" t="n"/>
      <c r="AA153" s="114" t="n"/>
      <c r="AB153" s="114" t="n"/>
      <c r="AC153" s="114" t="n"/>
      <c r="AD153" s="114" t="n"/>
      <c r="AE153" s="114" t="n"/>
      <c r="AF153" s="114" t="n"/>
      <c r="AG153" s="114" t="n"/>
      <c r="AH153" s="114" t="n"/>
      <c r="AI153" s="114" t="n"/>
      <c r="AJ153" s="114" t="n"/>
      <c r="AK153" s="114" t="n"/>
    </row>
    <row r="154" ht="18" customHeight="1" s="173" thickBot="1">
      <c r="A154" s="121" t="inlineStr">
        <is>
          <t>Jumlah pinjaman - Kotor - Kurang lancar</t>
        </is>
      </c>
      <c r="B154" s="111" t="n"/>
      <c r="C154" s="114" t="n">
        <v>909.323</v>
      </c>
      <c r="D154" s="114" t="n">
        <v>719.553</v>
      </c>
      <c r="E154" s="114" t="n">
        <v>454.824</v>
      </c>
      <c r="F154" s="114" t="n">
        <v>546.972</v>
      </c>
      <c r="G154" s="114" t="n">
        <v>531.5359999999999</v>
      </c>
      <c r="H154" s="114" t="n"/>
      <c r="I154" s="114" t="n"/>
      <c r="J154" s="114" t="n"/>
      <c r="K154" s="114" t="n"/>
      <c r="L154" s="114" t="n"/>
      <c r="M154" s="114" t="n"/>
      <c r="N154" s="114" t="n"/>
      <c r="O154" s="114" t="n"/>
      <c r="P154" s="114" t="n"/>
      <c r="Q154" s="114" t="n"/>
      <c r="R154" s="114" t="n"/>
      <c r="S154" s="114" t="n"/>
      <c r="T154" s="114" t="n"/>
      <c r="U154" s="114" t="n"/>
      <c r="V154" s="114" t="n"/>
      <c r="W154" s="114" t="n"/>
      <c r="X154" s="114" t="n"/>
      <c r="Y154" s="114" t="n"/>
      <c r="Z154" s="114" t="n"/>
      <c r="AA154" s="114" t="n"/>
      <c r="AB154" s="114" t="n"/>
      <c r="AC154" s="114" t="n"/>
      <c r="AD154" s="114" t="n"/>
      <c r="AE154" s="114" t="n"/>
      <c r="AF154" s="114" t="n"/>
      <c r="AG154" s="114" t="n"/>
      <c r="AH154" s="114" t="n"/>
      <c r="AI154" s="114" t="n"/>
      <c r="AJ154" s="114" t="n"/>
      <c r="AK154" s="114" t="n"/>
    </row>
    <row r="155" ht="18" customHeight="1" s="173" thickBot="1">
      <c r="A155" s="121" t="inlineStr">
        <is>
          <t>Jumlah pinjaman - Kotor - Diragukan</t>
        </is>
      </c>
      <c r="B155" s="111" t="n"/>
      <c r="C155" s="114" t="n">
        <v>695.02</v>
      </c>
      <c r="D155" s="114" t="n">
        <v>618.588</v>
      </c>
      <c r="E155" s="114" t="n">
        <v>715.645</v>
      </c>
      <c r="F155" s="114" t="n">
        <v>538.255</v>
      </c>
      <c r="G155" s="114" t="n">
        <v>545.585</v>
      </c>
      <c r="H155" s="114" t="n"/>
      <c r="I155" s="114" t="n"/>
      <c r="J155" s="114" t="n"/>
      <c r="K155" s="114" t="n"/>
      <c r="L155" s="114" t="n"/>
      <c r="M155" s="114" t="n"/>
      <c r="N155" s="114" t="n"/>
      <c r="O155" s="114" t="n"/>
      <c r="P155" s="114" t="n"/>
      <c r="Q155" s="114" t="n"/>
      <c r="R155" s="114" t="n"/>
      <c r="S155" s="114" t="n"/>
      <c r="T155" s="114" t="n"/>
      <c r="U155" s="114" t="n"/>
      <c r="V155" s="114" t="n"/>
      <c r="W155" s="114" t="n"/>
      <c r="X155" s="114" t="n"/>
      <c r="Y155" s="114" t="n"/>
      <c r="Z155" s="114" t="n"/>
      <c r="AA155" s="114" t="n"/>
      <c r="AB155" s="114" t="n"/>
      <c r="AC155" s="114" t="n"/>
      <c r="AD155" s="114" t="n"/>
      <c r="AE155" s="114" t="n"/>
      <c r="AF155" s="114" t="n"/>
      <c r="AG155" s="114" t="n"/>
      <c r="AH155" s="114" t="n"/>
      <c r="AI155" s="114" t="n"/>
      <c r="AJ155" s="114" t="n"/>
      <c r="AK155" s="114" t="n"/>
    </row>
    <row r="156" ht="18" customHeight="1" s="173" thickBot="1">
      <c r="A156" s="121" t="inlineStr">
        <is>
          <t>Jumlah pinjaman - Kotor - Macet</t>
        </is>
      </c>
      <c r="B156" s="111" t="n"/>
      <c r="C156" s="114" t="n">
        <v>4565.244</v>
      </c>
      <c r="D156" s="114" t="n">
        <v>4047.39</v>
      </c>
      <c r="E156" s="114" t="n">
        <v>2906.834</v>
      </c>
      <c r="F156" s="114" t="n">
        <v>2810.649</v>
      </c>
      <c r="G156" s="114" t="n">
        <v>3004.153</v>
      </c>
      <c r="H156" s="114" t="n"/>
      <c r="I156" s="114" t="n"/>
      <c r="J156" s="114" t="n"/>
      <c r="K156" s="114" t="n"/>
      <c r="L156" s="114" t="n"/>
      <c r="M156" s="114" t="n"/>
      <c r="N156" s="114" t="n"/>
      <c r="O156" s="114" t="n"/>
      <c r="P156" s="114" t="n"/>
      <c r="Q156" s="114" t="n"/>
      <c r="R156" s="114" t="n"/>
      <c r="S156" s="114" t="n"/>
      <c r="T156" s="114" t="n"/>
      <c r="U156" s="114" t="n"/>
      <c r="V156" s="114" t="n"/>
      <c r="W156" s="114" t="n"/>
      <c r="X156" s="114" t="n"/>
      <c r="Y156" s="114" t="n"/>
      <c r="Z156" s="114" t="n"/>
      <c r="AA156" s="114" t="n"/>
      <c r="AB156" s="114" t="n"/>
      <c r="AC156" s="114" t="n"/>
      <c r="AD156" s="114" t="n"/>
      <c r="AE156" s="114" t="n"/>
      <c r="AF156" s="114" t="n"/>
      <c r="AG156" s="114" t="n"/>
      <c r="AH156" s="114" t="n"/>
      <c r="AI156" s="114" t="n"/>
      <c r="AJ156" s="114" t="n"/>
      <c r="AK156" s="114" t="n"/>
    </row>
    <row r="157" ht="35" customHeight="1" s="173" thickBot="1">
      <c r="A157" s="118" t="inlineStr">
        <is>
          <t>Cadangan kerugian penurunan nilai pada pinjaman yang diberikan - Total</t>
        </is>
      </c>
      <c r="B157" s="111" t="n"/>
      <c r="C157" s="113" t="n"/>
      <c r="D157" s="113" t="n"/>
      <c r="E157" s="113" t="n"/>
      <c r="F157" s="113" t="n"/>
      <c r="G157" s="113" t="n"/>
      <c r="H157" s="113" t="n"/>
      <c r="I157" s="113" t="n"/>
      <c r="J157" s="113" t="n"/>
      <c r="K157" s="113" t="n"/>
      <c r="L157" s="113" t="n"/>
      <c r="M157" s="113" t="n"/>
      <c r="N157" s="113" t="n"/>
      <c r="O157" s="113" t="n"/>
      <c r="P157" s="113" t="n"/>
      <c r="Q157" s="113" t="n"/>
      <c r="R157" s="113" t="n"/>
      <c r="S157" s="113" t="n"/>
      <c r="T157" s="113" t="n"/>
      <c r="U157" s="113" t="n"/>
      <c r="V157" s="113" t="n"/>
      <c r="W157" s="113" t="n"/>
      <c r="X157" s="113" t="n"/>
      <c r="Y157" s="113" t="n"/>
      <c r="Z157" s="113" t="n"/>
      <c r="AA157" s="113" t="n"/>
      <c r="AB157" s="113" t="n"/>
      <c r="AC157" s="113" t="n"/>
      <c r="AD157" s="113" t="n"/>
      <c r="AE157" s="113" t="n"/>
      <c r="AF157" s="113" t="n"/>
      <c r="AG157" s="113" t="n"/>
      <c r="AH157" s="113" t="n"/>
      <c r="AI157" s="113" t="n"/>
      <c r="AJ157" s="113" t="n"/>
      <c r="AK157" s="113" t="n"/>
    </row>
    <row r="158" ht="35" customHeight="1" s="173" thickBot="1">
      <c r="A158" s="121" t="inlineStr">
        <is>
          <t>Cadangan kerugian penurunan nilai pada pinjaman yang diberikan - Lancar</t>
        </is>
      </c>
      <c r="B158" s="111" t="n"/>
      <c r="C158" s="114" t="n">
        <v>4033.606</v>
      </c>
      <c r="D158" s="114" t="n">
        <v>3671.964</v>
      </c>
      <c r="E158" s="114" t="n">
        <v>3344.192</v>
      </c>
      <c r="F158" s="114" t="n">
        <v>2987.716</v>
      </c>
      <c r="G158" s="114" t="n">
        <v>2049.228</v>
      </c>
      <c r="H158" s="114" t="n"/>
      <c r="I158" s="114" t="n"/>
      <c r="J158" s="114" t="n"/>
      <c r="K158" s="114" t="n"/>
      <c r="L158" s="114" t="n"/>
      <c r="M158" s="114" t="n"/>
      <c r="N158" s="114" t="n"/>
      <c r="O158" s="114" t="n"/>
      <c r="P158" s="114" t="n"/>
      <c r="Q158" s="114" t="n"/>
      <c r="R158" s="114" t="n"/>
      <c r="S158" s="114" t="n"/>
      <c r="T158" s="114" t="n"/>
      <c r="U158" s="114" t="n"/>
      <c r="V158" s="114" t="n"/>
      <c r="W158" s="114" t="n"/>
      <c r="X158" s="114" t="n"/>
      <c r="Y158" s="114" t="n"/>
      <c r="Z158" s="114" t="n"/>
      <c r="AA158" s="114" t="n"/>
      <c r="AB158" s="114" t="n"/>
      <c r="AC158" s="114" t="n"/>
      <c r="AD158" s="114" t="n"/>
      <c r="AE158" s="114" t="n"/>
      <c r="AF158" s="114" t="n"/>
      <c r="AG158" s="114" t="n"/>
      <c r="AH158" s="114" t="n"/>
      <c r="AI158" s="114" t="n"/>
      <c r="AJ158" s="114" t="n"/>
      <c r="AK158" s="114" t="n"/>
    </row>
    <row r="159" ht="35" customHeight="1" s="173" thickBot="1">
      <c r="A159" s="121" t="inlineStr">
        <is>
          <t>Cadangan kerugian penurunan nilai pada pinjaman yang diberikan - Dalam perhatian khusus</t>
        </is>
      </c>
      <c r="B159" s="111" t="n"/>
      <c r="C159" s="114" t="n">
        <v>4929.736</v>
      </c>
      <c r="D159" s="114" t="n">
        <v>5445.352</v>
      </c>
      <c r="E159" s="114" t="n">
        <v>5935.4</v>
      </c>
      <c r="F159" s="114" t="n">
        <v>5054.598</v>
      </c>
      <c r="G159" s="114" t="n">
        <v>3489.777</v>
      </c>
      <c r="H159" s="114" t="n"/>
      <c r="I159" s="114" t="n"/>
      <c r="J159" s="114" t="n"/>
      <c r="K159" s="114" t="n"/>
      <c r="L159" s="114" t="n"/>
      <c r="M159" s="114" t="n"/>
      <c r="N159" s="114" t="n"/>
      <c r="O159" s="114" t="n"/>
      <c r="P159" s="114" t="n"/>
      <c r="Q159" s="114" t="n"/>
      <c r="R159" s="114" t="n"/>
      <c r="S159" s="114" t="n"/>
      <c r="T159" s="114" t="n"/>
      <c r="U159" s="114" t="n"/>
      <c r="V159" s="114" t="n"/>
      <c r="W159" s="114" t="n"/>
      <c r="X159" s="114" t="n"/>
      <c r="Y159" s="114" t="n"/>
      <c r="Z159" s="114" t="n"/>
      <c r="AA159" s="114" t="n"/>
      <c r="AB159" s="114" t="n"/>
      <c r="AC159" s="114" t="n"/>
      <c r="AD159" s="114" t="n"/>
      <c r="AE159" s="114" t="n"/>
      <c r="AF159" s="114" t="n"/>
      <c r="AG159" s="114" t="n"/>
      <c r="AH159" s="114" t="n"/>
      <c r="AI159" s="114" t="n"/>
      <c r="AJ159" s="114" t="n"/>
      <c r="AK159" s="114" t="n"/>
    </row>
    <row r="160" ht="37" customHeight="1" s="173" thickBot="1">
      <c r="A160" s="121" t="inlineStr">
        <is>
          <t>Cadangan kerugian penurunan nilai pada pinjaman yang diberikan -  Kurang lancar</t>
        </is>
      </c>
      <c r="B160" s="111" t="n"/>
      <c r="C160" s="114" t="n">
        <v>542.171</v>
      </c>
      <c r="D160" s="114" t="n">
        <v>439.004</v>
      </c>
      <c r="E160" s="114" t="n">
        <v>204.723</v>
      </c>
      <c r="F160" s="114" t="n">
        <v>255.518</v>
      </c>
      <c r="G160" s="114" t="n">
        <v>215.318</v>
      </c>
      <c r="H160" s="114" t="n"/>
      <c r="I160" s="114" t="n"/>
      <c r="J160" s="114" t="n"/>
      <c r="K160" s="114" t="n"/>
      <c r="L160" s="114" t="n"/>
      <c r="M160" s="114" t="n"/>
      <c r="N160" s="114" t="n"/>
      <c r="O160" s="114" t="n"/>
      <c r="P160" s="114" t="n"/>
      <c r="Q160" s="114" t="n"/>
      <c r="R160" s="114" t="n"/>
      <c r="S160" s="114" t="n"/>
      <c r="T160" s="114" t="n"/>
      <c r="U160" s="114" t="n"/>
      <c r="V160" s="114" t="n"/>
      <c r="W160" s="114" t="n"/>
      <c r="X160" s="114" t="n"/>
      <c r="Y160" s="114" t="n"/>
      <c r="Z160" s="114" t="n"/>
      <c r="AA160" s="114" t="n"/>
      <c r="AB160" s="114" t="n"/>
      <c r="AC160" s="114" t="n"/>
      <c r="AD160" s="114" t="n"/>
      <c r="AE160" s="114" t="n"/>
      <c r="AF160" s="114" t="n"/>
      <c r="AG160" s="114" t="n"/>
      <c r="AH160" s="114" t="n"/>
      <c r="AI160" s="114" t="n"/>
      <c r="AJ160" s="114" t="n"/>
      <c r="AK160" s="114" t="n"/>
    </row>
    <row r="161" ht="37" customHeight="1" s="173" thickBot="1">
      <c r="A161" s="121" t="inlineStr">
        <is>
          <t>Cadangan kerugian penurunan nilai pada pinjaman yang diberikan - Diragukan</t>
        </is>
      </c>
      <c r="B161" s="111" t="n"/>
      <c r="C161" s="114" t="n">
        <v>284.966</v>
      </c>
      <c r="D161" s="114" t="n">
        <v>402.901</v>
      </c>
      <c r="E161" s="114" t="n">
        <v>397.153</v>
      </c>
      <c r="F161" s="114" t="n">
        <v>341.826</v>
      </c>
      <c r="G161" s="114" t="n">
        <v>289.734</v>
      </c>
      <c r="H161" s="114" t="n"/>
      <c r="I161" s="114" t="n"/>
      <c r="J161" s="114" t="n"/>
      <c r="K161" s="114" t="n"/>
      <c r="L161" s="114" t="n"/>
      <c r="M161" s="114" t="n"/>
      <c r="N161" s="114" t="n"/>
      <c r="O161" s="114" t="n"/>
      <c r="P161" s="114" t="n"/>
      <c r="Q161" s="114" t="n"/>
      <c r="R161" s="114" t="n"/>
      <c r="S161" s="114" t="n"/>
      <c r="T161" s="114" t="n"/>
      <c r="U161" s="114" t="n"/>
      <c r="V161" s="114" t="n"/>
      <c r="W161" s="114" t="n"/>
      <c r="X161" s="114" t="n"/>
      <c r="Y161" s="114" t="n"/>
      <c r="Z161" s="114" t="n"/>
      <c r="AA161" s="114" t="n"/>
      <c r="AB161" s="114" t="n"/>
      <c r="AC161" s="114" t="n"/>
      <c r="AD161" s="114" t="n"/>
      <c r="AE161" s="114" t="n"/>
      <c r="AF161" s="114" t="n"/>
      <c r="AG161" s="114" t="n"/>
      <c r="AH161" s="114" t="n"/>
      <c r="AI161" s="114" t="n"/>
      <c r="AJ161" s="114" t="n"/>
      <c r="AK161" s="114" t="n"/>
    </row>
    <row r="162" ht="39" customHeight="1" s="173" thickBot="1">
      <c r="A162" s="121" t="inlineStr">
        <is>
          <t>Cadangan kerugian penurunan nilai pada pinjaman yang diberikan - Macet</t>
        </is>
      </c>
      <c r="B162" s="111" t="n"/>
      <c r="C162" s="114" t="n">
        <v>3278.126</v>
      </c>
      <c r="D162" s="114" t="n">
        <v>3127.629</v>
      </c>
      <c r="E162" s="114" t="n">
        <v>2024.239</v>
      </c>
      <c r="F162" s="114" t="n">
        <v>1811.468</v>
      </c>
      <c r="G162" s="114" t="n">
        <v>2009.498</v>
      </c>
      <c r="H162" s="114" t="n"/>
      <c r="I162" s="114" t="n"/>
      <c r="J162" s="114" t="n"/>
      <c r="K162" s="114" t="n"/>
      <c r="L162" s="114" t="n"/>
      <c r="M162" s="114" t="n"/>
      <c r="N162" s="114" t="n"/>
      <c r="O162" s="114" t="n"/>
      <c r="P162" s="114" t="n"/>
      <c r="Q162" s="114" t="n"/>
      <c r="R162" s="114" t="n"/>
      <c r="S162" s="114" t="n"/>
      <c r="T162" s="114" t="n"/>
      <c r="U162" s="114" t="n"/>
      <c r="V162" s="114" t="n"/>
      <c r="W162" s="114" t="n"/>
      <c r="X162" s="114" t="n"/>
      <c r="Y162" s="114" t="n"/>
      <c r="Z162" s="114" t="n"/>
      <c r="AA162" s="114" t="n"/>
      <c r="AB162" s="114" t="n"/>
      <c r="AC162" s="114" t="n"/>
      <c r="AD162" s="114" t="n"/>
      <c r="AE162" s="114" t="n"/>
      <c r="AF162" s="114" t="n"/>
      <c r="AG162" s="114" t="n"/>
      <c r="AH162" s="114" t="n"/>
      <c r="AI162" s="114" t="n"/>
      <c r="AJ162" s="114" t="n"/>
      <c r="AK162" s="114" t="n"/>
    </row>
    <row r="163" ht="18" customHeight="1" s="173" thickBot="1">
      <c r="A163" s="118" t="inlineStr">
        <is>
          <t>Jumlah pinjaman - Bersih - Total</t>
        </is>
      </c>
      <c r="B163" s="111" t="n"/>
      <c r="C163" s="113" t="n">
        <v>164089.257</v>
      </c>
      <c r="D163" s="113" t="n">
        <v>177605.34</v>
      </c>
      <c r="E163" s="113" t="n">
        <v>194010.843</v>
      </c>
      <c r="F163" s="113" t="n">
        <v>207498.81</v>
      </c>
      <c r="G163" s="113" t="n">
        <v>219944.428</v>
      </c>
      <c r="H163" s="113" t="n"/>
      <c r="I163" s="113" t="n"/>
      <c r="J163" s="113" t="n"/>
      <c r="K163" s="113" t="n"/>
      <c r="L163" s="113" t="n"/>
      <c r="M163" s="113" t="n"/>
      <c r="N163" s="113" t="n"/>
      <c r="O163" s="113" t="n"/>
      <c r="P163" s="113" t="n"/>
      <c r="Q163" s="113" t="n"/>
      <c r="R163" s="113" t="n"/>
      <c r="S163" s="113" t="n"/>
      <c r="T163" s="113" t="n"/>
      <c r="U163" s="113" t="n"/>
      <c r="V163" s="113" t="n"/>
      <c r="W163" s="113" t="n"/>
      <c r="X163" s="113" t="n"/>
      <c r="Y163" s="113" t="n"/>
      <c r="Z163" s="113" t="n"/>
      <c r="AA163" s="113" t="n"/>
      <c r="AB163" s="113" t="n"/>
      <c r="AC163" s="113" t="n"/>
      <c r="AD163" s="113" t="n"/>
      <c r="AE163" s="113" t="n"/>
      <c r="AF163" s="113" t="n"/>
      <c r="AG163" s="113" t="n"/>
      <c r="AH163" s="113" t="n"/>
      <c r="AI163" s="113" t="n"/>
      <c r="AJ163" s="113" t="n"/>
      <c r="AK163" s="113" t="n"/>
    </row>
    <row r="164" ht="18" customHeight="1" s="173" thickBot="1">
      <c r="A164" s="121" t="inlineStr">
        <is>
          <t>Jumlah pinjaman - Bersih - Lancar</t>
        </is>
      </c>
      <c r="B164" s="111" t="n"/>
      <c r="C164" s="114" t="n">
        <v>155611.602</v>
      </c>
      <c r="D164" s="114" t="n">
        <v>171023.224</v>
      </c>
      <c r="E164" s="114" t="n">
        <v>188406.833</v>
      </c>
      <c r="F164" s="114" t="n">
        <v>202693.577</v>
      </c>
      <c r="G164" s="114" t="n">
        <v>215104.857</v>
      </c>
      <c r="H164" s="114" t="n"/>
      <c r="I164" s="114" t="n"/>
      <c r="J164" s="114" t="n"/>
      <c r="K164" s="114" t="n"/>
      <c r="L164" s="114" t="n"/>
      <c r="M164" s="114" t="n"/>
      <c r="N164" s="114" t="n"/>
      <c r="O164" s="114" t="n"/>
      <c r="P164" s="114" t="n"/>
      <c r="Q164" s="114" t="n"/>
      <c r="R164" s="114" t="n"/>
      <c r="S164" s="114" t="n"/>
      <c r="T164" s="114" t="n"/>
      <c r="U164" s="114" t="n"/>
      <c r="V164" s="114" t="n"/>
      <c r="W164" s="114" t="n"/>
      <c r="X164" s="114" t="n"/>
      <c r="Y164" s="114" t="n"/>
      <c r="Z164" s="114" t="n"/>
      <c r="AA164" s="114" t="n"/>
      <c r="AB164" s="114" t="n"/>
      <c r="AC164" s="114" t="n"/>
      <c r="AD164" s="114" t="n"/>
      <c r="AE164" s="114" t="n"/>
      <c r="AF164" s="114" t="n"/>
      <c r="AG164" s="114" t="n"/>
      <c r="AH164" s="114" t="n"/>
      <c r="AI164" s="114" t="n"/>
      <c r="AJ164" s="114" t="n"/>
      <c r="AK164" s="114" t="n"/>
    </row>
    <row r="165" ht="18" customHeight="1" s="173" thickBot="1">
      <c r="A165" s="121" t="inlineStr">
        <is>
          <t>Jumlah pinjaman - Bersih - Dalam perhatian khusus</t>
        </is>
      </c>
      <c r="B165" s="111" t="n"/>
      <c r="C165" s="114" t="n">
        <v>6413.331</v>
      </c>
      <c r="D165" s="114" t="n">
        <v>5166.119</v>
      </c>
      <c r="E165" s="114" t="n">
        <v>4152.822</v>
      </c>
      <c r="F165" s="114" t="n">
        <v>3318.169</v>
      </c>
      <c r="G165" s="114" t="n">
        <v>3272.847</v>
      </c>
      <c r="H165" s="114" t="n"/>
      <c r="I165" s="114" t="n"/>
      <c r="J165" s="114" t="n"/>
      <c r="K165" s="114" t="n"/>
      <c r="L165" s="114" t="n"/>
      <c r="M165" s="114" t="n"/>
      <c r="N165" s="114" t="n"/>
      <c r="O165" s="114" t="n"/>
      <c r="P165" s="114" t="n"/>
      <c r="Q165" s="114" t="n"/>
      <c r="R165" s="114" t="n"/>
      <c r="S165" s="114" t="n"/>
      <c r="T165" s="114" t="n"/>
      <c r="U165" s="114" t="n"/>
      <c r="V165" s="114" t="n"/>
      <c r="W165" s="114" t="n"/>
      <c r="X165" s="114" t="n"/>
      <c r="Y165" s="114" t="n"/>
      <c r="Z165" s="114" t="n"/>
      <c r="AA165" s="114" t="n"/>
      <c r="AB165" s="114" t="n"/>
      <c r="AC165" s="114" t="n"/>
      <c r="AD165" s="114" t="n"/>
      <c r="AE165" s="114" t="n"/>
      <c r="AF165" s="114" t="n"/>
      <c r="AG165" s="114" t="n"/>
      <c r="AH165" s="114" t="n"/>
      <c r="AI165" s="114" t="n"/>
      <c r="AJ165" s="114" t="n"/>
      <c r="AK165" s="114" t="n"/>
    </row>
    <row r="166" ht="18" customHeight="1" s="173" thickBot="1">
      <c r="A166" s="121" t="inlineStr">
        <is>
          <t>Jumlah pinjaman - Bersih - Kurang lancar</t>
        </is>
      </c>
      <c r="B166" s="111" t="n"/>
      <c r="C166" s="114" t="n">
        <v>367.152</v>
      </c>
      <c r="D166" s="114" t="n">
        <v>280.549</v>
      </c>
      <c r="E166" s="114" t="n">
        <v>250.101</v>
      </c>
      <c r="F166" s="114" t="n">
        <v>291.454</v>
      </c>
      <c r="G166" s="114" t="n">
        <v>316.218</v>
      </c>
      <c r="H166" s="114" t="n"/>
      <c r="I166" s="114" t="n"/>
      <c r="J166" s="114" t="n"/>
      <c r="K166" s="114" t="n"/>
      <c r="L166" s="114" t="n"/>
      <c r="M166" s="114" t="n"/>
      <c r="N166" s="114" t="n"/>
      <c r="O166" s="114" t="n"/>
      <c r="P166" s="114" t="n"/>
      <c r="Q166" s="114" t="n"/>
      <c r="R166" s="114" t="n"/>
      <c r="S166" s="114" t="n"/>
      <c r="T166" s="114" t="n"/>
      <c r="U166" s="114" t="n"/>
      <c r="V166" s="114" t="n"/>
      <c r="W166" s="114" t="n"/>
      <c r="X166" s="114" t="n"/>
      <c r="Y166" s="114" t="n"/>
      <c r="Z166" s="114" t="n"/>
      <c r="AA166" s="114" t="n"/>
      <c r="AB166" s="114" t="n"/>
      <c r="AC166" s="114" t="n"/>
      <c r="AD166" s="114" t="n"/>
      <c r="AE166" s="114" t="n"/>
      <c r="AF166" s="114" t="n"/>
      <c r="AG166" s="114" t="n"/>
      <c r="AH166" s="114" t="n"/>
      <c r="AI166" s="114" t="n"/>
      <c r="AJ166" s="114" t="n"/>
      <c r="AK166" s="114" t="n"/>
    </row>
    <row r="167" ht="18" customHeight="1" s="173" thickBot="1">
      <c r="A167" s="121" t="inlineStr">
        <is>
          <t>Jumlah pinjaman - Bersih - Diragukan</t>
        </is>
      </c>
      <c r="B167" s="111" t="n"/>
      <c r="C167" s="114" t="n">
        <v>410.054</v>
      </c>
      <c r="D167" s="114" t="n">
        <v>215.687</v>
      </c>
      <c r="E167" s="114" t="n">
        <v>318.492</v>
      </c>
      <c r="F167" s="114" t="n">
        <v>196.429</v>
      </c>
      <c r="G167" s="114" t="n">
        <v>255.851</v>
      </c>
      <c r="H167" s="114" t="n"/>
      <c r="I167" s="114" t="n"/>
      <c r="J167" s="114" t="n"/>
      <c r="K167" s="114" t="n"/>
      <c r="L167" s="114" t="n"/>
      <c r="M167" s="114" t="n"/>
      <c r="N167" s="114" t="n"/>
      <c r="O167" s="114" t="n"/>
      <c r="P167" s="114" t="n"/>
      <c r="Q167" s="114" t="n"/>
      <c r="R167" s="114" t="n"/>
      <c r="S167" s="114" t="n"/>
      <c r="T167" s="114" t="n"/>
      <c r="U167" s="114" t="n"/>
      <c r="V167" s="114" t="n"/>
      <c r="W167" s="114" t="n"/>
      <c r="X167" s="114" t="n"/>
      <c r="Y167" s="114" t="n"/>
      <c r="Z167" s="114" t="n"/>
      <c r="AA167" s="114" t="n"/>
      <c r="AB167" s="114" t="n"/>
      <c r="AC167" s="114" t="n"/>
      <c r="AD167" s="114" t="n"/>
      <c r="AE167" s="114" t="n"/>
      <c r="AF167" s="114" t="n"/>
      <c r="AG167" s="114" t="n"/>
      <c r="AH167" s="114" t="n"/>
      <c r="AI167" s="114" t="n"/>
      <c r="AJ167" s="114" t="n"/>
      <c r="AK167" s="114" t="n"/>
    </row>
    <row r="168" ht="18" customHeight="1" s="173" thickBot="1">
      <c r="A168" s="121" t="inlineStr">
        <is>
          <t>Jumlah pinjaman - Bersih - Macet</t>
        </is>
      </c>
      <c r="B168" s="111" t="n"/>
      <c r="C168" s="114" t="n">
        <v>1287.118</v>
      </c>
      <c r="D168" s="114" t="n">
        <v>919.761</v>
      </c>
      <c r="E168" s="114" t="n">
        <v>882.595</v>
      </c>
      <c r="F168" s="114" t="n">
        <v>999.181</v>
      </c>
      <c r="G168" s="114" t="n">
        <v>994.655</v>
      </c>
      <c r="H168" s="114" t="n"/>
      <c r="I168" s="114" t="n"/>
      <c r="J168" s="114" t="n"/>
      <c r="K168" s="114" t="n"/>
      <c r="L168" s="114" t="n"/>
      <c r="M168" s="114" t="n"/>
      <c r="N168" s="114" t="n"/>
      <c r="O168" s="114" t="n"/>
      <c r="P168" s="114" t="n"/>
      <c r="Q168" s="114" t="n"/>
      <c r="R168" s="114" t="n"/>
      <c r="S168" s="114" t="n"/>
      <c r="T168" s="114" t="n"/>
      <c r="U168" s="114" t="n"/>
      <c r="V168" s="114" t="n"/>
      <c r="W168" s="114" t="n"/>
      <c r="X168" s="114" t="n"/>
      <c r="Y168" s="114" t="n"/>
      <c r="Z168" s="114" t="n"/>
      <c r="AA168" s="114" t="n"/>
      <c r="AB168" s="114" t="n"/>
      <c r="AC168" s="114" t="n"/>
      <c r="AD168" s="114" t="n"/>
      <c r="AE168" s="114" t="n"/>
      <c r="AF168" s="114" t="n"/>
      <c r="AG168" s="114" t="n"/>
      <c r="AH168" s="114" t="n"/>
      <c r="AI168" s="114" t="n"/>
      <c r="AJ168" s="114" t="n"/>
      <c r="AK168" s="114" t="n"/>
    </row>
  </sheetData>
  <mergeCells count="1">
    <mergeCell ref="A1:C1"/>
  </mergeCells>
  <dataValidations count="2">
    <dataValidation sqref="C6:AK10 C12:AK16 C18:AK22 C24:AK28 C30:AK34 C36:AK40 C42:AK46 C48:AK52 C54:AK58 C60:AK64 C66:AK70 C72:AK76 C79:AK83 C85:AK89 C91:AK95 C97:AK101 C103:AK107 C109:AK113 C115:AK119 C121:AK125 C127:AK131 C133:AK137 C139:AK143 C145:AK149 C152:AK156 C158:AK162 C164:AK168" showDropDown="0" showInputMessage="0" showErrorMessage="1" allowBlank="1" errorTitle="Invalid Data Type" error="Please input data in Numeric Data Type" type="decimal">
      <formula1>-9.99999999999999E+33</formula1>
      <formula2>9.99999999999999E+33</formula2>
    </dataValidation>
    <dataValidation sqref="C5:AK5 C11:AK11 C17:AK17 C23:AK23 C29:AK29 C35:AK35 C41:AK41 C47:AK47 C53:AK53 C59:AK59 C65:AK65 C71:AK71 C78:AK78 C84:AK84 C90:AK90 C96:AK96 C102:AK102 C108:AK108 C114:AK114 C120:AK120 C126:AK126 C132:AK132 C138:AK138 C144:AK144 C151:AK151 C157:AK157 C163:AK16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2.xml><?xml version="1.0" encoding="utf-8"?>
<worksheet xmlns="http://schemas.openxmlformats.org/spreadsheetml/2006/main">
  <sheetPr>
    <outlinePr summaryBelow="1" summaryRight="1"/>
    <pageSetUpPr/>
  </sheetPr>
  <dimension ref="A1:AP23"/>
  <sheetViews>
    <sheetView showGridLines="0" topLeftCell="A1" workbookViewId="0">
      <pane xSplit="2" ySplit="3" topLeftCell="C4" activePane="bottomRight" state="frozen"/>
      <selection pane="topRight"/>
      <selection pane="bottomLeft"/>
      <selection pane="bottomRight" activeCell="H12" sqref="H12"/>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Informasi Penting Lainnya</t>
        </is>
      </c>
    </row>
    <row r="2" ht="17.25" customHeight="1" s="173">
      <c r="A2" s="168" t="n"/>
      <c r="D2" s="71" t="n"/>
    </row>
    <row r="3" ht="17" customHeight="1" s="173">
      <c r="A3" s="72" t="inlineStr">
        <is>
          <t>Period</t>
        </is>
      </c>
      <c r="B3" s="72" t="n"/>
      <c r="C3" s="73" t="inlineStr">
        <is>
          <t>2018-12-31</t>
        </is>
      </c>
      <c r="D3" s="73" t="inlineStr">
        <is>
          <t>2019-12-31</t>
        </is>
      </c>
      <c r="E3" s="73" t="inlineStr">
        <is>
          <t>2020-12-31</t>
        </is>
      </c>
      <c r="F3" s="73" t="inlineStr">
        <is>
          <t>2021-12-31</t>
        </is>
      </c>
      <c r="G3" s="73" t="inlineStr">
        <is>
          <t>2022-12-31</t>
        </is>
      </c>
      <c r="H3" s="73" t="inlineStr">
        <is>
          <t>2023-12-31</t>
        </is>
      </c>
      <c r="I3" s="73" t="inlineStr">
        <is>
          <t>2024-12-31</t>
        </is>
      </c>
      <c r="J3" s="73" t="inlineStr">
        <is>
          <t>2025-12-31</t>
        </is>
      </c>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18" customHeight="1" s="173" thickBot="1">
      <c r="A4" s="75" t="inlineStr">
        <is>
          <t>Informasi penting lainnya</t>
        </is>
      </c>
      <c r="B4" s="75" t="n"/>
      <c r="C4" s="76" t="n"/>
      <c r="D4" s="76" t="n"/>
      <c r="E4" s="76" t="n"/>
      <c r="F4" s="76" t="n"/>
      <c r="G4" s="76" t="n"/>
      <c r="H4" s="76" t="n"/>
      <c r="I4" s="76" t="n"/>
      <c r="J4" s="76" t="n"/>
      <c r="K4" s="77" t="n"/>
      <c r="L4" s="78" t="n"/>
      <c r="M4" s="76" t="n"/>
      <c r="N4" s="76" t="n"/>
      <c r="O4" s="76" t="n"/>
      <c r="P4" s="76" t="n"/>
      <c r="Q4" s="76" t="n"/>
      <c r="R4" s="76" t="n"/>
      <c r="S4" s="76" t="n"/>
      <c r="T4" s="76" t="n"/>
      <c r="U4" s="77" t="n"/>
      <c r="V4" s="78" t="n"/>
      <c r="W4" s="76" t="n"/>
      <c r="X4" s="76" t="n"/>
      <c r="Y4" s="76" t="n"/>
      <c r="Z4" s="76" t="n"/>
      <c r="AA4" s="76" t="n"/>
      <c r="AB4" s="76" t="n"/>
      <c r="AC4" s="76" t="n"/>
      <c r="AD4" s="76" t="n"/>
      <c r="AE4" s="77" t="n"/>
      <c r="AF4" s="78" t="n"/>
      <c r="AG4" s="76" t="n"/>
      <c r="AH4" s="76" t="n"/>
      <c r="AI4" s="76" t="n"/>
      <c r="AJ4" s="76" t="n"/>
      <c r="AK4" s="76" t="n"/>
      <c r="AL4" s="76" t="n"/>
      <c r="AM4" s="76" t="n"/>
      <c r="AN4" s="76" t="n"/>
      <c r="AO4" s="77" t="n"/>
      <c r="AP4" s="78" t="n"/>
    </row>
    <row r="5" ht="18" customHeight="1" s="173" thickBot="1">
      <c r="A5" s="79" t="inlineStr">
        <is>
          <t>Tingkat suku bunga rata-rata (yield) dan kisaran bagi hasil per tahun</t>
        </is>
      </c>
      <c r="B5" s="79" t="n"/>
      <c r="C5" s="76" t="n"/>
      <c r="D5" s="76" t="n"/>
      <c r="E5" s="76" t="n"/>
      <c r="F5" s="76" t="n"/>
      <c r="G5" s="76" t="n"/>
      <c r="H5" s="76" t="n"/>
      <c r="I5" s="76" t="n"/>
      <c r="J5" s="76" t="n"/>
      <c r="K5" s="77" t="n"/>
      <c r="L5" s="78" t="n"/>
      <c r="M5" s="76" t="n"/>
      <c r="N5" s="76" t="n"/>
      <c r="O5" s="76" t="n"/>
      <c r="P5" s="76" t="n"/>
      <c r="Q5" s="76" t="n"/>
      <c r="R5" s="76" t="n"/>
      <c r="S5" s="76" t="n"/>
      <c r="T5" s="76" t="n"/>
      <c r="U5" s="77" t="n"/>
      <c r="V5" s="78" t="n"/>
      <c r="W5" s="76" t="n"/>
      <c r="X5" s="76" t="n"/>
      <c r="Y5" s="76" t="n"/>
      <c r="Z5" s="76" t="n"/>
      <c r="AA5" s="76" t="n"/>
      <c r="AB5" s="76" t="n"/>
      <c r="AC5" s="76" t="n"/>
      <c r="AD5" s="76" t="n"/>
      <c r="AE5" s="77" t="n"/>
      <c r="AF5" s="78" t="n"/>
      <c r="AG5" s="76" t="n"/>
      <c r="AH5" s="76" t="n"/>
      <c r="AI5" s="76" t="n"/>
      <c r="AJ5" s="76" t="n"/>
      <c r="AK5" s="76" t="n"/>
      <c r="AL5" s="76" t="n"/>
      <c r="AM5" s="76" t="n"/>
      <c r="AN5" s="76" t="n"/>
      <c r="AO5" s="77" t="n"/>
      <c r="AP5" s="78" t="n"/>
    </row>
    <row r="6" ht="35" customHeight="1" s="173" thickBot="1">
      <c r="A6" s="80" t="inlineStr">
        <is>
          <t>Tingkat suku bunga rata-rata per tahun</t>
        </is>
      </c>
      <c r="B6" s="80" t="n"/>
      <c r="C6" s="76" t="n"/>
      <c r="D6" s="76" t="n"/>
      <c r="E6" s="76" t="n"/>
      <c r="F6" s="76" t="n"/>
      <c r="G6" s="76" t="n"/>
      <c r="H6" s="76" t="n"/>
      <c r="I6" s="76" t="n"/>
      <c r="J6" s="76" t="n"/>
      <c r="K6" s="77" t="n"/>
      <c r="L6" s="78" t="n"/>
      <c r="M6" s="76" t="n"/>
      <c r="N6" s="76" t="n"/>
      <c r="O6" s="76" t="n"/>
      <c r="P6" s="76" t="n"/>
      <c r="Q6" s="76" t="n"/>
      <c r="R6" s="76" t="n"/>
      <c r="S6" s="76" t="n"/>
      <c r="T6" s="76" t="n"/>
      <c r="U6" s="77" t="n"/>
      <c r="V6" s="78" t="n"/>
      <c r="W6" s="76" t="n"/>
      <c r="X6" s="76" t="n"/>
      <c r="Y6" s="76" t="n"/>
      <c r="Z6" s="76" t="n"/>
      <c r="AA6" s="76" t="n"/>
      <c r="AB6" s="76" t="n"/>
      <c r="AC6" s="76" t="n"/>
      <c r="AD6" s="76" t="n"/>
      <c r="AE6" s="77" t="n"/>
      <c r="AF6" s="78" t="n"/>
      <c r="AG6" s="76" t="n"/>
      <c r="AH6" s="76" t="n"/>
      <c r="AI6" s="76" t="n"/>
      <c r="AJ6" s="76" t="n"/>
      <c r="AK6" s="76" t="n"/>
      <c r="AL6" s="76" t="n"/>
      <c r="AM6" s="76" t="n"/>
      <c r="AN6" s="76" t="n"/>
      <c r="AO6" s="77" t="n"/>
      <c r="AP6" s="78" t="n"/>
    </row>
    <row r="7" ht="35" customHeight="1" s="173" thickBot="1">
      <c r="A7" s="81" t="inlineStr">
        <is>
          <t>Tingkat suku bunga rata-rata per tahun rupiah</t>
        </is>
      </c>
      <c r="B7" s="81" t="n"/>
      <c r="C7" s="123" t="n">
        <v/>
      </c>
      <c r="D7" s="123" t="n">
        <v/>
      </c>
      <c r="E7" s="123" t="n">
        <v/>
      </c>
      <c r="F7" s="123" t="n">
        <v>0.08749999999999999</v>
      </c>
      <c r="G7" s="123" t="n">
        <v>0.0789</v>
      </c>
      <c r="H7" s="123" t="n">
        <v>0.0834</v>
      </c>
      <c r="I7" s="123" t="n">
        <v>0.0832</v>
      </c>
      <c r="J7" s="123" t="n">
        <v>0.08110000000000001</v>
      </c>
      <c r="K7" s="124" t="n"/>
      <c r="L7" s="125" t="n"/>
      <c r="M7" s="123" t="n"/>
      <c r="N7" s="123" t="n"/>
      <c r="O7" s="123" t="n"/>
      <c r="P7" s="123" t="n"/>
      <c r="Q7" s="123" t="n"/>
      <c r="R7" s="123" t="n"/>
      <c r="S7" s="123" t="n"/>
      <c r="T7" s="123" t="n"/>
      <c r="U7" s="124" t="n"/>
      <c r="V7" s="125" t="n"/>
      <c r="W7" s="123" t="n"/>
      <c r="X7" s="123" t="n"/>
      <c r="Y7" s="123" t="n"/>
      <c r="Z7" s="123" t="n"/>
      <c r="AA7" s="123" t="n"/>
      <c r="AB7" s="123" t="n"/>
      <c r="AC7" s="123" t="n"/>
      <c r="AD7" s="123" t="n"/>
      <c r="AE7" s="124" t="n"/>
      <c r="AF7" s="125" t="n"/>
      <c r="AG7" s="123" t="n"/>
      <c r="AH7" s="123" t="n"/>
      <c r="AI7" s="123" t="n"/>
      <c r="AJ7" s="123" t="n"/>
      <c r="AK7" s="123" t="n"/>
      <c r="AL7" s="123" t="n"/>
      <c r="AM7" s="123" t="n"/>
      <c r="AN7" s="123" t="n"/>
      <c r="AO7" s="124" t="n"/>
      <c r="AP7" s="125" t="n"/>
    </row>
    <row r="8" ht="35" customHeight="1" s="173" thickBot="1">
      <c r="A8" s="81" t="inlineStr">
        <is>
          <t>Tingkat suku bunga rata-rata per tahun mata uang asing</t>
        </is>
      </c>
      <c r="B8" s="81" t="n"/>
      <c r="C8" s="123" t="n">
        <v/>
      </c>
      <c r="D8" s="123" t="n">
        <v/>
      </c>
      <c r="E8" s="123" t="n">
        <v/>
      </c>
      <c r="F8" s="123" t="n">
        <v>0.0339</v>
      </c>
      <c r="G8" s="123" t="n">
        <v>0.0429</v>
      </c>
      <c r="H8" s="123" t="n">
        <v>0.0558</v>
      </c>
      <c r="I8" s="123" t="n">
        <v>0.0622</v>
      </c>
      <c r="J8" s="123" t="n">
        <v>0.0536</v>
      </c>
      <c r="K8" s="123" t="n"/>
      <c r="L8" s="123" t="n"/>
      <c r="M8" s="123" t="n"/>
      <c r="N8" s="123" t="n"/>
      <c r="O8" s="123" t="n"/>
      <c r="P8" s="123" t="n"/>
      <c r="Q8" s="123" t="n"/>
      <c r="R8" s="123" t="n"/>
      <c r="S8" s="123" t="n"/>
      <c r="T8" s="123" t="n"/>
      <c r="U8" s="123" t="n"/>
      <c r="V8" s="123" t="n"/>
      <c r="W8" s="123" t="n"/>
      <c r="X8" s="123" t="n"/>
      <c r="Y8" s="123" t="n"/>
      <c r="Z8" s="123" t="n"/>
      <c r="AA8" s="123" t="n"/>
      <c r="AB8" s="123" t="n"/>
      <c r="AC8" s="123" t="n"/>
      <c r="AD8" s="123" t="n"/>
      <c r="AE8" s="123" t="n"/>
      <c r="AF8" s="123" t="n"/>
      <c r="AG8" s="123" t="n"/>
      <c r="AH8" s="123" t="n"/>
      <c r="AI8" s="123" t="n"/>
      <c r="AJ8" s="123" t="n"/>
      <c r="AK8" s="123" t="n"/>
      <c r="AL8" s="123" t="n"/>
      <c r="AM8" s="123" t="n"/>
      <c r="AN8" s="123" t="n"/>
      <c r="AO8" s="123" t="n"/>
      <c r="AP8" s="123" t="n"/>
    </row>
    <row r="9" ht="35" customHeight="1" s="173" thickBot="1">
      <c r="A9" s="80" t="inlineStr">
        <is>
          <t>Kisaran bagi hasil per tahun</t>
        </is>
      </c>
      <c r="B9" s="80" t="n"/>
      <c r="C9" s="76" t="n"/>
      <c r="D9" s="76" t="n"/>
      <c r="E9" s="76" t="n"/>
      <c r="F9" s="76" t="n"/>
      <c r="G9" s="76" t="n"/>
      <c r="H9" s="76" t="n"/>
      <c r="I9" s="76" t="n"/>
      <c r="J9" s="76" t="n"/>
      <c r="K9" s="77" t="n"/>
      <c r="L9" s="78" t="n"/>
      <c r="M9" s="76" t="n"/>
      <c r="N9" s="76" t="n"/>
      <c r="O9" s="76" t="n"/>
      <c r="P9" s="76" t="n"/>
      <c r="Q9" s="76" t="n"/>
      <c r="R9" s="76" t="n"/>
      <c r="S9" s="76" t="n"/>
      <c r="T9" s="76" t="n"/>
      <c r="U9" s="77" t="n"/>
      <c r="V9" s="78" t="n"/>
      <c r="W9" s="76" t="n"/>
      <c r="X9" s="76" t="n"/>
      <c r="Y9" s="76" t="n"/>
      <c r="Z9" s="76" t="n"/>
      <c r="AA9" s="76" t="n"/>
      <c r="AB9" s="76" t="n"/>
      <c r="AC9" s="76" t="n"/>
      <c r="AD9" s="76" t="n"/>
      <c r="AE9" s="77" t="n"/>
      <c r="AF9" s="78" t="n"/>
      <c r="AG9" s="76" t="n"/>
      <c r="AH9" s="76" t="n"/>
      <c r="AI9" s="76" t="n"/>
      <c r="AJ9" s="76" t="n"/>
      <c r="AK9" s="76" t="n"/>
      <c r="AL9" s="76" t="n"/>
      <c r="AM9" s="76" t="n"/>
      <c r="AN9" s="76" t="n"/>
      <c r="AO9" s="77" t="n"/>
      <c r="AP9" s="78" t="n"/>
    </row>
    <row r="10" hidden="1" ht="52" customHeight="1" s="173" thickBot="1">
      <c r="A10" s="81" t="inlineStr">
        <is>
          <t>Kisaran bagi hasil per tahun piutang murabahan dan istishna</t>
        </is>
      </c>
      <c r="B10" s="81" t="n"/>
      <c r="C10" s="82" t="n">
        <v/>
      </c>
      <c r="D10" s="82" t="n">
        <v/>
      </c>
      <c r="E10" s="82" t="n">
        <v/>
      </c>
      <c r="F10" s="82" t="inlineStr"/>
      <c r="G10" s="82" t="inlineStr"/>
      <c r="H10" s="82" t="inlineStr"/>
      <c r="I10" s="82" t="inlineStr"/>
      <c r="J10" s="82" t="inlineStr"/>
      <c r="K10" s="83" t="n"/>
      <c r="L10" s="84" t="n"/>
      <c r="M10" s="82" t="n"/>
      <c r="N10" s="82" t="n"/>
      <c r="O10" s="82" t="n"/>
      <c r="P10" s="82" t="n"/>
      <c r="Q10" s="82" t="n"/>
      <c r="R10" s="82" t="n"/>
      <c r="S10" s="82" t="n"/>
      <c r="T10" s="82" t="n"/>
      <c r="U10" s="83" t="n"/>
      <c r="V10" s="84" t="n"/>
      <c r="W10" s="82" t="n"/>
      <c r="X10" s="82" t="n"/>
      <c r="Y10" s="82" t="n"/>
      <c r="Z10" s="82" t="n"/>
      <c r="AA10" s="82" t="n"/>
      <c r="AB10" s="82" t="n"/>
      <c r="AC10" s="82" t="n"/>
      <c r="AD10" s="82" t="n"/>
      <c r="AE10" s="83" t="n"/>
      <c r="AF10" s="84" t="n"/>
      <c r="AG10" s="82" t="n"/>
      <c r="AH10" s="82" t="n"/>
      <c r="AI10" s="82" t="n"/>
      <c r="AJ10" s="82" t="n"/>
      <c r="AK10" s="82" t="n"/>
      <c r="AL10" s="82" t="n"/>
      <c r="AM10" s="82" t="n"/>
      <c r="AN10" s="82" t="n"/>
      <c r="AO10" s="83" t="n"/>
      <c r="AP10" s="84" t="n"/>
    </row>
    <row r="11" hidden="1" ht="35" customHeight="1" s="173" thickBot="1">
      <c r="A11" s="81" t="inlineStr">
        <is>
          <t>Kisaran bagi hasil per tahun pembiayaan musyarakah</t>
        </is>
      </c>
      <c r="B11" s="81" t="n"/>
      <c r="C11" s="82" t="n">
        <v/>
      </c>
      <c r="D11" s="82" t="n">
        <v/>
      </c>
      <c r="E11" s="82" t="n">
        <v/>
      </c>
      <c r="F11" s="82" t="inlineStr"/>
      <c r="G11" s="82" t="inlineStr"/>
      <c r="H11" s="82" t="inlineStr"/>
      <c r="I11" s="82" t="inlineStr"/>
      <c r="J11" s="82" t="inlineStr"/>
      <c r="K11" s="83" t="n"/>
      <c r="L11" s="84" t="n"/>
      <c r="M11" s="82" t="n"/>
      <c r="N11" s="82" t="n"/>
      <c r="O11" s="82" t="n"/>
      <c r="P11" s="82" t="n"/>
      <c r="Q11" s="82" t="n"/>
      <c r="R11" s="82" t="n"/>
      <c r="S11" s="82" t="n"/>
      <c r="T11" s="82" t="n"/>
      <c r="U11" s="83" t="n"/>
      <c r="V11" s="84" t="n"/>
      <c r="W11" s="82" t="n"/>
      <c r="X11" s="82" t="n"/>
      <c r="Y11" s="82" t="n"/>
      <c r="Z11" s="82" t="n"/>
      <c r="AA11" s="82" t="n"/>
      <c r="AB11" s="82" t="n"/>
      <c r="AC11" s="82" t="n"/>
      <c r="AD11" s="82" t="n"/>
      <c r="AE11" s="83" t="n"/>
      <c r="AF11" s="84" t="n"/>
      <c r="AG11" s="82" t="n"/>
      <c r="AH11" s="82" t="n"/>
      <c r="AI11" s="82" t="n"/>
      <c r="AJ11" s="82" t="n"/>
      <c r="AK11" s="82" t="n"/>
      <c r="AL11" s="82" t="n"/>
      <c r="AM11" s="82" t="n"/>
      <c r="AN11" s="82" t="n"/>
      <c r="AO11" s="83" t="n"/>
      <c r="AP11" s="84" t="n"/>
    </row>
    <row r="12" hidden="1" ht="52" customHeight="1" s="173" thickBot="1">
      <c r="A12" s="81" t="inlineStr">
        <is>
          <t>Kisaran bagi hasil per tahun pembiayaan syariah lainnya</t>
        </is>
      </c>
      <c r="B12" s="81" t="n"/>
      <c r="C12" s="82" t="n">
        <v/>
      </c>
      <c r="D12" s="82" t="n">
        <v/>
      </c>
      <c r="E12" s="82" t="n">
        <v/>
      </c>
      <c r="F12" s="82" t="inlineStr"/>
      <c r="G12" s="82" t="inlineStr"/>
      <c r="H12" s="82" t="inlineStr"/>
      <c r="I12" s="82" t="inlineStr"/>
      <c r="J12" s="82" t="inlineStr"/>
      <c r="K12" s="83" t="n"/>
      <c r="L12" s="84" t="n"/>
      <c r="M12" s="82" t="n"/>
      <c r="N12" s="82" t="n"/>
      <c r="O12" s="82" t="n"/>
      <c r="P12" s="82" t="n"/>
      <c r="Q12" s="82" t="n"/>
      <c r="R12" s="82" t="n"/>
      <c r="S12" s="82" t="n"/>
      <c r="T12" s="82" t="n"/>
      <c r="U12" s="83" t="n"/>
      <c r="V12" s="84" t="n"/>
      <c r="W12" s="82" t="n"/>
      <c r="X12" s="82" t="n"/>
      <c r="Y12" s="82" t="n"/>
      <c r="Z12" s="82" t="n"/>
      <c r="AA12" s="82" t="n"/>
      <c r="AB12" s="82" t="n"/>
      <c r="AC12" s="82" t="n"/>
      <c r="AD12" s="82" t="n"/>
      <c r="AE12" s="83" t="n"/>
      <c r="AF12" s="84" t="n"/>
      <c r="AG12" s="82" t="n"/>
      <c r="AH12" s="82" t="n"/>
      <c r="AI12" s="82" t="n"/>
      <c r="AJ12" s="82" t="n"/>
      <c r="AK12" s="82" t="n"/>
      <c r="AL12" s="82" t="n"/>
      <c r="AM12" s="82" t="n"/>
      <c r="AN12" s="82" t="n"/>
      <c r="AO12" s="83" t="n"/>
      <c r="AP12" s="84" t="n"/>
    </row>
    <row r="13" ht="35" customHeight="1" s="173" thickBot="1">
      <c r="A13" s="80" t="inlineStr">
        <is>
          <t>Cadangan kerugian penurunan nilai</t>
        </is>
      </c>
      <c r="B13" s="88" t="n"/>
      <c r="C13" s="76" t="n"/>
      <c r="D13" s="76" t="n"/>
      <c r="E13" s="76" t="n"/>
      <c r="F13" s="76" t="n"/>
      <c r="G13" s="76" t="n"/>
      <c r="H13" s="76" t="n"/>
      <c r="I13" s="76" t="n"/>
      <c r="J13" s="76" t="n"/>
      <c r="K13" s="77" t="n"/>
      <c r="L13" s="78" t="n"/>
      <c r="M13" s="76" t="n"/>
      <c r="N13" s="76" t="n"/>
      <c r="O13" s="76" t="n"/>
      <c r="P13" s="76" t="n"/>
      <c r="Q13" s="76" t="n"/>
      <c r="R13" s="76" t="n"/>
      <c r="S13" s="76" t="n"/>
      <c r="T13" s="76" t="n"/>
      <c r="U13" s="77" t="n"/>
      <c r="V13" s="78" t="n"/>
      <c r="W13" s="76" t="n"/>
      <c r="X13" s="76" t="n"/>
      <c r="Y13" s="76" t="n"/>
      <c r="Z13" s="76" t="n"/>
      <c r="AA13" s="76" t="n"/>
      <c r="AB13" s="76" t="n"/>
      <c r="AC13" s="76" t="n"/>
      <c r="AD13" s="76" t="n"/>
      <c r="AE13" s="77" t="n"/>
      <c r="AF13" s="78" t="n"/>
      <c r="AG13" s="76" t="n"/>
      <c r="AH13" s="76" t="n"/>
      <c r="AI13" s="76" t="n"/>
      <c r="AJ13" s="76" t="n"/>
      <c r="AK13" s="76" t="n"/>
      <c r="AL13" s="76" t="n"/>
      <c r="AM13" s="76" t="n"/>
      <c r="AN13" s="76" t="n"/>
      <c r="AO13" s="77" t="n"/>
      <c r="AP13" s="78" t="n"/>
    </row>
    <row r="14" ht="35" customHeight="1" s="173" thickBot="1">
      <c r="A14" s="89" t="inlineStr">
        <is>
          <t>Cadangan kerugian penurunan nilai, awal periode</t>
        </is>
      </c>
      <c r="B14" s="89" t="n"/>
      <c r="C14" s="82" t="n"/>
      <c r="D14" s="82">
        <f>C20</f>
        <v/>
      </c>
      <c r="E14" s="82">
        <f>D20</f>
        <v/>
      </c>
      <c r="F14" s="82">
        <f>E20</f>
        <v/>
      </c>
      <c r="G14" s="82">
        <f>F20</f>
        <v/>
      </c>
      <c r="H14" s="82">
        <f>G20</f>
        <v/>
      </c>
      <c r="I14" s="82">
        <f>H20</f>
        <v/>
      </c>
      <c r="J14" s="82">
        <f>I20</f>
        <v/>
      </c>
      <c r="K14" s="82">
        <f>J20</f>
        <v/>
      </c>
      <c r="L14" s="82">
        <f>K20</f>
        <v/>
      </c>
      <c r="M14" s="82">
        <f>L20</f>
        <v/>
      </c>
      <c r="N14" s="82">
        <f>M20</f>
        <v/>
      </c>
      <c r="O14" s="82">
        <f>N20</f>
        <v/>
      </c>
      <c r="P14" s="82">
        <f>O20</f>
        <v/>
      </c>
      <c r="Q14" s="82">
        <f>P20</f>
        <v/>
      </c>
      <c r="R14" s="82">
        <f>Q20</f>
        <v/>
      </c>
      <c r="S14" s="82">
        <f>R20</f>
        <v/>
      </c>
      <c r="T14" s="82">
        <f>S20</f>
        <v/>
      </c>
      <c r="U14" s="82">
        <f>T20</f>
        <v/>
      </c>
      <c r="V14" s="82">
        <f>U20</f>
        <v/>
      </c>
      <c r="W14" s="82">
        <f>V20</f>
        <v/>
      </c>
      <c r="X14" s="82">
        <f>W20</f>
        <v/>
      </c>
      <c r="Y14" s="82">
        <f>X20</f>
        <v/>
      </c>
      <c r="Z14" s="82">
        <f>Y20</f>
        <v/>
      </c>
      <c r="AA14" s="82">
        <f>Z20</f>
        <v/>
      </c>
      <c r="AB14" s="82">
        <f>AA20</f>
        <v/>
      </c>
      <c r="AC14" s="82">
        <f>AB20</f>
        <v/>
      </c>
      <c r="AD14" s="82">
        <f>AC20</f>
        <v/>
      </c>
      <c r="AE14" s="82">
        <f>AD20</f>
        <v/>
      </c>
      <c r="AF14" s="82">
        <f>AE20</f>
        <v/>
      </c>
      <c r="AG14" s="82">
        <f>AF20</f>
        <v/>
      </c>
      <c r="AH14" s="82">
        <f>AG20</f>
        <v/>
      </c>
      <c r="AI14" s="82">
        <f>AH20</f>
        <v/>
      </c>
      <c r="AJ14" s="82">
        <f>AI20</f>
        <v/>
      </c>
      <c r="AK14" s="82">
        <f>AJ20</f>
        <v/>
      </c>
      <c r="AL14" s="82">
        <f>AK20</f>
        <v/>
      </c>
      <c r="AM14" s="82">
        <f>AL20</f>
        <v/>
      </c>
      <c r="AN14" s="82">
        <f>AM20</f>
        <v/>
      </c>
      <c r="AO14" s="82">
        <f>AN20</f>
        <v/>
      </c>
      <c r="AP14" s="82">
        <f>AO20</f>
        <v/>
      </c>
    </row>
    <row r="15" ht="35" customHeight="1" s="173" thickBot="1">
      <c r="A15" s="89" t="inlineStr">
        <is>
          <t>Pembentukan selama tahun berjalan</t>
        </is>
      </c>
      <c r="B15" s="89" t="n"/>
      <c r="C15" s="82" t="n">
        <v/>
      </c>
      <c r="D15" s="82" t="n">
        <v/>
      </c>
      <c r="E15" s="82" t="n">
        <v/>
      </c>
      <c r="F15" s="82" t="n">
        <v>4188.96</v>
      </c>
      <c r="G15" s="82" t="n">
        <v>3239.241</v>
      </c>
      <c r="H15" s="82" t="n">
        <v>1730.551</v>
      </c>
      <c r="I15" s="82" t="n">
        <v>1416.112</v>
      </c>
      <c r="J15" s="82" t="n">
        <v>929.522</v>
      </c>
      <c r="K15" s="83" t="n"/>
      <c r="L15" s="84" t="n"/>
      <c r="M15" s="82" t="n"/>
      <c r="N15" s="82" t="n"/>
      <c r="O15" s="82" t="n"/>
      <c r="P15" s="82" t="n"/>
      <c r="Q15" s="82" t="n"/>
      <c r="R15" s="82" t="n"/>
      <c r="S15" s="82" t="n"/>
      <c r="T15" s="82" t="n"/>
      <c r="U15" s="83" t="n"/>
      <c r="V15" s="84" t="n"/>
      <c r="W15" s="82" t="n"/>
      <c r="X15" s="82" t="n"/>
      <c r="Y15" s="82" t="n"/>
      <c r="Z15" s="82" t="n"/>
      <c r="AA15" s="82" t="n"/>
      <c r="AB15" s="82" t="n"/>
      <c r="AC15" s="82" t="n"/>
      <c r="AD15" s="82" t="n"/>
      <c r="AE15" s="83" t="n"/>
      <c r="AF15" s="84" t="n"/>
      <c r="AG15" s="82" t="n"/>
      <c r="AH15" s="82" t="n"/>
      <c r="AI15" s="82" t="n"/>
      <c r="AJ15" s="82" t="n"/>
      <c r="AK15" s="82" t="n"/>
      <c r="AL15" s="82" t="n"/>
      <c r="AM15" s="82" t="n"/>
      <c r="AN15" s="82" t="n"/>
      <c r="AO15" s="83" t="n"/>
      <c r="AP15" s="84" t="n"/>
    </row>
    <row r="16" ht="35" customHeight="1" s="173" thickBot="1">
      <c r="A16" s="89" t="inlineStr">
        <is>
          <t>Penghapusbukuan</t>
        </is>
      </c>
      <c r="B16" s="89" t="n"/>
      <c r="C16" s="115" t="n">
        <v/>
      </c>
      <c r="D16" s="115" t="n">
        <v/>
      </c>
      <c r="E16" s="115" t="n">
        <v/>
      </c>
      <c r="F16" s="115" t="n">
        <v>1911.304</v>
      </c>
      <c r="G16" s="115" t="n">
        <v>2375.19</v>
      </c>
      <c r="H16" s="115" t="n">
        <v>2194.059</v>
      </c>
      <c r="I16" s="115" t="n">
        <v>1720.984</v>
      </c>
      <c r="J16" s="115" t="n">
        <v>2942.6</v>
      </c>
      <c r="K16" s="115" t="n"/>
      <c r="L16" s="115" t="n"/>
      <c r="M16" s="115" t="n"/>
      <c r="N16" s="115" t="n"/>
      <c r="O16" s="115" t="n"/>
      <c r="P16" s="115" t="n"/>
      <c r="Q16" s="115" t="n"/>
      <c r="R16" s="115" t="n"/>
      <c r="S16" s="115" t="n"/>
      <c r="T16" s="115" t="n"/>
      <c r="U16" s="115" t="n"/>
      <c r="V16" s="115" t="n"/>
      <c r="W16" s="115" t="n"/>
      <c r="X16" s="115" t="n"/>
      <c r="Y16" s="115" t="n"/>
      <c r="Z16" s="115" t="n"/>
      <c r="AA16" s="115" t="n"/>
      <c r="AB16" s="115" t="n"/>
      <c r="AC16" s="115" t="n"/>
      <c r="AD16" s="115" t="n"/>
      <c r="AE16" s="115" t="n"/>
      <c r="AF16" s="115" t="n"/>
      <c r="AG16" s="115" t="n"/>
      <c r="AH16" s="115" t="n"/>
      <c r="AI16" s="115" t="n"/>
      <c r="AJ16" s="115" t="n"/>
      <c r="AK16" s="115" t="n"/>
      <c r="AL16" s="115" t="n"/>
      <c r="AM16" s="115" t="n"/>
      <c r="AN16" s="115" t="n"/>
      <c r="AO16" s="115" t="n"/>
      <c r="AP16" s="115" t="n"/>
    </row>
    <row r="17" ht="35" customHeight="1" s="173" thickBot="1">
      <c r="A17" s="89" t="inlineStr">
        <is>
          <t>Pemulihan pinjaman yang telah dihapusbukukan</t>
        </is>
      </c>
      <c r="B17" s="89" t="n"/>
      <c r="C17" s="82" t="n">
        <v/>
      </c>
      <c r="D17" s="82" t="n">
        <v/>
      </c>
      <c r="E17" s="82" t="n">
        <v/>
      </c>
      <c r="F17" s="82" t="n">
        <v>123.289</v>
      </c>
      <c r="G17" s="82" t="n">
        <v>47.245</v>
      </c>
      <c r="H17" s="82" t="n">
        <v>33.708</v>
      </c>
      <c r="I17" s="82" t="n">
        <v>0</v>
      </c>
      <c r="J17" s="82" t="n">
        <v>0</v>
      </c>
      <c r="K17" s="83" t="n"/>
      <c r="L17" s="84" t="n"/>
      <c r="M17" s="82" t="n"/>
      <c r="N17" s="82" t="n"/>
      <c r="O17" s="82" t="n"/>
      <c r="P17" s="82" t="n"/>
      <c r="Q17" s="82" t="n"/>
      <c r="R17" s="82" t="n"/>
      <c r="S17" s="82" t="n"/>
      <c r="T17" s="82" t="n"/>
      <c r="U17" s="83" t="n"/>
      <c r="V17" s="84" t="n"/>
      <c r="W17" s="82" t="n"/>
      <c r="X17" s="82" t="n"/>
      <c r="Y17" s="82" t="n"/>
      <c r="Z17" s="82" t="n"/>
      <c r="AA17" s="82" t="n"/>
      <c r="AB17" s="82" t="n"/>
      <c r="AC17" s="82" t="n"/>
      <c r="AD17" s="82" t="n"/>
      <c r="AE17" s="83" t="n"/>
      <c r="AF17" s="84" t="n"/>
      <c r="AG17" s="82" t="n"/>
      <c r="AH17" s="82" t="n"/>
      <c r="AI17" s="82" t="n"/>
      <c r="AJ17" s="82" t="n"/>
      <c r="AK17" s="82" t="n"/>
      <c r="AL17" s="82" t="n"/>
      <c r="AM17" s="82" t="n"/>
      <c r="AN17" s="82" t="n"/>
      <c r="AO17" s="83" t="n"/>
      <c r="AP17" s="84" t="n"/>
    </row>
    <row r="18" ht="35" customHeight="1" s="173" thickBot="1">
      <c r="A18" s="89" t="inlineStr">
        <is>
          <t>Cadangan lain-lain</t>
        </is>
      </c>
      <c r="B18" s="89" t="n"/>
      <c r="C18" s="82" t="n">
        <v/>
      </c>
      <c r="D18" s="82" t="n">
        <v/>
      </c>
      <c r="E18" s="82" t="n">
        <v/>
      </c>
      <c r="F18" s="82" t="n">
        <v>-1231.896</v>
      </c>
      <c r="G18" s="82" t="n">
        <v>-1301.466</v>
      </c>
      <c r="H18" s="82" t="n">
        <v>-768.23</v>
      </c>
      <c r="I18" s="82" t="n">
        <v>-1320.076</v>
      </c>
      <c r="J18" s="82" t="n">
        <v>-495.343</v>
      </c>
      <c r="K18" s="83" t="n"/>
      <c r="L18" s="84" t="n"/>
      <c r="M18" s="82" t="n"/>
      <c r="N18" s="82" t="n"/>
      <c r="O18" s="82" t="n"/>
      <c r="P18" s="82" t="n"/>
      <c r="Q18" s="82" t="n"/>
      <c r="R18" s="82" t="n"/>
      <c r="S18" s="82" t="n"/>
      <c r="T18" s="82" t="n"/>
      <c r="U18" s="83" t="n"/>
      <c r="V18" s="84" t="n"/>
      <c r="W18" s="82" t="n"/>
      <c r="X18" s="82" t="n"/>
      <c r="Y18" s="82" t="n"/>
      <c r="Z18" s="82" t="n"/>
      <c r="AA18" s="82" t="n"/>
      <c r="AB18" s="82" t="n"/>
      <c r="AC18" s="82" t="n"/>
      <c r="AD18" s="82" t="n"/>
      <c r="AE18" s="83" t="n"/>
      <c r="AF18" s="84" t="n"/>
      <c r="AG18" s="82" t="n"/>
      <c r="AH18" s="82" t="n"/>
      <c r="AI18" s="82" t="n"/>
      <c r="AJ18" s="82" t="n"/>
      <c r="AK18" s="82" t="n"/>
      <c r="AL18" s="82" t="n"/>
      <c r="AM18" s="82" t="n"/>
      <c r="AN18" s="82" t="n"/>
      <c r="AO18" s="83" t="n"/>
      <c r="AP18" s="84" t="n"/>
    </row>
    <row r="19" ht="35" customHeight="1" s="173" thickBot="1">
      <c r="A19" s="89" t="inlineStr">
        <is>
          <t>Dampak selisih akibat perbedaan kurs terhadap cadangan kerugian penurunan nilai pinjaman diberikan</t>
        </is>
      </c>
      <c r="B19" s="89" t="n"/>
      <c r="C19" s="82" t="n">
        <v/>
      </c>
      <c r="D19" s="82" t="n">
        <v/>
      </c>
      <c r="E19" s="82" t="n">
        <v/>
      </c>
      <c r="F19" s="82" t="n">
        <v>80.949</v>
      </c>
      <c r="G19" s="82" t="n">
        <v>408.415</v>
      </c>
      <c r="H19" s="82" t="n">
        <v>16.887</v>
      </c>
      <c r="I19" s="82" t="n">
        <v>170.367</v>
      </c>
      <c r="J19" s="82" t="n">
        <v>110.85</v>
      </c>
      <c r="K19" s="83" t="n"/>
      <c r="L19" s="84" t="n"/>
      <c r="M19" s="82" t="n"/>
      <c r="N19" s="82" t="n"/>
      <c r="O19" s="82" t="n"/>
      <c r="P19" s="82" t="n"/>
      <c r="Q19" s="82" t="n"/>
      <c r="R19" s="82" t="n"/>
      <c r="S19" s="82" t="n"/>
      <c r="T19" s="82" t="n"/>
      <c r="U19" s="83" t="n"/>
      <c r="V19" s="84" t="n"/>
      <c r="W19" s="82" t="n"/>
      <c r="X19" s="82" t="n"/>
      <c r="Y19" s="82" t="n"/>
      <c r="Z19" s="82" t="n"/>
      <c r="AA19" s="82" t="n"/>
      <c r="AB19" s="82" t="n"/>
      <c r="AC19" s="82" t="n"/>
      <c r="AD19" s="82" t="n"/>
      <c r="AE19" s="83" t="n"/>
      <c r="AF19" s="84" t="n"/>
      <c r="AG19" s="82" t="n"/>
      <c r="AH19" s="82" t="n"/>
      <c r="AI19" s="82" t="n"/>
      <c r="AJ19" s="82" t="n"/>
      <c r="AK19" s="82" t="n"/>
      <c r="AL19" s="82" t="n"/>
      <c r="AM19" s="82" t="n"/>
      <c r="AN19" s="82" t="n"/>
      <c r="AO19" s="83" t="n"/>
      <c r="AP19" s="84" t="n"/>
    </row>
    <row r="20" ht="35" customHeight="1" s="173" thickBot="1">
      <c r="A20" s="122" t="inlineStr">
        <is>
          <t>Cadangan kerugian penurunan nilai, akhir periode</t>
        </is>
      </c>
      <c r="B20" s="89" t="n"/>
      <c r="C20" s="113" t="n">
        <v>5951.354</v>
      </c>
      <c r="D20" s="113" t="n">
        <v>5984.978</v>
      </c>
      <c r="E20" s="113" t="n">
        <v>11818.607</v>
      </c>
      <c r="F20" s="113" t="n">
        <v>13068.605</v>
      </c>
      <c r="G20" s="113" t="n">
        <v>13086.85</v>
      </c>
      <c r="H20" s="113" t="n">
        <v>11905.707</v>
      </c>
      <c r="I20" s="113" t="n">
        <v>10451.126</v>
      </c>
      <c r="J20" s="113" t="n">
        <v>8053.555</v>
      </c>
      <c r="K20" s="113" t="n"/>
      <c r="L20" s="113" t="n"/>
      <c r="M20" s="113" t="n"/>
      <c r="N20" s="113" t="n"/>
      <c r="O20" s="113" t="n"/>
      <c r="P20" s="113" t="n"/>
      <c r="Q20" s="113" t="n"/>
      <c r="R20" s="113" t="n"/>
      <c r="S20" s="113" t="n"/>
      <c r="T20" s="113" t="n"/>
      <c r="U20" s="113" t="n"/>
      <c r="V20" s="113" t="n"/>
      <c r="W20" s="113" t="n"/>
      <c r="X20" s="113" t="n"/>
      <c r="Y20" s="113" t="n"/>
      <c r="Z20" s="113" t="n"/>
      <c r="AA20" s="113" t="n"/>
      <c r="AB20" s="113" t="n"/>
      <c r="AC20" s="113" t="n"/>
      <c r="AD20" s="113" t="n"/>
      <c r="AE20" s="113" t="n"/>
      <c r="AF20" s="113" t="n"/>
      <c r="AG20" s="113" t="n"/>
      <c r="AH20" s="113" t="n"/>
      <c r="AI20" s="113" t="n"/>
      <c r="AJ20" s="113" t="n"/>
      <c r="AK20" s="113" t="n"/>
      <c r="AL20" s="113" t="n"/>
      <c r="AM20" s="113" t="n"/>
      <c r="AN20" s="113" t="n"/>
      <c r="AO20" s="113" t="n"/>
      <c r="AP20" s="113" t="n"/>
    </row>
    <row r="21" ht="35" customHeight="1" s="173" thickBot="1">
      <c r="A21" s="80" t="inlineStr">
        <is>
          <t>Rasio pinjaman</t>
        </is>
      </c>
      <c r="B21" s="80" t="n"/>
      <c r="C21" s="76" t="n"/>
      <c r="D21" s="76" t="n"/>
      <c r="E21" s="76" t="n"/>
      <c r="F21" s="76" t="n"/>
      <c r="G21" s="76" t="n"/>
      <c r="H21" s="76" t="n"/>
      <c r="I21" s="76" t="n"/>
      <c r="J21" s="76" t="n"/>
      <c r="K21" s="77" t="n"/>
      <c r="L21" s="78" t="n"/>
      <c r="M21" s="76" t="n"/>
      <c r="N21" s="76" t="n"/>
      <c r="O21" s="76" t="n"/>
      <c r="P21" s="76" t="n"/>
      <c r="Q21" s="76" t="n"/>
      <c r="R21" s="76" t="n"/>
      <c r="S21" s="76" t="n"/>
      <c r="T21" s="76" t="n"/>
      <c r="U21" s="77" t="n"/>
      <c r="V21" s="78" t="n"/>
      <c r="W21" s="76" t="n"/>
      <c r="X21" s="76" t="n"/>
      <c r="Y21" s="76" t="n"/>
      <c r="Z21" s="76" t="n"/>
      <c r="AA21" s="76" t="n"/>
      <c r="AB21" s="76" t="n"/>
      <c r="AC21" s="76" t="n"/>
      <c r="AD21" s="76" t="n"/>
      <c r="AE21" s="77" t="n"/>
      <c r="AF21" s="78" t="n"/>
      <c r="AG21" s="76" t="n"/>
      <c r="AH21" s="76" t="n"/>
      <c r="AI21" s="76" t="n"/>
      <c r="AJ21" s="76" t="n"/>
      <c r="AK21" s="76" t="n"/>
      <c r="AL21" s="76" t="n"/>
      <c r="AM21" s="76" t="n"/>
      <c r="AN21" s="76" t="n"/>
      <c r="AO21" s="77" t="n"/>
      <c r="AP21" s="78" t="n"/>
    </row>
    <row r="22" ht="35" customHeight="1" s="173" thickBot="1">
      <c r="A22" s="81" t="inlineStr">
        <is>
          <t>Non-performing financing - gross</t>
        </is>
      </c>
      <c r="B22" s="81" t="n"/>
      <c r="C22" s="123" t="n">
        <v/>
      </c>
      <c r="D22" s="123" t="n">
        <v/>
      </c>
      <c r="E22" s="123" t="n">
        <v/>
      </c>
      <c r="F22" s="123" t="n">
        <v>0.0346</v>
      </c>
      <c r="G22" s="123" t="n">
        <v>0.028</v>
      </c>
      <c r="H22" s="123" t="n">
        <v>1.961324893383769e-20</v>
      </c>
      <c r="I22" s="123" t="n">
        <v>0.0176</v>
      </c>
      <c r="J22" s="123" t="n">
        <v>0.0181</v>
      </c>
      <c r="K22" s="124" t="n"/>
      <c r="L22" s="125" t="n"/>
      <c r="M22" s="123" t="n"/>
      <c r="N22" s="123" t="n"/>
      <c r="O22" s="123" t="n"/>
      <c r="P22" s="123" t="n"/>
      <c r="Q22" s="123" t="n"/>
      <c r="R22" s="123" t="n"/>
      <c r="S22" s="123" t="n"/>
      <c r="T22" s="123" t="n"/>
      <c r="U22" s="124" t="n"/>
      <c r="V22" s="125" t="n"/>
      <c r="W22" s="123" t="n"/>
      <c r="X22" s="123" t="n"/>
      <c r="Y22" s="123" t="n"/>
      <c r="Z22" s="123" t="n"/>
      <c r="AA22" s="123" t="n"/>
      <c r="AB22" s="123" t="n"/>
      <c r="AC22" s="123" t="n"/>
      <c r="AD22" s="123" t="n"/>
      <c r="AE22" s="124" t="n"/>
      <c r="AF22" s="125" t="n"/>
      <c r="AG22" s="123" t="n"/>
      <c r="AH22" s="123" t="n"/>
      <c r="AI22" s="123" t="n"/>
      <c r="AJ22" s="123" t="n"/>
      <c r="AK22" s="123" t="n"/>
      <c r="AL22" s="123" t="n"/>
      <c r="AM22" s="123" t="n"/>
      <c r="AN22" s="123" t="n"/>
      <c r="AO22" s="124" t="n"/>
      <c r="AP22" s="125" t="n"/>
    </row>
    <row r="23" ht="35" customHeight="1" s="173" thickBot="1">
      <c r="A23" s="81" t="inlineStr">
        <is>
          <t>Non-performing financing - net</t>
        </is>
      </c>
      <c r="B23" s="81" t="n"/>
      <c r="C23" s="123" t="n">
        <v/>
      </c>
      <c r="D23" s="123" t="n">
        <v/>
      </c>
      <c r="E23" s="123" t="n">
        <v/>
      </c>
      <c r="F23" s="123" t="n">
        <v>0.0117</v>
      </c>
      <c r="G23" s="123" t="n">
        <v>0.0075</v>
      </c>
      <c r="H23" s="123" t="n">
        <v>0.0071</v>
      </c>
      <c r="I23" s="123" t="n">
        <v>6.87263143036668e-21</v>
      </c>
      <c r="J23" s="123" t="n">
        <v>0.0072</v>
      </c>
      <c r="K23" s="124" t="n"/>
      <c r="L23" s="125" t="n"/>
      <c r="M23" s="123" t="n"/>
      <c r="N23" s="123" t="n"/>
      <c r="O23" s="123" t="n"/>
      <c r="P23" s="123" t="n"/>
      <c r="Q23" s="123" t="n"/>
      <c r="R23" s="123" t="n"/>
      <c r="S23" s="123" t="n"/>
      <c r="T23" s="123" t="n"/>
      <c r="U23" s="124" t="n"/>
      <c r="V23" s="125" t="n"/>
      <c r="W23" s="123" t="n"/>
      <c r="X23" s="123" t="n"/>
      <c r="Y23" s="123" t="n"/>
      <c r="Z23" s="123" t="n"/>
      <c r="AA23" s="123" t="n"/>
      <c r="AB23" s="123" t="n"/>
      <c r="AC23" s="123" t="n"/>
      <c r="AD23" s="123" t="n"/>
      <c r="AE23" s="124" t="n"/>
      <c r="AF23" s="125" t="n"/>
      <c r="AG23" s="123" t="n"/>
      <c r="AH23" s="123" t="n"/>
      <c r="AI23" s="123" t="n"/>
      <c r="AJ23" s="123" t="n"/>
      <c r="AK23" s="123" t="n"/>
      <c r="AL23" s="123" t="n"/>
      <c r="AM23" s="123" t="n"/>
      <c r="AN23" s="123" t="n"/>
      <c r="AO23" s="124" t="n"/>
      <c r="AP23" s="125" t="n"/>
    </row>
  </sheetData>
  <mergeCells count="2">
    <mergeCell ref="A1:C1"/>
    <mergeCell ref="A2:C2"/>
  </mergeCells>
  <dataValidations count="1">
    <dataValidation sqref="C7:J7 C8:AP8 C10:J12 C14:D15 C16:AP16 C17:J19 C20:AP20 C22:J23 E14:AP14 E15:J15 M7:T7 M10:T12 M15:T15 M17:T19 M22:T23 W7:AD7 W10:AD12 W15:AD15 W17:AD19 W22:AD23 AG7:AN7 AG10:AN12 AG15:AN15 AG17:AN19 AG22:AN23"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3.xml><?xml version="1.0" encoding="utf-8"?>
<worksheet xmlns="http://schemas.openxmlformats.org/spreadsheetml/2006/main">
  <sheetPr>
    <outlinePr summaryBelow="1" summaryRight="1"/>
    <pageSetUpPr/>
  </sheetPr>
  <dimension ref="A1:P18"/>
  <sheetViews>
    <sheetView showGridLines="0" topLeftCell="A1" workbookViewId="0">
      <pane xSplit="2" ySplit="3" topLeftCell="C4" activePane="bottomRight" state="frozen"/>
      <selection pane="topRight"/>
      <selection pane="bottomLeft"/>
      <selection pane="bottomRight" activeCell="A5" sqref="A5:A18"/>
    </sheetView>
  </sheetViews>
  <sheetFormatPr baseColWidth="10" defaultColWidth="9.3984375" defaultRowHeight="15"/>
  <cols>
    <col collapsed="1" width="73.19921875" customWidth="1" style="171" min="1" max="1"/>
    <col width="26" customWidth="1" style="171" min="2" max="2"/>
    <col collapsed="1" width="21" customWidth="1" style="171" min="3" max="16"/>
    <col collapsed="1" width="9.3984375" customWidth="1" style="171" min="17"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row>
    <row r="5" ht="18" customHeight="1" s="173" thickBot="1">
      <c r="A5" s="111" t="inlineStr">
        <is>
          <t>Giro - Total</t>
        </is>
      </c>
      <c r="B5" s="112" t="n"/>
      <c r="C5" s="113" t="n">
        <v>75477.306</v>
      </c>
      <c r="D5" s="113" t="n">
        <v>70340.016</v>
      </c>
      <c r="E5" s="113" t="n">
        <v>73201.803</v>
      </c>
      <c r="F5" s="113" t="n">
        <v>91788.13400000001</v>
      </c>
      <c r="G5" s="113" t="n">
        <v>103079.287</v>
      </c>
      <c r="H5" s="113" t="n"/>
      <c r="I5" s="113" t="n"/>
      <c r="J5" s="113" t="n"/>
      <c r="K5" s="113" t="n"/>
      <c r="L5" s="113" t="n"/>
      <c r="M5" s="113" t="n"/>
      <c r="N5" s="113" t="n"/>
      <c r="O5" s="113" t="n"/>
      <c r="P5" s="113" t="n"/>
    </row>
    <row r="6" ht="18" customHeight="1" s="173" thickBot="1">
      <c r="A6" s="118" t="inlineStr">
        <is>
          <t>Giro - Pihak Berelasi - Total</t>
        </is>
      </c>
      <c r="B6" s="112" t="n"/>
      <c r="C6" s="113" t="n">
        <v>199.797</v>
      </c>
      <c r="D6" s="113" t="n">
        <v>230.104</v>
      </c>
      <c r="E6" s="113" t="n">
        <v>293.813</v>
      </c>
      <c r="F6" s="113" t="n">
        <v>377.995</v>
      </c>
      <c r="G6" s="113" t="n">
        <v>197.571</v>
      </c>
      <c r="H6" s="113" t="n"/>
      <c r="I6" s="113" t="n"/>
      <c r="J6" s="113" t="n"/>
      <c r="K6" s="113" t="n"/>
      <c r="L6" s="113" t="n"/>
      <c r="M6" s="113" t="n"/>
      <c r="N6" s="113" t="n"/>
      <c r="O6" s="113" t="n"/>
      <c r="P6" s="113" t="n"/>
    </row>
    <row r="7" ht="18" customHeight="1" s="173" thickBot="1">
      <c r="A7" s="121" t="inlineStr">
        <is>
          <t>Giro - Pihak Berelasi - Rupiah</t>
        </is>
      </c>
      <c r="B7" s="112" t="n"/>
      <c r="C7" s="114" t="n">
        <v>168.886</v>
      </c>
      <c r="D7" s="114" t="n">
        <v>200.462</v>
      </c>
      <c r="E7" s="114" t="n">
        <v>271.38</v>
      </c>
      <c r="F7" s="114" t="n">
        <v>243.066</v>
      </c>
      <c r="G7" s="114" t="n">
        <v>186.811</v>
      </c>
      <c r="H7" s="114" t="n"/>
      <c r="I7" s="114" t="n"/>
      <c r="J7" s="114" t="n"/>
      <c r="K7" s="114" t="n"/>
      <c r="L7" s="114" t="n"/>
      <c r="M7" s="114" t="n"/>
      <c r="N7" s="114" t="n"/>
      <c r="O7" s="114" t="n"/>
      <c r="P7" s="114" t="n"/>
    </row>
    <row r="8" ht="18" customHeight="1" s="173" thickBot="1">
      <c r="A8" s="121" t="inlineStr">
        <is>
          <t>Giro - Pihak Berelasi - Mata uang asing</t>
        </is>
      </c>
      <c r="B8" s="112" t="n"/>
      <c r="C8" s="114" t="n">
        <v>30.911</v>
      </c>
      <c r="D8" s="114" t="n">
        <v>29.642</v>
      </c>
      <c r="E8" s="114" t="n">
        <v>11.474</v>
      </c>
      <c r="F8" s="114" t="n">
        <v>19.727</v>
      </c>
      <c r="G8" s="114" t="n">
        <v>10.76</v>
      </c>
      <c r="H8" s="114" t="n"/>
      <c r="I8" s="114" t="n"/>
      <c r="J8" s="114" t="n"/>
      <c r="K8" s="114" t="n"/>
      <c r="L8" s="114" t="n"/>
      <c r="M8" s="114" t="n"/>
      <c r="N8" s="114" t="n"/>
      <c r="O8" s="114" t="n"/>
      <c r="P8" s="114" t="n"/>
    </row>
    <row r="9" ht="18" customHeight="1" s="173" thickBot="1">
      <c r="A9" s="118" t="inlineStr">
        <is>
          <t>Giro - Pihak Ketiga - Total</t>
        </is>
      </c>
      <c r="B9" s="112" t="n"/>
      <c r="C9" s="113" t="n">
        <v>75277.50900000001</v>
      </c>
      <c r="D9" s="113" t="n">
        <v>70109.912</v>
      </c>
      <c r="E9" s="113" t="n">
        <v>72983.17200000001</v>
      </c>
      <c r="F9" s="113" t="n">
        <v>91534.201</v>
      </c>
      <c r="G9" s="113" t="n">
        <v>102881.716</v>
      </c>
      <c r="H9" s="113" t="n"/>
      <c r="I9" s="113" t="n"/>
      <c r="J9" s="113" t="n"/>
      <c r="K9" s="113" t="n"/>
      <c r="L9" s="113" t="n"/>
      <c r="M9" s="113" t="n"/>
      <c r="N9" s="113" t="n"/>
      <c r="O9" s="113" t="n"/>
      <c r="P9" s="113" t="n"/>
    </row>
    <row r="10" ht="18" customHeight="1" s="173" thickBot="1">
      <c r="A10" s="121" t="inlineStr">
        <is>
          <t>Giro - Pihak Ketiga - Rupiah</t>
        </is>
      </c>
      <c r="B10" s="112" t="n"/>
      <c r="C10" s="114" t="n">
        <v>56235.563</v>
      </c>
      <c r="D10" s="114" t="n">
        <v>55796.979</v>
      </c>
      <c r="E10" s="114" t="n">
        <v>57135.275</v>
      </c>
      <c r="F10" s="114" t="n">
        <v>71230.772</v>
      </c>
      <c r="G10" s="114" t="n">
        <v>81697.336</v>
      </c>
      <c r="H10" s="114" t="n"/>
      <c r="I10" s="114" t="n"/>
      <c r="J10" s="114" t="n"/>
      <c r="K10" s="114" t="n"/>
      <c r="L10" s="114" t="n"/>
      <c r="M10" s="114" t="n"/>
      <c r="N10" s="114" t="n"/>
      <c r="O10" s="114" t="n"/>
      <c r="P10" s="114" t="n"/>
    </row>
    <row r="11" ht="18" customHeight="1" s="173" thickBot="1">
      <c r="A11" s="121" t="inlineStr">
        <is>
          <t>Giro - Pihak Ketiga - Mata uang asing</t>
        </is>
      </c>
      <c r="B11" s="112" t="n"/>
      <c r="C11" s="114" t="n">
        <v>19041.946</v>
      </c>
      <c r="D11" s="114" t="n">
        <v>14312.933</v>
      </c>
      <c r="E11" s="114" t="n">
        <v>15783.674</v>
      </c>
      <c r="F11" s="114" t="n">
        <v>20294.569</v>
      </c>
      <c r="G11" s="114" t="n">
        <v>21184.38</v>
      </c>
      <c r="H11" s="114" t="n"/>
      <c r="I11" s="114" t="n"/>
      <c r="J11" s="114" t="n"/>
      <c r="K11" s="114" t="n"/>
      <c r="L11" s="114" t="n"/>
      <c r="M11" s="114" t="n"/>
      <c r="N11" s="114" t="n"/>
      <c r="O11" s="114" t="n"/>
      <c r="P11" s="114" t="n"/>
    </row>
    <row r="12" ht="18" customHeight="1" s="173" thickBot="1">
      <c r="A12" s="111" t="inlineStr">
        <is>
          <t>Giro wadiah - Total</t>
        </is>
      </c>
      <c r="B12" s="112" t="n"/>
      <c r="C12" s="113" t="n">
        <v>0</v>
      </c>
      <c r="D12" s="113" t="n">
        <v>0</v>
      </c>
      <c r="E12" s="113" t="n">
        <v>0</v>
      </c>
      <c r="F12" s="113" t="n">
        <v>0</v>
      </c>
      <c r="G12" s="113" t="inlineStr"/>
      <c r="H12" s="113" t="n"/>
      <c r="I12" s="113" t="n"/>
      <c r="J12" s="113" t="n"/>
      <c r="K12" s="113" t="n"/>
      <c r="L12" s="113" t="n"/>
      <c r="M12" s="113" t="n"/>
      <c r="N12" s="113" t="n"/>
      <c r="O12" s="113" t="n"/>
      <c r="P12" s="113" t="n"/>
    </row>
    <row r="13" ht="18" customHeight="1" s="173" thickBot="1">
      <c r="A13" s="118" t="inlineStr">
        <is>
          <t>Giro wadiah - Pihak Berelasi - Total</t>
        </is>
      </c>
      <c r="B13" s="112" t="n"/>
      <c r="C13" s="113" t="n">
        <v>0</v>
      </c>
      <c r="D13" s="113" t="n">
        <v>0</v>
      </c>
      <c r="E13" s="113" t="n">
        <v>0</v>
      </c>
      <c r="F13" s="113" t="n">
        <v>0</v>
      </c>
      <c r="G13" s="113" t="inlineStr"/>
      <c r="H13" s="113" t="n"/>
      <c r="I13" s="113" t="n"/>
      <c r="J13" s="113" t="n"/>
      <c r="K13" s="113" t="n"/>
      <c r="L13" s="113" t="n"/>
      <c r="M13" s="113" t="n"/>
      <c r="N13" s="113" t="n"/>
      <c r="O13" s="113" t="n"/>
      <c r="P13" s="113" t="n"/>
    </row>
    <row r="14" ht="18" customHeight="1" s="173" thickBot="1">
      <c r="A14" s="121" t="inlineStr">
        <is>
          <t>Giro wadiah - Pihak Berelasi - Rupiah</t>
        </is>
      </c>
      <c r="B14" s="112" t="n"/>
      <c r="C14" s="114" t="n">
        <v>0</v>
      </c>
      <c r="D14" s="114" t="n">
        <v>0</v>
      </c>
      <c r="E14" s="114" t="n">
        <v>0</v>
      </c>
      <c r="F14" s="114" t="n">
        <v>0</v>
      </c>
      <c r="G14" s="114" t="inlineStr"/>
      <c r="H14" s="114" t="n"/>
      <c r="I14" s="114" t="n"/>
      <c r="J14" s="114" t="n"/>
      <c r="K14" s="114" t="n"/>
      <c r="L14" s="114" t="n"/>
      <c r="M14" s="114" t="n"/>
      <c r="N14" s="114" t="n"/>
      <c r="O14" s="114" t="n"/>
      <c r="P14" s="114" t="n"/>
    </row>
    <row r="15" ht="18" customHeight="1" s="173" thickBot="1">
      <c r="A15" s="121" t="inlineStr">
        <is>
          <t>Giro wadiah - Pihak Berelasi - Mata uang asing</t>
        </is>
      </c>
      <c r="B15" s="112" t="n"/>
      <c r="C15" s="114" t="n">
        <v>0</v>
      </c>
      <c r="D15" s="114" t="n">
        <v>0</v>
      </c>
      <c r="E15" s="114" t="n">
        <v>0</v>
      </c>
      <c r="F15" s="114" t="n">
        <v>0</v>
      </c>
      <c r="G15" s="114" t="inlineStr"/>
      <c r="H15" s="114" t="n"/>
      <c r="I15" s="114" t="n"/>
      <c r="J15" s="114" t="n"/>
      <c r="K15" s="114" t="n"/>
      <c r="L15" s="114" t="n"/>
      <c r="M15" s="114" t="n"/>
      <c r="N15" s="114" t="n"/>
      <c r="O15" s="114" t="n"/>
      <c r="P15" s="114" t="n"/>
    </row>
    <row r="16" ht="18" customHeight="1" s="173" thickBot="1">
      <c r="A16" s="118" t="inlineStr">
        <is>
          <t>Giro wadiah - Pihak Ketiga - Total</t>
        </is>
      </c>
      <c r="B16" s="112" t="n"/>
      <c r="C16" s="113" t="n">
        <v>0</v>
      </c>
      <c r="D16" s="113" t="n">
        <v>0</v>
      </c>
      <c r="E16" s="113" t="n">
        <v>0</v>
      </c>
      <c r="F16" s="113" t="n">
        <v>0</v>
      </c>
      <c r="G16" s="113" t="inlineStr"/>
      <c r="H16" s="113" t="n"/>
      <c r="I16" s="113" t="n"/>
      <c r="J16" s="113" t="n"/>
      <c r="K16" s="113" t="n"/>
      <c r="L16" s="113" t="n"/>
      <c r="M16" s="113" t="n"/>
      <c r="N16" s="113" t="n"/>
      <c r="O16" s="113" t="n"/>
      <c r="P16" s="113" t="n"/>
    </row>
    <row r="17" ht="18" customHeight="1" s="173" thickBot="1">
      <c r="A17" s="121" t="inlineStr">
        <is>
          <t>Giro wadiah - Pihak Ketiga - Rupiah</t>
        </is>
      </c>
      <c r="B17" s="112" t="n"/>
      <c r="C17" s="114" t="n">
        <v>0</v>
      </c>
      <c r="D17" s="114" t="n">
        <v>0</v>
      </c>
      <c r="E17" s="114" t="n">
        <v>0</v>
      </c>
      <c r="F17" s="114" t="n">
        <v>0</v>
      </c>
      <c r="G17" s="114" t="inlineStr"/>
      <c r="H17" s="114" t="n"/>
      <c r="I17" s="114" t="n"/>
      <c r="J17" s="114" t="n"/>
      <c r="K17" s="114" t="n"/>
      <c r="L17" s="114" t="n"/>
      <c r="M17" s="114" t="n"/>
      <c r="N17" s="114" t="n"/>
      <c r="O17" s="114" t="n"/>
      <c r="P17" s="114" t="n"/>
    </row>
    <row r="18" ht="18" customHeight="1" s="173" thickBot="1">
      <c r="A18" s="121" t="inlineStr">
        <is>
          <t>Giro wadiah - Pihak Ketiga - Mata uang asing</t>
        </is>
      </c>
      <c r="B18" s="112" t="n"/>
      <c r="C18" s="114" t="n">
        <v>0</v>
      </c>
      <c r="D18" s="114" t="n">
        <v>0</v>
      </c>
      <c r="E18" s="114" t="n">
        <v>0</v>
      </c>
      <c r="F18" s="114" t="n">
        <v>0</v>
      </c>
      <c r="G18" s="114" t="inlineStr"/>
      <c r="H18" s="114" t="n"/>
      <c r="I18" s="114" t="n"/>
      <c r="J18" s="114" t="n"/>
      <c r="K18" s="114" t="n"/>
      <c r="L18" s="114" t="n"/>
      <c r="M18" s="114" t="n"/>
      <c r="N18" s="114" t="n"/>
      <c r="O18" s="114" t="n"/>
      <c r="P18" s="114" t="n"/>
    </row>
  </sheetData>
  <mergeCells count="1">
    <mergeCell ref="A1:C1"/>
  </mergeCells>
  <dataValidations count="2">
    <dataValidation sqref="C7:P8 C10:P11 C14:P15 C17:P18" showDropDown="0" showInputMessage="0" showErrorMessage="1" allowBlank="1" errorTitle="Invalid Data Type" error="Please input data in Numeric Data Type" type="decimal">
      <formula1>-9.99999999999999E+33</formula1>
      <formula2>9.99999999999999E+33</formula2>
    </dataValidation>
    <dataValidation sqref="C5:P6 C9:P9 C12:P13 C16:P16"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4.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Rincian piutang usaha berdasarkan rincian pihak</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Tabungan - Total</t>
        </is>
      </c>
      <c r="B5" s="112" t="n"/>
      <c r="C5" s="113" t="n">
        <v>72565.133</v>
      </c>
      <c r="D5" s="113" t="n">
        <v>74085.53599999999</v>
      </c>
      <c r="E5" s="113" t="n">
        <v>77430.82399999999</v>
      </c>
      <c r="F5" s="113" t="n">
        <v>80279.071</v>
      </c>
      <c r="G5" s="113" t="n">
        <v>86381.232</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Tabungan - Pihak Berelasi - Total</t>
        </is>
      </c>
      <c r="B6" s="112" t="n"/>
      <c r="C6" s="113" t="n">
        <v>171.526</v>
      </c>
      <c r="D6" s="113" t="n">
        <v>239.909</v>
      </c>
      <c r="E6" s="113" t="n">
        <v>253.79</v>
      </c>
      <c r="F6" s="113" t="n">
        <v>301.862</v>
      </c>
      <c r="G6" s="113" t="n">
        <v>313.595</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Tabungan - Pihak Berelasi - Rupiah</t>
        </is>
      </c>
      <c r="B7" s="112" t="n"/>
      <c r="C7" s="114" t="n">
        <v>148.555</v>
      </c>
      <c r="D7" s="114" t="n">
        <v>196.109</v>
      </c>
      <c r="E7" s="114" t="n">
        <v>219.624</v>
      </c>
      <c r="F7" s="114" t="n">
        <v>250.754</v>
      </c>
      <c r="G7" s="114" t="n">
        <v>265.645</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Tabungan - Pihak Berelasi - Mata uang asing</t>
        </is>
      </c>
      <c r="B8" s="112" t="n"/>
      <c r="C8" s="114" t="n">
        <v>22.971</v>
      </c>
      <c r="D8" s="114" t="n">
        <v>234.684</v>
      </c>
      <c r="E8" s="114" t="n">
        <v>34.166</v>
      </c>
      <c r="F8" s="114" t="n">
        <v>51.103</v>
      </c>
      <c r="G8" s="114" t="n">
        <v>47.95</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Tabungan - Pihak Ketiga - Total</t>
        </is>
      </c>
      <c r="B9" s="112" t="n"/>
      <c r="C9" s="113" t="n">
        <v>72393.607</v>
      </c>
      <c r="D9" s="113" t="n">
        <v>73845.62699999999</v>
      </c>
      <c r="E9" s="113" t="n">
        <v>77177.034</v>
      </c>
      <c r="F9" s="113" t="n">
        <v>79977.209</v>
      </c>
      <c r="G9" s="113" t="n">
        <v>86067.637</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Tabungan - Pihak Ketiga - Rupiah</t>
        </is>
      </c>
      <c r="B10" s="112" t="n"/>
      <c r="C10" s="114" t="n">
        <v>62552.807</v>
      </c>
      <c r="D10" s="114" t="n">
        <v>65261.812</v>
      </c>
      <c r="E10" s="114" t="n">
        <v>66148.534</v>
      </c>
      <c r="F10" s="114" t="n">
        <v>67383.064</v>
      </c>
      <c r="G10" s="114" t="n">
        <v>71207.033</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Tabungan - Pihak Ketiga - Mata uang asing</t>
        </is>
      </c>
      <c r="B11" s="112" t="n"/>
      <c r="C11" s="114" t="n">
        <v>9840.799999999999</v>
      </c>
      <c r="D11" s="114" t="n">
        <v>8583.815000000001</v>
      </c>
      <c r="E11" s="114" t="n">
        <v>11028.5</v>
      </c>
      <c r="F11" s="114" t="n">
        <v>12594.15</v>
      </c>
      <c r="G11" s="114" t="n">
        <v>14860.604</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Tabungan wadiah - Total</t>
        </is>
      </c>
      <c r="B12" s="112" t="n"/>
      <c r="C12" s="113" t="n">
        <v>0</v>
      </c>
      <c r="D12" s="113" t="n">
        <v>0</v>
      </c>
      <c r="E12" s="113" t="n">
        <v>0</v>
      </c>
      <c r="F12" s="113" t="n">
        <v>0</v>
      </c>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Tabungan wadiah - Pihak Berelasi - Total</t>
        </is>
      </c>
      <c r="B13" s="112" t="n"/>
      <c r="C13" s="113" t="n">
        <v>0</v>
      </c>
      <c r="D13" s="113" t="n">
        <v>0</v>
      </c>
      <c r="E13" s="113" t="n">
        <v>0</v>
      </c>
      <c r="F13" s="113" t="n">
        <v>0</v>
      </c>
      <c r="G13" s="113" t="inlineStr"/>
      <c r="H13" s="113" t="n"/>
      <c r="I13" s="113" t="n"/>
      <c r="J13" s="113" t="n"/>
      <c r="K13" s="113" t="n"/>
      <c r="L13" s="113" t="n"/>
      <c r="M13" s="113" t="n"/>
      <c r="N13" s="113" t="n"/>
      <c r="O13" s="113" t="n"/>
      <c r="P13" s="113" t="n"/>
      <c r="Q13" s="113" t="n"/>
      <c r="R13" s="113" t="n"/>
      <c r="S13" s="113" t="n"/>
      <c r="T13" s="113" t="n"/>
      <c r="U13" s="113" t="n"/>
      <c r="V13" s="113" t="n"/>
    </row>
    <row r="14" ht="18" customHeight="1" s="173" thickBot="1">
      <c r="A14" s="121" t="inlineStr">
        <is>
          <t>Tabungan wadiah - Pihak Berelasi - Rupiah</t>
        </is>
      </c>
      <c r="B14" s="112" t="n"/>
      <c r="C14" s="114" t="n">
        <v>0</v>
      </c>
      <c r="D14" s="114" t="n">
        <v>0</v>
      </c>
      <c r="E14" s="114" t="n">
        <v>0</v>
      </c>
      <c r="F14" s="114" t="n">
        <v>0</v>
      </c>
      <c r="G14" s="114" t="inlineStr"/>
      <c r="H14" s="114" t="n"/>
      <c r="I14" s="114" t="n"/>
      <c r="J14" s="114" t="n"/>
      <c r="K14" s="114" t="n"/>
      <c r="L14" s="114" t="n"/>
      <c r="M14" s="114" t="n"/>
      <c r="N14" s="114" t="n"/>
      <c r="O14" s="114" t="n"/>
      <c r="P14" s="114" t="n"/>
      <c r="Q14" s="114" t="n"/>
      <c r="R14" s="114" t="n"/>
      <c r="S14" s="114" t="n"/>
      <c r="T14" s="114" t="n"/>
      <c r="U14" s="114" t="n"/>
      <c r="V14" s="114" t="n"/>
    </row>
    <row r="15" ht="18" customHeight="1" s="173" thickBot="1">
      <c r="A15" s="121" t="inlineStr">
        <is>
          <t>Tabungan wadiah - Pihak Berelasi - Mata uang asing</t>
        </is>
      </c>
      <c r="B15" s="112" t="n"/>
      <c r="C15" s="114" t="n">
        <v>0</v>
      </c>
      <c r="D15" s="114" t="n">
        <v>0</v>
      </c>
      <c r="E15" s="114" t="n">
        <v>0</v>
      </c>
      <c r="F15" s="114" t="n">
        <v>0</v>
      </c>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Tabungan wadiah - Pihak Ketiga - Total</t>
        </is>
      </c>
      <c r="B16" s="112" t="n"/>
      <c r="C16" s="113" t="n">
        <v>0</v>
      </c>
      <c r="D16" s="113" t="n">
        <v>0</v>
      </c>
      <c r="E16" s="113" t="n">
        <v>0</v>
      </c>
      <c r="F16" s="113" t="n">
        <v>0</v>
      </c>
      <c r="G16" s="113" t="inlineStr"/>
      <c r="H16" s="113" t="n"/>
      <c r="I16" s="113" t="n"/>
      <c r="J16" s="113" t="n"/>
      <c r="K16" s="113" t="n"/>
      <c r="L16" s="113" t="n"/>
      <c r="M16" s="113" t="n"/>
      <c r="N16" s="113" t="n"/>
      <c r="O16" s="113" t="n"/>
      <c r="P16" s="113" t="n"/>
      <c r="Q16" s="113" t="n"/>
      <c r="R16" s="113" t="n"/>
      <c r="S16" s="113" t="n"/>
      <c r="T16" s="113" t="n"/>
      <c r="U16" s="113" t="n"/>
      <c r="V16" s="113" t="n"/>
    </row>
    <row r="17" ht="18" customHeight="1" s="173" thickBot="1">
      <c r="A17" s="121" t="inlineStr">
        <is>
          <t>Tabungan wadiah - Pihak Ketiga - Rupiah</t>
        </is>
      </c>
      <c r="B17" s="112" t="n"/>
      <c r="C17" s="114" t="n">
        <v>0</v>
      </c>
      <c r="D17" s="114" t="n">
        <v>0</v>
      </c>
      <c r="E17" s="114" t="n">
        <v>0</v>
      </c>
      <c r="F17" s="114" t="n">
        <v>0</v>
      </c>
      <c r="G17" s="114" t="inlineStr"/>
      <c r="H17" s="114" t="n"/>
      <c r="I17" s="114" t="n"/>
      <c r="J17" s="114" t="n"/>
      <c r="K17" s="114" t="n"/>
      <c r="L17" s="114" t="n"/>
      <c r="M17" s="114" t="n"/>
      <c r="N17" s="114" t="n"/>
      <c r="O17" s="114" t="n"/>
      <c r="P17" s="114" t="n"/>
      <c r="Q17" s="114" t="n"/>
      <c r="R17" s="114" t="n"/>
      <c r="S17" s="114" t="n"/>
      <c r="T17" s="114" t="n"/>
      <c r="U17" s="114" t="n"/>
      <c r="V17" s="114" t="n"/>
    </row>
    <row r="18" ht="18" customHeight="1" s="173" thickBot="1">
      <c r="A18" s="121" t="inlineStr">
        <is>
          <t>Tabungan wadiah - Pihak Ketiga - Mata uang asing</t>
        </is>
      </c>
      <c r="B18" s="112" t="n"/>
      <c r="C18" s="114" t="n">
        <v>0</v>
      </c>
      <c r="D18" s="114" t="n">
        <v>0</v>
      </c>
      <c r="E18" s="114" t="n">
        <v>0</v>
      </c>
      <c r="F18" s="114" t="n">
        <v>0</v>
      </c>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count="2">
    <dataValidation sqref="C5:V6 C9:V9 C12:V13 C16:V16" showDropDown="0" showInputMessage="1" showErrorMessage="1" allowBlank="1" errorTitle="Invalid Data Type" error="Please input data in Numeric Data Type" type="decimal">
      <formula1>-9.99999999999999E+33</formula1>
      <formula2>9.99999999999999E+33</formula2>
    </dataValidation>
    <dataValidation sqref="C7:V8 C10:V11 C14:V15 C17:V1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5.xml><?xml version="1.0" encoding="utf-8"?>
<worksheet xmlns="http://schemas.openxmlformats.org/spreadsheetml/2006/main">
  <sheetPr>
    <outlinePr summaryBelow="1" summaryRight="1"/>
    <pageSetUpPr/>
  </sheetPr>
  <dimension ref="A1:V18"/>
  <sheetViews>
    <sheetView showGridLines="0" topLeftCell="A1" workbookViewId="0">
      <pane xSplit="2" ySplit="3" topLeftCell="C4" activePane="bottomRight" state="frozen"/>
      <selection pane="topRight"/>
      <selection pane="bottomLeft"/>
      <selection pane="bottomRight" activeCell="T1" sqref="T1:V1048576"/>
    </sheetView>
  </sheetViews>
  <sheetFormatPr baseColWidth="10" defaultColWidth="9.3984375" defaultRowHeight="15"/>
  <cols>
    <col collapsed="1" width="73.19921875" customWidth="1" style="171" min="1" max="1"/>
    <col width="26" customWidth="1" style="171" min="2" max="2"/>
    <col collapsed="1" width="21" customWidth="1" style="171" min="3" max="22"/>
    <col collapsed="1" width="9.3984375" customWidth="1" style="171" min="23" max="16384"/>
  </cols>
  <sheetData>
    <row r="1" ht="18" customHeight="1" s="173">
      <c r="A1" s="169" t="inlineStr">
        <is>
          <t>Deposito berjangka dan deposito wakalah</t>
        </is>
      </c>
    </row>
    <row r="2">
      <c r="A2" s="107" t="n">
        <v>1</v>
      </c>
    </row>
    <row r="3" ht="16" customHeight="1" s="173">
      <c r="A3" s="108" t="inlineStr">
        <is>
          <t>Period</t>
        </is>
      </c>
      <c r="B3" s="109" t="n"/>
      <c r="C3" s="110" t="inlineStr">
        <is>
          <t>2021-12-31</t>
        </is>
      </c>
      <c r="D3" s="110" t="inlineStr">
        <is>
          <t>2022-12-31</t>
        </is>
      </c>
      <c r="E3" s="110" t="inlineStr">
        <is>
          <t>2023-12-31</t>
        </is>
      </c>
      <c r="F3" s="110" t="inlineStr">
        <is>
          <t>2024-12-31</t>
        </is>
      </c>
      <c r="G3" s="110" t="inlineStr">
        <is>
          <t>2025-12-31</t>
        </is>
      </c>
      <c r="H3" s="110" t="n"/>
      <c r="I3" s="110" t="n"/>
      <c r="J3" s="110" t="n"/>
      <c r="K3" s="110" t="n"/>
      <c r="L3" s="110" t="n"/>
      <c r="M3" s="110" t="n"/>
      <c r="N3" s="110" t="n"/>
      <c r="O3" s="110" t="n"/>
      <c r="P3" s="110" t="n"/>
      <c r="Q3" s="110" t="n"/>
      <c r="R3" s="110" t="n"/>
      <c r="S3" s="110" t="n"/>
      <c r="T3" s="110" t="n"/>
      <c r="U3" s="110" t="n"/>
      <c r="V3" s="110" t="n"/>
    </row>
    <row r="4" ht="19" customHeight="1" s="173" thickBot="1">
      <c r="A4" s="111" t="inlineStr">
        <is>
          <t>Rupiah</t>
        </is>
      </c>
      <c r="B4" s="112" t="n"/>
      <c r="C4" s="103" t="n"/>
      <c r="D4" s="103" t="n"/>
      <c r="E4" s="103" t="n"/>
      <c r="F4" s="103" t="n"/>
      <c r="G4" s="103" t="n"/>
      <c r="H4" s="103" t="n"/>
      <c r="I4" s="103" t="n"/>
      <c r="J4" s="103" t="n"/>
      <c r="K4" s="103" t="n"/>
      <c r="L4" s="103" t="n"/>
      <c r="M4" s="103" t="n"/>
      <c r="N4" s="103" t="n"/>
      <c r="O4" s="103" t="n"/>
      <c r="P4" s="103" t="n"/>
      <c r="Q4" s="103" t="n"/>
      <c r="R4" s="103" t="n"/>
      <c r="S4" s="103" t="n"/>
      <c r="T4" s="103" t="n"/>
      <c r="U4" s="103" t="n"/>
      <c r="V4" s="103" t="n"/>
    </row>
    <row r="5" ht="18" customHeight="1" s="173" thickBot="1">
      <c r="A5" s="111" t="inlineStr">
        <is>
          <t>Deposito berjangka - Total</t>
        </is>
      </c>
      <c r="B5" s="112" t="n"/>
      <c r="C5" s="113" t="n">
        <v>38338.886</v>
      </c>
      <c r="D5" s="113" t="n">
        <v>82763.005</v>
      </c>
      <c r="E5" s="113" t="n">
        <v>85229.04300000001</v>
      </c>
      <c r="F5" s="113" t="n">
        <v>88571.822</v>
      </c>
      <c r="G5" s="113" t="n">
        <v>81062.261</v>
      </c>
      <c r="H5" s="113" t="n"/>
      <c r="I5" s="113" t="n"/>
      <c r="J5" s="113" t="n"/>
      <c r="K5" s="113" t="n"/>
      <c r="L5" s="113" t="n"/>
      <c r="M5" s="113" t="n"/>
      <c r="N5" s="113" t="n"/>
      <c r="O5" s="113" t="n"/>
      <c r="P5" s="113" t="n"/>
      <c r="Q5" s="113" t="n"/>
      <c r="R5" s="113" t="n"/>
      <c r="S5" s="113" t="n"/>
      <c r="T5" s="113" t="n"/>
      <c r="U5" s="113" t="n"/>
      <c r="V5" s="113" t="n"/>
    </row>
    <row r="6" ht="18" customHeight="1" s="173" thickBot="1">
      <c r="A6" s="118" t="inlineStr">
        <is>
          <t>Deposito berjangka - Pihak Berelasi - Total</t>
        </is>
      </c>
      <c r="B6" s="112" t="n"/>
      <c r="C6" s="113" t="n">
        <v>29.422</v>
      </c>
      <c r="D6" s="113" t="n">
        <v>37.237</v>
      </c>
      <c r="E6" s="113" t="n">
        <v>39.175</v>
      </c>
      <c r="F6" s="113" t="n">
        <v>27.171</v>
      </c>
      <c r="G6" s="113" t="n">
        <v>21.776</v>
      </c>
      <c r="H6" s="113" t="n"/>
      <c r="I6" s="113" t="n"/>
      <c r="J6" s="113" t="n"/>
      <c r="K6" s="113" t="n"/>
      <c r="L6" s="113" t="n"/>
      <c r="M6" s="113" t="n"/>
      <c r="N6" s="113" t="n"/>
      <c r="O6" s="113" t="n"/>
      <c r="P6" s="113" t="n"/>
      <c r="Q6" s="113" t="n"/>
      <c r="R6" s="113" t="n"/>
      <c r="S6" s="113" t="n"/>
      <c r="T6" s="113" t="n"/>
      <c r="U6" s="113" t="n"/>
      <c r="V6" s="113" t="n"/>
    </row>
    <row r="7" ht="18" customHeight="1" s="173" thickBot="1">
      <c r="A7" s="121" t="inlineStr">
        <is>
          <t>Deposito berjangka - Pihak Berelasi - Rupiah</t>
        </is>
      </c>
      <c r="B7" s="112" t="n"/>
      <c r="C7" s="114" t="n">
        <v>28.581</v>
      </c>
      <c r="D7" s="114" t="n">
        <v>29.823</v>
      </c>
      <c r="E7" s="114" t="n">
        <v>58.492</v>
      </c>
      <c r="F7" s="114" t="n">
        <v>19.595</v>
      </c>
      <c r="G7" s="114" t="n">
        <v>10.945</v>
      </c>
      <c r="H7" s="114" t="n"/>
      <c r="I7" s="114" t="n"/>
      <c r="J7" s="114" t="n"/>
      <c r="K7" s="114" t="n"/>
      <c r="L7" s="114" t="n"/>
      <c r="M7" s="114" t="n"/>
      <c r="N7" s="114" t="n"/>
      <c r="O7" s="114" t="n"/>
      <c r="P7" s="114" t="n"/>
      <c r="Q7" s="114" t="n"/>
      <c r="R7" s="114" t="n"/>
      <c r="S7" s="114" t="n"/>
      <c r="T7" s="114" t="n"/>
      <c r="U7" s="114" t="n"/>
      <c r="V7" s="114" t="n"/>
    </row>
    <row r="8" ht="18" customHeight="1" s="173" thickBot="1">
      <c r="A8" s="121" t="inlineStr">
        <is>
          <t>Deposito berjangka - Pihak Berelasi - Mata uang asing</t>
        </is>
      </c>
      <c r="B8" s="112" t="n"/>
      <c r="C8" s="114" t="n">
        <v>0.841</v>
      </c>
      <c r="D8" s="114" t="n">
        <v>7.414</v>
      </c>
      <c r="E8" s="114" t="n">
        <v>9.541</v>
      </c>
      <c r="F8" s="114" t="n">
        <v>7.55</v>
      </c>
      <c r="G8" s="114" t="n">
        <v>10.831</v>
      </c>
      <c r="H8" s="114" t="n"/>
      <c r="I8" s="114" t="n"/>
      <c r="J8" s="114" t="n"/>
      <c r="K8" s="114" t="n"/>
      <c r="L8" s="114" t="n"/>
      <c r="M8" s="114" t="n"/>
      <c r="N8" s="114" t="n"/>
      <c r="O8" s="114" t="n"/>
      <c r="P8" s="114" t="n"/>
      <c r="Q8" s="114" t="n"/>
      <c r="R8" s="114" t="n"/>
      <c r="S8" s="114" t="n"/>
      <c r="T8" s="114" t="n"/>
      <c r="U8" s="114" t="n"/>
      <c r="V8" s="114" t="n"/>
    </row>
    <row r="9" ht="18" customHeight="1" s="173" thickBot="1">
      <c r="A9" s="118" t="inlineStr">
        <is>
          <t>Deposito berjangka - Pihak Ketiga - Total</t>
        </is>
      </c>
      <c r="B9" s="112" t="n"/>
      <c r="C9" s="113" t="n">
        <v>38309.464</v>
      </c>
      <c r="D9" s="113" t="n">
        <v>82725.768</v>
      </c>
      <c r="E9" s="113" t="n">
        <v>85161.00999999999</v>
      </c>
      <c r="F9" s="113" t="n">
        <v>88541.315</v>
      </c>
      <c r="G9" s="113" t="n">
        <v>81040.485</v>
      </c>
      <c r="H9" s="113" t="n"/>
      <c r="I9" s="113" t="n"/>
      <c r="J9" s="113" t="n"/>
      <c r="K9" s="113" t="n"/>
      <c r="L9" s="113" t="n"/>
      <c r="M9" s="113" t="n"/>
      <c r="N9" s="113" t="n"/>
      <c r="O9" s="113" t="n"/>
      <c r="P9" s="113" t="n"/>
      <c r="Q9" s="113" t="n"/>
      <c r="R9" s="113" t="n"/>
      <c r="S9" s="113" t="n"/>
      <c r="T9" s="113" t="n"/>
      <c r="U9" s="113" t="n"/>
      <c r="V9" s="113" t="n"/>
    </row>
    <row r="10" ht="18" customHeight="1" s="173" thickBot="1">
      <c r="A10" s="121" t="inlineStr">
        <is>
          <t>Deposito berjangka - Pihak Ketiga - Rupiah</t>
        </is>
      </c>
      <c r="B10" s="112" t="n"/>
      <c r="C10" s="114" t="n">
        <v>22276.75</v>
      </c>
      <c r="D10" s="114" t="n">
        <v>66367.06299999999</v>
      </c>
      <c r="E10" s="114" t="n">
        <v>73743.004</v>
      </c>
      <c r="F10" s="114" t="n">
        <v>77123.18799999999</v>
      </c>
      <c r="G10" s="114" t="n">
        <v>67690.314</v>
      </c>
      <c r="H10" s="114" t="n"/>
      <c r="I10" s="114" t="n"/>
      <c r="J10" s="114" t="n"/>
      <c r="K10" s="114" t="n"/>
      <c r="L10" s="114" t="n"/>
      <c r="M10" s="114" t="n"/>
      <c r="N10" s="114" t="n"/>
      <c r="O10" s="114" t="n"/>
      <c r="P10" s="114" t="n"/>
      <c r="Q10" s="114" t="n"/>
      <c r="R10" s="114" t="n"/>
      <c r="S10" s="114" t="n"/>
      <c r="T10" s="114" t="n"/>
      <c r="U10" s="114" t="n"/>
      <c r="V10" s="114" t="n"/>
    </row>
    <row r="11" ht="18" customHeight="1" s="173" thickBot="1">
      <c r="A11" s="121" t="inlineStr">
        <is>
          <t>Deposito berjangka - Pihak Ketiga - Mata uang asing</t>
        </is>
      </c>
      <c r="B11" s="112" t="n"/>
      <c r="C11" s="114" t="n">
        <v>16032.714</v>
      </c>
      <c r="D11" s="114" t="n">
        <v>16358.705</v>
      </c>
      <c r="E11" s="114" t="n">
        <v>11418.006</v>
      </c>
      <c r="F11" s="114" t="n">
        <v>11418.101</v>
      </c>
      <c r="G11" s="114" t="n">
        <v>13350.171</v>
      </c>
      <c r="H11" s="114" t="n"/>
      <c r="I11" s="114" t="n"/>
      <c r="J11" s="114" t="n"/>
      <c r="K11" s="114" t="n"/>
      <c r="L11" s="114" t="n"/>
      <c r="M11" s="114" t="n"/>
      <c r="N11" s="114" t="n"/>
      <c r="O11" s="114" t="n"/>
      <c r="P11" s="114" t="n"/>
      <c r="Q11" s="114" t="n"/>
      <c r="R11" s="114" t="n"/>
      <c r="S11" s="114" t="n"/>
      <c r="T11" s="114" t="n"/>
      <c r="U11" s="114" t="n"/>
      <c r="V11" s="114" t="n"/>
    </row>
    <row r="12" ht="18" customHeight="1" s="173" thickBot="1">
      <c r="A12" s="111" t="inlineStr">
        <is>
          <t>Deposito wakalah - Total</t>
        </is>
      </c>
      <c r="B12" s="112" t="n"/>
      <c r="C12" s="113" t="n">
        <v>0</v>
      </c>
      <c r="D12" s="113" t="n">
        <v>0</v>
      </c>
      <c r="E12" s="113" t="n">
        <v>0</v>
      </c>
      <c r="F12" s="113" t="n">
        <v>0</v>
      </c>
      <c r="G12" s="113" t="inlineStr"/>
      <c r="H12" s="113" t="n"/>
      <c r="I12" s="113" t="n"/>
      <c r="J12" s="113" t="n"/>
      <c r="K12" s="113" t="n"/>
      <c r="L12" s="113" t="n"/>
      <c r="M12" s="113" t="n"/>
      <c r="N12" s="113" t="n"/>
      <c r="O12" s="113" t="n"/>
      <c r="P12" s="113" t="n"/>
      <c r="Q12" s="113" t="n"/>
      <c r="R12" s="113" t="n"/>
      <c r="S12" s="113" t="n"/>
      <c r="T12" s="113" t="n"/>
      <c r="U12" s="113" t="n"/>
      <c r="V12" s="113" t="n"/>
    </row>
    <row r="13" ht="18" customHeight="1" s="173" thickBot="1">
      <c r="A13" s="118" t="inlineStr">
        <is>
          <t>Deposito wakalah - Pihak Berelasi - Total</t>
        </is>
      </c>
      <c r="B13" s="112" t="n"/>
      <c r="C13" s="113" t="n">
        <v>0</v>
      </c>
      <c r="D13" s="113" t="n">
        <v>0</v>
      </c>
      <c r="E13" s="113" t="n">
        <v>0</v>
      </c>
      <c r="F13" s="113" t="n">
        <v>0</v>
      </c>
      <c r="G13" s="113" t="inlineStr"/>
      <c r="H13" s="113" t="n"/>
      <c r="I13" s="113" t="n"/>
      <c r="J13" s="113" t="n"/>
      <c r="K13" s="113" t="n"/>
      <c r="L13" s="113" t="n"/>
      <c r="M13" s="113" t="n"/>
      <c r="N13" s="113" t="n"/>
      <c r="O13" s="113" t="n"/>
      <c r="P13" s="113" t="n"/>
      <c r="Q13" s="113" t="n"/>
      <c r="R13" s="113" t="n"/>
      <c r="S13" s="113" t="n"/>
      <c r="T13" s="113" t="n"/>
      <c r="U13" s="113" t="n"/>
      <c r="V13" s="113" t="n"/>
    </row>
    <row r="14" ht="18" customHeight="1" s="173" thickBot="1">
      <c r="A14" s="121" t="inlineStr">
        <is>
          <t>Deposito wakalah - Pihak Berelasi - Rupiah</t>
        </is>
      </c>
      <c r="B14" s="112" t="n"/>
      <c r="C14" s="114" t="n">
        <v>0</v>
      </c>
      <c r="D14" s="114" t="n">
        <v>0</v>
      </c>
      <c r="E14" s="114" t="n">
        <v>0</v>
      </c>
      <c r="F14" s="114" t="n">
        <v>0</v>
      </c>
      <c r="G14" s="114" t="inlineStr"/>
      <c r="H14" s="114" t="n"/>
      <c r="I14" s="114" t="n"/>
      <c r="J14" s="114" t="n"/>
      <c r="K14" s="114" t="n"/>
      <c r="L14" s="114" t="n"/>
      <c r="M14" s="114" t="n"/>
      <c r="N14" s="114" t="n"/>
      <c r="O14" s="114" t="n"/>
      <c r="P14" s="114" t="n"/>
      <c r="Q14" s="114" t="n"/>
      <c r="R14" s="114" t="n"/>
      <c r="S14" s="114" t="n"/>
      <c r="T14" s="114" t="n"/>
      <c r="U14" s="114" t="n"/>
      <c r="V14" s="114" t="n"/>
    </row>
    <row r="15" ht="18" customHeight="1" s="173" thickBot="1">
      <c r="A15" s="121" t="inlineStr">
        <is>
          <t>Deposito wakalah - Pihak Berelasi - Mata uang asing</t>
        </is>
      </c>
      <c r="B15" s="112" t="n"/>
      <c r="C15" s="114" t="n">
        <v>0</v>
      </c>
      <c r="D15" s="114" t="n">
        <v>0</v>
      </c>
      <c r="E15" s="114" t="n">
        <v>0</v>
      </c>
      <c r="F15" s="114" t="n">
        <v>0</v>
      </c>
      <c r="G15" s="114" t="inlineStr"/>
      <c r="H15" s="114" t="n"/>
      <c r="I15" s="114" t="n"/>
      <c r="J15" s="114" t="n"/>
      <c r="K15" s="114" t="n"/>
      <c r="L15" s="114" t="n"/>
      <c r="M15" s="114" t="n"/>
      <c r="N15" s="114" t="n"/>
      <c r="O15" s="114" t="n"/>
      <c r="P15" s="114" t="n"/>
      <c r="Q15" s="114" t="n"/>
      <c r="R15" s="114" t="n"/>
      <c r="S15" s="114" t="n"/>
      <c r="T15" s="114" t="n"/>
      <c r="U15" s="114" t="n"/>
      <c r="V15" s="114" t="n"/>
    </row>
    <row r="16" ht="18" customHeight="1" s="173" thickBot="1">
      <c r="A16" s="118" t="inlineStr">
        <is>
          <t>Deposito wakalah - Pihak Ketiga - Total</t>
        </is>
      </c>
      <c r="B16" s="112" t="n"/>
      <c r="C16" s="113" t="n">
        <v>0</v>
      </c>
      <c r="D16" s="113" t="n">
        <v>0</v>
      </c>
      <c r="E16" s="113" t="n">
        <v>0</v>
      </c>
      <c r="F16" s="113" t="n">
        <v>0</v>
      </c>
      <c r="G16" s="113" t="inlineStr"/>
      <c r="H16" s="113" t="n"/>
      <c r="I16" s="113" t="n"/>
      <c r="J16" s="113" t="n"/>
      <c r="K16" s="113" t="n"/>
      <c r="L16" s="113" t="n"/>
      <c r="M16" s="113" t="n"/>
      <c r="N16" s="113" t="n"/>
      <c r="O16" s="113" t="n"/>
      <c r="P16" s="113" t="n"/>
      <c r="Q16" s="113" t="n"/>
      <c r="R16" s="113" t="n"/>
      <c r="S16" s="113" t="n"/>
      <c r="T16" s="113" t="n"/>
      <c r="U16" s="113" t="n"/>
      <c r="V16" s="113" t="n"/>
    </row>
    <row r="17" ht="18" customHeight="1" s="173" thickBot="1">
      <c r="A17" s="121" t="inlineStr">
        <is>
          <t>Deposito wakalah - Pihak Ketiga - Rupiah</t>
        </is>
      </c>
      <c r="B17" s="112" t="n"/>
      <c r="C17" s="114" t="n">
        <v>0</v>
      </c>
      <c r="D17" s="114" t="n">
        <v>0</v>
      </c>
      <c r="E17" s="114" t="n">
        <v>0</v>
      </c>
      <c r="F17" s="114" t="n">
        <v>0</v>
      </c>
      <c r="G17" s="114" t="inlineStr"/>
      <c r="H17" s="114" t="n"/>
      <c r="I17" s="114" t="n"/>
      <c r="J17" s="114" t="n"/>
      <c r="K17" s="114" t="n"/>
      <c r="L17" s="114" t="n"/>
      <c r="M17" s="114" t="n"/>
      <c r="N17" s="114" t="n"/>
      <c r="O17" s="114" t="n"/>
      <c r="P17" s="114" t="n"/>
      <c r="Q17" s="114" t="n"/>
      <c r="R17" s="114" t="n"/>
      <c r="S17" s="114" t="n"/>
      <c r="T17" s="114" t="n"/>
      <c r="U17" s="114" t="n"/>
      <c r="V17" s="114" t="n"/>
    </row>
    <row r="18" ht="18" customHeight="1" s="173" thickBot="1">
      <c r="A18" s="121" t="inlineStr">
        <is>
          <t>Deposito wakalah - Pihak Ketiga - Mata uang asing</t>
        </is>
      </c>
      <c r="B18" s="112" t="n"/>
      <c r="C18" s="114" t="n">
        <v>0</v>
      </c>
      <c r="D18" s="114" t="n">
        <v>0</v>
      </c>
      <c r="E18" s="114" t="n">
        <v>0</v>
      </c>
      <c r="F18" s="114" t="n">
        <v>0</v>
      </c>
      <c r="G18" s="114" t="inlineStr"/>
      <c r="H18" s="114" t="n"/>
      <c r="I18" s="114" t="n"/>
      <c r="J18" s="114" t="n"/>
      <c r="K18" s="114" t="n"/>
      <c r="L18" s="114" t="n"/>
      <c r="M18" s="114" t="n"/>
      <c r="N18" s="114" t="n"/>
      <c r="O18" s="114" t="n"/>
      <c r="P18" s="114" t="n"/>
      <c r="Q18" s="114" t="n"/>
      <c r="R18" s="114" t="n"/>
      <c r="S18" s="114" t="n"/>
      <c r="T18" s="114" t="n"/>
      <c r="U18" s="114" t="n"/>
      <c r="V18" s="114" t="n"/>
    </row>
  </sheetData>
  <mergeCells count="1">
    <mergeCell ref="A1:C1"/>
  </mergeCells>
  <dataValidations disablePrompts="1" count="1">
    <dataValidation sqref="C5:V18"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worksheet>
</file>

<file path=xl/worksheets/sheet16.xml><?xml version="1.0" encoding="utf-8"?>
<worksheet xmlns="http://schemas.openxmlformats.org/spreadsheetml/2006/main">
  <sheetPr>
    <outlinePr summaryBelow="1" summaryRight="1"/>
    <pageSetUpPr/>
  </sheetPr>
  <dimension ref="A1:AP21"/>
  <sheetViews>
    <sheetView showGridLines="0" topLeftCell="A1" workbookViewId="0">
      <pane xSplit="2" ySplit="3" topLeftCell="C4" activePane="bottomRight" state="frozen"/>
      <selection pane="topRight"/>
      <selection pane="bottomLeft"/>
      <selection pane="bottomRight" activeCell="E4" sqref="E4"/>
    </sheetView>
  </sheetViews>
  <sheetFormatPr baseColWidth="10" defaultColWidth="9.3984375" defaultRowHeight="15"/>
  <cols>
    <col collapsed="1" width="42.59765625" bestFit="1" customWidth="1" style="170" min="1" max="1"/>
    <col width="26" customWidth="1" style="170" min="2" max="2"/>
    <col collapsed="1" width="21" customWidth="1" style="170" min="3" max="5"/>
    <col width="21" customWidth="1" style="170" min="6" max="6"/>
    <col collapsed="1" width="21" customWidth="1" style="170" min="7" max="42"/>
    <col collapsed="1" width="9.3984375" customWidth="1" style="170" min="43" max="43"/>
    <col collapsed="1" width="9.3984375" customWidth="1" style="170" min="44" max="16384"/>
  </cols>
  <sheetData>
    <row r="1" ht="18" customHeight="1" s="173">
      <c r="A1" s="168" t="inlineStr">
        <is>
          <t>Tingkat bunga rata-rata per tahun dana pihak ketiga</t>
        </is>
      </c>
    </row>
    <row r="2" ht="17.25" customHeight="1" s="173">
      <c r="A2" s="168" t="n"/>
      <c r="D2" s="71" t="n"/>
    </row>
    <row r="3" ht="17" customHeight="1" s="173">
      <c r="A3" s="72" t="inlineStr">
        <is>
          <t>Period</t>
        </is>
      </c>
      <c r="B3" s="72" t="n"/>
      <c r="C3" s="73" t="inlineStr">
        <is>
          <t>2021-12-31</t>
        </is>
      </c>
      <c r="D3" s="73" t="inlineStr">
        <is>
          <t>2022-12-31</t>
        </is>
      </c>
      <c r="E3" s="73" t="inlineStr">
        <is>
          <t>2023-12-31</t>
        </is>
      </c>
      <c r="F3" s="73" t="inlineStr">
        <is>
          <t>2024-12-31</t>
        </is>
      </c>
      <c r="G3" s="73" t="inlineStr">
        <is>
          <t>2025-12-31</t>
        </is>
      </c>
      <c r="H3" s="73" t="n"/>
      <c r="I3" s="73" t="n"/>
      <c r="J3" s="73" t="n"/>
      <c r="K3" s="74" t="n"/>
      <c r="L3" s="74" t="n"/>
      <c r="M3" s="73" t="n"/>
      <c r="N3" s="73" t="n"/>
      <c r="O3" s="73" t="n"/>
      <c r="P3" s="73" t="n"/>
      <c r="Q3" s="73" t="n"/>
      <c r="R3" s="73" t="n"/>
      <c r="S3" s="73" t="n"/>
      <c r="T3" s="73" t="n"/>
      <c r="U3" s="74" t="n"/>
      <c r="V3" s="74" t="n"/>
      <c r="W3" s="73" t="n"/>
      <c r="X3" s="73" t="n"/>
      <c r="Y3" s="73" t="n"/>
      <c r="Z3" s="73" t="n"/>
      <c r="AA3" s="73" t="n"/>
      <c r="AB3" s="73" t="n"/>
      <c r="AC3" s="73" t="n"/>
      <c r="AD3" s="73" t="n"/>
      <c r="AE3" s="74" t="n"/>
      <c r="AF3" s="74" t="n"/>
      <c r="AG3" s="73" t="n"/>
      <c r="AH3" s="73" t="n"/>
      <c r="AI3" s="73" t="n"/>
      <c r="AJ3" s="73" t="n"/>
      <c r="AK3" s="73" t="n"/>
      <c r="AL3" s="73" t="n"/>
      <c r="AM3" s="73" t="n"/>
      <c r="AN3" s="73" t="n"/>
      <c r="AO3" s="74" t="n"/>
      <c r="AP3" s="74" t="n"/>
    </row>
    <row r="4" ht="35" customHeight="1" s="173" thickBot="1">
      <c r="A4" s="126" t="inlineStr">
        <is>
          <t>Tingkat bunga giro</t>
        </is>
      </c>
      <c r="B4" s="80" t="n"/>
      <c r="C4" s="127" t="inlineStr"/>
      <c r="D4" s="127" t="inlineStr"/>
      <c r="E4" s="127" t="inlineStr"/>
      <c r="F4" s="127" t="inlineStr"/>
      <c r="G4" s="127" t="inlineStr"/>
      <c r="H4" s="127" t="n"/>
      <c r="I4" s="127" t="n"/>
      <c r="J4" s="127" t="n"/>
      <c r="K4" s="127" t="n"/>
      <c r="L4" s="127" t="n"/>
      <c r="M4" s="127" t="n"/>
      <c r="N4" s="127" t="n"/>
      <c r="O4" s="127" t="n"/>
      <c r="P4" s="127" t="n"/>
      <c r="Q4" s="127" t="n"/>
      <c r="R4" s="127" t="n"/>
      <c r="S4" s="127" t="n"/>
      <c r="T4" s="127" t="n"/>
      <c r="U4" s="127" t="n"/>
      <c r="V4" s="127" t="n"/>
      <c r="W4" s="127" t="n"/>
      <c r="X4" s="127" t="n"/>
      <c r="Y4" s="127" t="n"/>
      <c r="Z4" s="127" t="n"/>
      <c r="AA4" s="127" t="n"/>
      <c r="AB4" s="127" t="n"/>
      <c r="AC4" s="127" t="n"/>
      <c r="AD4" s="127" t="n"/>
      <c r="AE4" s="127" t="n"/>
      <c r="AF4" s="127" t="n"/>
      <c r="AG4" s="127" t="n"/>
      <c r="AH4" s="127" t="n"/>
      <c r="AI4" s="127" t="n"/>
      <c r="AJ4" s="127" t="n"/>
      <c r="AK4" s="127" t="n"/>
      <c r="AL4" s="127" t="n"/>
      <c r="AM4" s="127" t="n"/>
      <c r="AN4" s="127" t="n"/>
      <c r="AO4" s="127" t="n"/>
      <c r="AP4" s="127" t="n"/>
    </row>
    <row r="5" ht="35" customHeight="1" s="173" thickBot="1">
      <c r="A5" s="81" t="inlineStr">
        <is>
          <t>Tingkat bunga giro - Rupiah</t>
        </is>
      </c>
      <c r="B5" s="81" t="n"/>
      <c r="C5" s="123" t="n">
        <v>0.0194</v>
      </c>
      <c r="D5" s="123" t="n">
        <v>0.0178</v>
      </c>
      <c r="E5" s="123" t="n">
        <v>0.0239</v>
      </c>
      <c r="F5" s="123" t="n">
        <v>0.0317</v>
      </c>
      <c r="G5" s="123" t="n">
        <v>0.0332</v>
      </c>
      <c r="H5" s="123" t="n"/>
      <c r="I5" s="123" t="n"/>
      <c r="J5" s="123" t="n"/>
      <c r="K5" s="124" t="n"/>
      <c r="L5" s="125" t="n"/>
      <c r="M5" s="123" t="n"/>
      <c r="N5" s="123" t="n"/>
      <c r="O5" s="123" t="n"/>
      <c r="P5" s="123" t="n"/>
      <c r="Q5" s="123" t="n"/>
      <c r="R5" s="123" t="n"/>
      <c r="S5" s="123" t="n"/>
      <c r="T5" s="123" t="n"/>
      <c r="U5" s="124" t="n"/>
      <c r="V5" s="125" t="n"/>
      <c r="W5" s="123" t="n"/>
      <c r="X5" s="123" t="n"/>
      <c r="Y5" s="123" t="n"/>
      <c r="Z5" s="123" t="n"/>
      <c r="AA5" s="123" t="n"/>
      <c r="AB5" s="123" t="n"/>
      <c r="AC5" s="123" t="n"/>
      <c r="AD5" s="123" t="n"/>
      <c r="AE5" s="124" t="n"/>
      <c r="AF5" s="125" t="n"/>
      <c r="AG5" s="123" t="n"/>
      <c r="AH5" s="123" t="n"/>
      <c r="AI5" s="123" t="n"/>
      <c r="AJ5" s="123" t="n"/>
      <c r="AK5" s="123" t="n"/>
      <c r="AL5" s="123" t="n"/>
      <c r="AM5" s="123" t="n"/>
      <c r="AN5" s="123" t="n"/>
      <c r="AO5" s="124" t="n"/>
      <c r="AP5" s="125" t="n"/>
    </row>
    <row r="6" ht="35" customHeight="1" s="173" thickBot="1">
      <c r="A6" s="81" t="inlineStr">
        <is>
          <t>Tingkat bunga giro - Mata uang asing</t>
        </is>
      </c>
      <c r="B6" s="81" t="n"/>
      <c r="C6" s="123" t="n">
        <v>0.0026</v>
      </c>
      <c r="D6" s="123" t="n">
        <v>0.0022</v>
      </c>
      <c r="E6" s="123" t="n">
        <v>0.0098</v>
      </c>
      <c r="F6" s="123" t="n">
        <v>0.0171</v>
      </c>
      <c r="G6" s="123" t="n">
        <v>0.0208</v>
      </c>
      <c r="H6" s="123" t="n"/>
      <c r="I6" s="123" t="n"/>
      <c r="J6" s="123" t="n"/>
      <c r="K6" s="123" t="n"/>
      <c r="L6" s="123" t="n"/>
      <c r="M6" s="123" t="n"/>
      <c r="N6" s="123" t="n"/>
      <c r="O6" s="123" t="n"/>
      <c r="P6" s="123" t="n"/>
      <c r="Q6" s="123" t="n"/>
      <c r="R6" s="123" t="n"/>
      <c r="S6" s="123" t="n"/>
      <c r="T6" s="123" t="n"/>
      <c r="U6" s="123" t="n"/>
      <c r="V6" s="123" t="n"/>
      <c r="W6" s="123" t="n"/>
      <c r="X6" s="123" t="n"/>
      <c r="Y6" s="123" t="n"/>
      <c r="Z6" s="123" t="n"/>
      <c r="AA6" s="123" t="n"/>
      <c r="AB6" s="123" t="n"/>
      <c r="AC6" s="123" t="n"/>
      <c r="AD6" s="123" t="n"/>
      <c r="AE6" s="123" t="n"/>
      <c r="AF6" s="123" t="n"/>
      <c r="AG6" s="123" t="n"/>
      <c r="AH6" s="123" t="n"/>
      <c r="AI6" s="123" t="n"/>
      <c r="AJ6" s="123" t="n"/>
      <c r="AK6" s="123" t="n"/>
      <c r="AL6" s="123" t="n"/>
      <c r="AM6" s="123" t="n"/>
      <c r="AN6" s="123" t="n"/>
      <c r="AO6" s="123" t="n"/>
      <c r="AP6" s="123" t="n"/>
    </row>
    <row r="7" ht="35" customHeight="1" s="173" thickBot="1">
      <c r="A7" s="126" t="inlineStr">
        <is>
          <t>Imbal hasil giro wadiah</t>
        </is>
      </c>
      <c r="B7" s="80" t="n"/>
      <c r="C7" s="127" t="inlineStr"/>
      <c r="D7" s="127" t="inlineStr"/>
      <c r="E7" s="127" t="inlineStr"/>
      <c r="F7" s="127" t="inlineStr"/>
      <c r="G7" s="127" t="inlineStr"/>
      <c r="H7" s="127" t="n"/>
      <c r="I7" s="127" t="n"/>
      <c r="J7" s="127" t="n"/>
      <c r="K7" s="127" t="n"/>
      <c r="L7" s="127" t="n"/>
      <c r="M7" s="127" t="n"/>
      <c r="N7" s="127" t="n"/>
      <c r="O7" s="127" t="n"/>
      <c r="P7" s="127" t="n"/>
      <c r="Q7" s="127" t="n"/>
      <c r="R7" s="127" t="n"/>
      <c r="S7" s="127" t="n"/>
      <c r="T7" s="127" t="n"/>
      <c r="U7" s="127" t="n"/>
      <c r="V7" s="127" t="n"/>
      <c r="W7" s="127" t="n"/>
      <c r="X7" s="127" t="n"/>
      <c r="Y7" s="127" t="n"/>
      <c r="Z7" s="127" t="n"/>
      <c r="AA7" s="127" t="n"/>
      <c r="AB7" s="127" t="n"/>
      <c r="AC7" s="127" t="n"/>
      <c r="AD7" s="127" t="n"/>
      <c r="AE7" s="127" t="n"/>
      <c r="AF7" s="127" t="n"/>
      <c r="AG7" s="127" t="n"/>
      <c r="AH7" s="127" t="n"/>
      <c r="AI7" s="127" t="n"/>
      <c r="AJ7" s="127" t="n"/>
      <c r="AK7" s="127" t="n"/>
      <c r="AL7" s="127" t="n"/>
      <c r="AM7" s="127" t="n"/>
      <c r="AN7" s="127" t="n"/>
      <c r="AO7" s="127" t="n"/>
      <c r="AP7" s="127" t="n"/>
    </row>
    <row r="8" hidden="1" ht="35" customHeight="1" s="173" thickBot="1">
      <c r="A8" s="81" t="inlineStr">
        <is>
          <t>Imbal hasil giro wadiah - Rupiah</t>
        </is>
      </c>
      <c r="B8" s="81" t="n"/>
      <c r="C8" s="123" t="inlineStr"/>
      <c r="D8" s="123" t="inlineStr"/>
      <c r="E8" s="123" t="inlineStr"/>
      <c r="F8" s="123" t="inlineStr"/>
      <c r="G8" s="123" t="inlineStr"/>
      <c r="H8" s="123" t="n"/>
      <c r="I8" s="123" t="n"/>
      <c r="J8" s="123" t="n"/>
      <c r="K8" s="124" t="n"/>
      <c r="L8" s="125" t="n"/>
      <c r="M8" s="123" t="n"/>
      <c r="N8" s="123" t="n"/>
      <c r="O8" s="123" t="n"/>
      <c r="P8" s="123" t="n"/>
      <c r="Q8" s="123" t="n"/>
      <c r="R8" s="123" t="n"/>
      <c r="S8" s="123" t="n"/>
      <c r="T8" s="123" t="n"/>
      <c r="U8" s="124" t="n"/>
      <c r="V8" s="125" t="n"/>
      <c r="W8" s="123" t="n"/>
      <c r="X8" s="123" t="n"/>
      <c r="Y8" s="123" t="n"/>
      <c r="Z8" s="123" t="n"/>
      <c r="AA8" s="123" t="n"/>
      <c r="AB8" s="123" t="n"/>
      <c r="AC8" s="123" t="n"/>
      <c r="AD8" s="123" t="n"/>
      <c r="AE8" s="124" t="n"/>
      <c r="AF8" s="125" t="n"/>
      <c r="AG8" s="123" t="n"/>
      <c r="AH8" s="123" t="n"/>
      <c r="AI8" s="123" t="n"/>
      <c r="AJ8" s="123" t="n"/>
      <c r="AK8" s="123" t="n"/>
      <c r="AL8" s="123" t="n"/>
      <c r="AM8" s="123" t="n"/>
      <c r="AN8" s="123" t="n"/>
      <c r="AO8" s="124" t="n"/>
      <c r="AP8" s="125" t="n"/>
    </row>
    <row r="9" hidden="1" ht="35" customHeight="1" s="173" thickBot="1">
      <c r="A9" s="81" t="inlineStr">
        <is>
          <t>Imbal hasil giro wadiah - Mata uang asing</t>
        </is>
      </c>
      <c r="B9" s="81" t="n"/>
      <c r="C9" s="123" t="inlineStr"/>
      <c r="D9" s="123" t="inlineStr"/>
      <c r="E9" s="123" t="inlineStr"/>
      <c r="F9" s="123" t="inlineStr"/>
      <c r="G9" s="123" t="inlineStr"/>
      <c r="H9" s="123" t="n"/>
      <c r="I9" s="123" t="n"/>
      <c r="J9" s="123" t="n"/>
      <c r="K9" s="123" t="n"/>
      <c r="L9" s="123" t="n"/>
      <c r="M9" s="123" t="n"/>
      <c r="N9" s="123" t="n"/>
      <c r="O9" s="123" t="n"/>
      <c r="P9" s="123" t="n"/>
      <c r="Q9" s="123" t="n"/>
      <c r="R9" s="123" t="n"/>
      <c r="S9" s="123" t="n"/>
      <c r="T9" s="123" t="n"/>
      <c r="U9" s="123" t="n"/>
      <c r="V9" s="123" t="n"/>
      <c r="W9" s="123" t="n"/>
      <c r="X9" s="123" t="n"/>
      <c r="Y9" s="123" t="n"/>
      <c r="Z9" s="123" t="n"/>
      <c r="AA9" s="123" t="n"/>
      <c r="AB9" s="123" t="n"/>
      <c r="AC9" s="123" t="n"/>
      <c r="AD9" s="123" t="n"/>
      <c r="AE9" s="123" t="n"/>
      <c r="AF9" s="123" t="n"/>
      <c r="AG9" s="123" t="n"/>
      <c r="AH9" s="123" t="n"/>
      <c r="AI9" s="123" t="n"/>
      <c r="AJ9" s="123" t="n"/>
      <c r="AK9" s="123" t="n"/>
      <c r="AL9" s="123" t="n"/>
      <c r="AM9" s="123" t="n"/>
      <c r="AN9" s="123" t="n"/>
      <c r="AO9" s="123" t="n"/>
      <c r="AP9" s="123" t="n"/>
    </row>
    <row r="10" ht="35" customHeight="1" s="173" thickBot="1">
      <c r="A10" s="126" t="inlineStr">
        <is>
          <t>Tingkat bunga tabungan</t>
        </is>
      </c>
      <c r="B10" s="80" t="n"/>
      <c r="C10" s="127" t="inlineStr"/>
      <c r="D10" s="127" t="inlineStr"/>
      <c r="E10" s="127" t="inlineStr"/>
      <c r="F10" s="127" t="inlineStr"/>
      <c r="G10" s="127" t="inlineStr"/>
      <c r="H10" s="127" t="n"/>
      <c r="I10" s="127" t="n"/>
      <c r="J10" s="127" t="n"/>
      <c r="K10" s="127" t="n"/>
      <c r="L10" s="127" t="n"/>
      <c r="M10" s="127" t="n"/>
      <c r="N10" s="127" t="n"/>
      <c r="O10" s="127" t="n"/>
      <c r="P10" s="127" t="n"/>
      <c r="Q10" s="127" t="n"/>
      <c r="R10" s="127" t="n"/>
      <c r="S10" s="127" t="n"/>
      <c r="T10" s="127" t="n"/>
      <c r="U10" s="127" t="n"/>
      <c r="V10" s="127" t="n"/>
      <c r="W10" s="127" t="n"/>
      <c r="X10" s="127" t="n"/>
      <c r="Y10" s="127" t="n"/>
      <c r="Z10" s="127" t="n"/>
      <c r="AA10" s="127" t="n"/>
      <c r="AB10" s="127" t="n"/>
      <c r="AC10" s="127" t="n"/>
      <c r="AD10" s="127" t="n"/>
      <c r="AE10" s="127" t="n"/>
      <c r="AF10" s="127" t="n"/>
      <c r="AG10" s="127" t="n"/>
      <c r="AH10" s="127" t="n"/>
      <c r="AI10" s="127" t="n"/>
      <c r="AJ10" s="127" t="n"/>
      <c r="AK10" s="127" t="n"/>
      <c r="AL10" s="127" t="n"/>
      <c r="AM10" s="127" t="n"/>
      <c r="AN10" s="127" t="n"/>
      <c r="AO10" s="127" t="n"/>
      <c r="AP10" s="127" t="n"/>
    </row>
    <row r="11" ht="35" customHeight="1" s="173" thickBot="1">
      <c r="A11" s="81" t="inlineStr">
        <is>
          <t>Tingkat bunga tabungan - Rupiah</t>
        </is>
      </c>
      <c r="B11" s="81" t="n"/>
      <c r="C11" s="123" t="n">
        <v>0.0245</v>
      </c>
      <c r="D11" s="123" t="n">
        <v>0.0223</v>
      </c>
      <c r="E11" s="123" t="n">
        <v>0.0222</v>
      </c>
      <c r="F11" s="123" t="n">
        <v>0.0301</v>
      </c>
      <c r="G11" s="123" t="n">
        <v>0.0227</v>
      </c>
      <c r="H11" s="123" t="n"/>
      <c r="I11" s="123" t="n"/>
      <c r="J11" s="123" t="n"/>
      <c r="K11" s="124" t="n"/>
      <c r="L11" s="125" t="n"/>
      <c r="M11" s="123" t="n"/>
      <c r="N11" s="123" t="n"/>
      <c r="O11" s="123" t="n"/>
      <c r="P11" s="123" t="n"/>
      <c r="Q11" s="123" t="n"/>
      <c r="R11" s="123" t="n"/>
      <c r="S11" s="123" t="n"/>
      <c r="T11" s="123" t="n"/>
      <c r="U11" s="124" t="n"/>
      <c r="V11" s="125" t="n"/>
      <c r="W11" s="123" t="n"/>
      <c r="X11" s="123" t="n"/>
      <c r="Y11" s="123" t="n"/>
      <c r="Z11" s="123" t="n"/>
      <c r="AA11" s="123" t="n"/>
      <c r="AB11" s="123" t="n"/>
      <c r="AC11" s="123" t="n"/>
      <c r="AD11" s="123" t="n"/>
      <c r="AE11" s="124" t="n"/>
      <c r="AF11" s="125" t="n"/>
      <c r="AG11" s="123" t="n"/>
      <c r="AH11" s="123" t="n"/>
      <c r="AI11" s="123" t="n"/>
      <c r="AJ11" s="123" t="n"/>
      <c r="AK11" s="123" t="n"/>
      <c r="AL11" s="123" t="n"/>
      <c r="AM11" s="123" t="n"/>
      <c r="AN11" s="123" t="n"/>
      <c r="AO11" s="124" t="n"/>
      <c r="AP11" s="125" t="n"/>
    </row>
    <row r="12" ht="35" customHeight="1" s="173" thickBot="1">
      <c r="A12" s="81" t="inlineStr">
        <is>
          <t>Tingkat bunga tabungan - Mata uang asing</t>
        </is>
      </c>
      <c r="B12" s="81" t="n"/>
      <c r="C12" s="123" t="n">
        <v>0.0026</v>
      </c>
      <c r="D12" s="123" t="n">
        <v>0.0031</v>
      </c>
      <c r="E12" s="123" t="n">
        <v>0.0095</v>
      </c>
      <c r="F12" s="123" t="n">
        <v>0.0116</v>
      </c>
      <c r="G12" s="123" t="n">
        <v>0.0101</v>
      </c>
      <c r="H12" s="123" t="n"/>
      <c r="I12" s="123" t="n"/>
      <c r="J12" s="123" t="n"/>
      <c r="K12" s="123" t="n"/>
      <c r="L12" s="123" t="n"/>
      <c r="M12" s="123" t="n"/>
      <c r="N12" s="123" t="n"/>
      <c r="O12" s="123" t="n"/>
      <c r="P12" s="123" t="n"/>
      <c r="Q12" s="123" t="n"/>
      <c r="R12" s="123" t="n"/>
      <c r="S12" s="123" t="n"/>
      <c r="T12" s="123" t="n"/>
      <c r="U12" s="123" t="n"/>
      <c r="V12" s="123" t="n"/>
      <c r="W12" s="123" t="n"/>
      <c r="X12" s="123" t="n"/>
      <c r="Y12" s="123" t="n"/>
      <c r="Z12" s="123" t="n"/>
      <c r="AA12" s="123" t="n"/>
      <c r="AB12" s="123" t="n"/>
      <c r="AC12" s="123" t="n"/>
      <c r="AD12" s="123" t="n"/>
      <c r="AE12" s="123" t="n"/>
      <c r="AF12" s="123" t="n"/>
      <c r="AG12" s="123" t="n"/>
      <c r="AH12" s="123" t="n"/>
      <c r="AI12" s="123" t="n"/>
      <c r="AJ12" s="123" t="n"/>
      <c r="AK12" s="123" t="n"/>
      <c r="AL12" s="123" t="n"/>
      <c r="AM12" s="123" t="n"/>
      <c r="AN12" s="123" t="n"/>
      <c r="AO12" s="123" t="n"/>
      <c r="AP12" s="123" t="n"/>
    </row>
    <row r="13" ht="35" customHeight="1" s="173" thickBot="1">
      <c r="A13" s="126" t="inlineStr">
        <is>
          <t>Imbal hasil tabungan wadiah</t>
        </is>
      </c>
      <c r="B13" s="80" t="n"/>
      <c r="C13" s="127" t="inlineStr"/>
      <c r="D13" s="127" t="inlineStr"/>
      <c r="E13" s="127" t="inlineStr"/>
      <c r="F13" s="127" t="inlineStr"/>
      <c r="G13" s="127" t="inlineStr"/>
      <c r="H13" s="127" t="n"/>
      <c r="I13" s="127" t="n"/>
      <c r="J13" s="127" t="n"/>
      <c r="K13" s="127" t="n"/>
      <c r="L13" s="127" t="n"/>
      <c r="M13" s="127" t="n"/>
      <c r="N13" s="127" t="n"/>
      <c r="O13" s="127" t="n"/>
      <c r="P13" s="127" t="n"/>
      <c r="Q13" s="127" t="n"/>
      <c r="R13" s="127" t="n"/>
      <c r="S13" s="127" t="n"/>
      <c r="T13" s="127" t="n"/>
      <c r="U13" s="127" t="n"/>
      <c r="V13" s="127" t="n"/>
      <c r="W13" s="127" t="n"/>
      <c r="X13" s="127" t="n"/>
      <c r="Y13" s="127" t="n"/>
      <c r="Z13" s="127" t="n"/>
      <c r="AA13" s="127" t="n"/>
      <c r="AB13" s="127" t="n"/>
      <c r="AC13" s="127" t="n"/>
      <c r="AD13" s="127" t="n"/>
      <c r="AE13" s="127" t="n"/>
      <c r="AF13" s="127" t="n"/>
      <c r="AG13" s="127" t="n"/>
      <c r="AH13" s="127" t="n"/>
      <c r="AI13" s="127" t="n"/>
      <c r="AJ13" s="127" t="n"/>
      <c r="AK13" s="127" t="n"/>
      <c r="AL13" s="127" t="n"/>
      <c r="AM13" s="127" t="n"/>
      <c r="AN13" s="127" t="n"/>
      <c r="AO13" s="127" t="n"/>
      <c r="AP13" s="127" t="n"/>
    </row>
    <row r="14" hidden="1" ht="35" customHeight="1" s="173" thickBot="1">
      <c r="A14" s="81" t="inlineStr">
        <is>
          <t>Imbal hasil tabungan wadiah - Rupiah</t>
        </is>
      </c>
      <c r="B14" s="81" t="n"/>
      <c r="C14" s="123" t="inlineStr"/>
      <c r="D14" s="123" t="inlineStr"/>
      <c r="E14" s="123" t="inlineStr"/>
      <c r="F14" s="123" t="inlineStr"/>
      <c r="G14" s="123" t="inlineStr"/>
      <c r="H14" s="123" t="n"/>
      <c r="I14" s="123" t="n"/>
      <c r="J14" s="123" t="n"/>
      <c r="K14" s="124" t="n"/>
      <c r="L14" s="125" t="n"/>
      <c r="M14" s="123" t="n"/>
      <c r="N14" s="123" t="n"/>
      <c r="O14" s="123" t="n"/>
      <c r="P14" s="123" t="n"/>
      <c r="Q14" s="123" t="n"/>
      <c r="R14" s="123" t="n"/>
      <c r="S14" s="123" t="n"/>
      <c r="T14" s="123" t="n"/>
      <c r="U14" s="124" t="n"/>
      <c r="V14" s="125" t="n"/>
      <c r="W14" s="123" t="n"/>
      <c r="X14" s="123" t="n"/>
      <c r="Y14" s="123" t="n"/>
      <c r="Z14" s="123" t="n"/>
      <c r="AA14" s="123" t="n"/>
      <c r="AB14" s="123" t="n"/>
      <c r="AC14" s="123" t="n"/>
      <c r="AD14" s="123" t="n"/>
      <c r="AE14" s="124" t="n"/>
      <c r="AF14" s="125" t="n"/>
      <c r="AG14" s="123" t="n"/>
      <c r="AH14" s="123" t="n"/>
      <c r="AI14" s="123" t="n"/>
      <c r="AJ14" s="123" t="n"/>
      <c r="AK14" s="123" t="n"/>
      <c r="AL14" s="123" t="n"/>
      <c r="AM14" s="123" t="n"/>
      <c r="AN14" s="123" t="n"/>
      <c r="AO14" s="124" t="n"/>
      <c r="AP14" s="125" t="n"/>
    </row>
    <row r="15" hidden="1" ht="35" customHeight="1" s="173" thickBot="1">
      <c r="A15" s="81" t="inlineStr">
        <is>
          <t>Imbal hasil tabungan wadiah - Mata uang asing</t>
        </is>
      </c>
      <c r="B15" s="81" t="n"/>
      <c r="C15" s="123" t="inlineStr"/>
      <c r="D15" s="123" t="inlineStr"/>
      <c r="E15" s="123" t="inlineStr"/>
      <c r="F15" s="123" t="inlineStr"/>
      <c r="G15" s="123" t="inlineStr"/>
      <c r="H15" s="123" t="n"/>
      <c r="I15" s="123" t="n"/>
      <c r="J15" s="123" t="n"/>
      <c r="K15" s="123" t="n"/>
      <c r="L15" s="123" t="n"/>
      <c r="M15" s="123" t="n"/>
      <c r="N15" s="123" t="n"/>
      <c r="O15" s="123" t="n"/>
      <c r="P15" s="123" t="n"/>
      <c r="Q15" s="123" t="n"/>
      <c r="R15" s="123" t="n"/>
      <c r="S15" s="123" t="n"/>
      <c r="T15" s="123" t="n"/>
      <c r="U15" s="123" t="n"/>
      <c r="V15" s="123" t="n"/>
      <c r="W15" s="123" t="n"/>
      <c r="X15" s="123" t="n"/>
      <c r="Y15" s="123" t="n"/>
      <c r="Z15" s="123" t="n"/>
      <c r="AA15" s="123" t="n"/>
      <c r="AB15" s="123" t="n"/>
      <c r="AC15" s="123" t="n"/>
      <c r="AD15" s="123" t="n"/>
      <c r="AE15" s="123" t="n"/>
      <c r="AF15" s="123" t="n"/>
      <c r="AG15" s="123" t="n"/>
      <c r="AH15" s="123" t="n"/>
      <c r="AI15" s="123" t="n"/>
      <c r="AJ15" s="123" t="n"/>
      <c r="AK15" s="123" t="n"/>
      <c r="AL15" s="123" t="n"/>
      <c r="AM15" s="123" t="n"/>
      <c r="AN15" s="123" t="n"/>
      <c r="AO15" s="123" t="n"/>
      <c r="AP15" s="123" t="n"/>
    </row>
    <row r="16" ht="35" customHeight="1" s="173" thickBot="1">
      <c r="A16" s="126" t="inlineStr">
        <is>
          <t>Tingkat bunga deposito berjangka</t>
        </is>
      </c>
      <c r="B16" s="80" t="n"/>
      <c r="C16" s="127" t="inlineStr"/>
      <c r="D16" s="127" t="inlineStr"/>
      <c r="E16" s="127" t="inlineStr"/>
      <c r="F16" s="127" t="inlineStr"/>
      <c r="G16" s="127" t="inlineStr"/>
      <c r="H16" s="127" t="n"/>
      <c r="I16" s="127" t="n"/>
      <c r="J16" s="127" t="n"/>
      <c r="K16" s="127" t="n"/>
      <c r="L16" s="127" t="n"/>
      <c r="M16" s="127" t="n"/>
      <c r="N16" s="127" t="n"/>
      <c r="O16" s="127" t="n"/>
      <c r="P16" s="127" t="n"/>
      <c r="Q16" s="127" t="n"/>
      <c r="R16" s="127" t="n"/>
      <c r="S16" s="127" t="n"/>
      <c r="T16" s="127" t="n"/>
      <c r="U16" s="127" t="n"/>
      <c r="V16" s="127" t="n"/>
      <c r="W16" s="127" t="n"/>
      <c r="X16" s="127" t="n"/>
      <c r="Y16" s="127" t="n"/>
      <c r="Z16" s="127" t="n"/>
      <c r="AA16" s="127" t="n"/>
      <c r="AB16" s="127" t="n"/>
      <c r="AC16" s="127" t="n"/>
      <c r="AD16" s="127" t="n"/>
      <c r="AE16" s="127" t="n"/>
      <c r="AF16" s="127" t="n"/>
      <c r="AG16" s="127" t="n"/>
      <c r="AH16" s="127" t="n"/>
      <c r="AI16" s="127" t="n"/>
      <c r="AJ16" s="127" t="n"/>
      <c r="AK16" s="127" t="n"/>
      <c r="AL16" s="127" t="n"/>
      <c r="AM16" s="127" t="n"/>
      <c r="AN16" s="127" t="n"/>
      <c r="AO16" s="127" t="n"/>
      <c r="AP16" s="127" t="n"/>
    </row>
    <row r="17" ht="35" customHeight="1" s="173" thickBot="1">
      <c r="A17" s="81" t="inlineStr">
        <is>
          <t>Tingkat bunga deposito berjangka - Rupiah</t>
        </is>
      </c>
      <c r="B17" s="81" t="n"/>
      <c r="C17" s="123" t="n">
        <v>0.0352</v>
      </c>
      <c r="D17" s="123" t="n">
        <v>0.0326</v>
      </c>
      <c r="E17" s="123" t="n">
        <v>0.0513</v>
      </c>
      <c r="F17" s="123" t="n">
        <v>0.0583</v>
      </c>
      <c r="G17" s="123" t="n">
        <v>0.0554</v>
      </c>
      <c r="H17" s="123" t="n"/>
      <c r="I17" s="123" t="n"/>
      <c r="J17" s="123" t="n"/>
      <c r="K17" s="124" t="n"/>
      <c r="L17" s="125" t="n"/>
      <c r="M17" s="123" t="n"/>
      <c r="N17" s="123" t="n"/>
      <c r="O17" s="123" t="n"/>
      <c r="P17" s="123" t="n"/>
      <c r="Q17" s="123" t="n"/>
      <c r="R17" s="123" t="n"/>
      <c r="S17" s="123" t="n"/>
      <c r="T17" s="123" t="n"/>
      <c r="U17" s="124" t="n"/>
      <c r="V17" s="125" t="n"/>
      <c r="W17" s="123" t="n"/>
      <c r="X17" s="123" t="n"/>
      <c r="Y17" s="123" t="n"/>
      <c r="Z17" s="123" t="n"/>
      <c r="AA17" s="123" t="n"/>
      <c r="AB17" s="123" t="n"/>
      <c r="AC17" s="123" t="n"/>
      <c r="AD17" s="123" t="n"/>
      <c r="AE17" s="124" t="n"/>
      <c r="AF17" s="125" t="n"/>
      <c r="AG17" s="123" t="n"/>
      <c r="AH17" s="123" t="n"/>
      <c r="AI17" s="123" t="n"/>
      <c r="AJ17" s="123" t="n"/>
      <c r="AK17" s="123" t="n"/>
      <c r="AL17" s="123" t="n"/>
      <c r="AM17" s="123" t="n"/>
      <c r="AN17" s="123" t="n"/>
      <c r="AO17" s="124" t="n"/>
      <c r="AP17" s="125" t="n"/>
    </row>
    <row r="18" ht="35" customHeight="1" s="173" thickBot="1">
      <c r="A18" s="81" t="inlineStr">
        <is>
          <t>Tingkat bunga deposito berjangka - Mata uang asing</t>
        </is>
      </c>
      <c r="B18" s="81" t="n"/>
      <c r="C18" s="123" t="n">
        <v>0.0064</v>
      </c>
      <c r="D18" s="123" t="n">
        <v>0.008699999999999999</v>
      </c>
      <c r="E18" s="123" t="n">
        <v>0.026</v>
      </c>
      <c r="F18" s="123" t="n">
        <v>0.0326</v>
      </c>
      <c r="G18" s="123" t="n">
        <v>0.0359</v>
      </c>
      <c r="H18" s="123" t="n"/>
      <c r="I18" s="123" t="n"/>
      <c r="J18" s="123" t="n"/>
      <c r="K18" s="123" t="n"/>
      <c r="L18" s="123" t="n"/>
      <c r="M18" s="123" t="n"/>
      <c r="N18" s="123" t="n"/>
      <c r="O18" s="123" t="n"/>
      <c r="P18" s="123" t="n"/>
      <c r="Q18" s="123" t="n"/>
      <c r="R18" s="123" t="n"/>
      <c r="S18" s="123" t="n"/>
      <c r="T18" s="123" t="n"/>
      <c r="U18" s="123" t="n"/>
      <c r="V18" s="123" t="n"/>
      <c r="W18" s="123" t="n"/>
      <c r="X18" s="123" t="n"/>
      <c r="Y18" s="123" t="n"/>
      <c r="Z18" s="123" t="n"/>
      <c r="AA18" s="123" t="n"/>
      <c r="AB18" s="123" t="n"/>
      <c r="AC18" s="123" t="n"/>
      <c r="AD18" s="123" t="n"/>
      <c r="AE18" s="123" t="n"/>
      <c r="AF18" s="123" t="n"/>
      <c r="AG18" s="123" t="n"/>
      <c r="AH18" s="123" t="n"/>
      <c r="AI18" s="123" t="n"/>
      <c r="AJ18" s="123" t="n"/>
      <c r="AK18" s="123" t="n"/>
      <c r="AL18" s="123" t="n"/>
      <c r="AM18" s="123" t="n"/>
      <c r="AN18" s="123" t="n"/>
      <c r="AO18" s="123" t="n"/>
      <c r="AP18" s="123" t="n"/>
    </row>
    <row r="19" ht="35" customHeight="1" s="173" thickBot="1">
      <c r="A19" s="126" t="inlineStr">
        <is>
          <t>Imbal hasil deposito wakalah</t>
        </is>
      </c>
      <c r="B19" s="80" t="n"/>
      <c r="C19" s="127" t="inlineStr"/>
      <c r="D19" s="127" t="inlineStr"/>
      <c r="E19" s="127" t="inlineStr"/>
      <c r="F19" s="127" t="inlineStr"/>
      <c r="G19" s="127" t="inlineStr"/>
      <c r="H19" s="127" t="n"/>
      <c r="I19" s="127" t="n"/>
      <c r="J19" s="127" t="n"/>
      <c r="K19" s="127" t="n"/>
      <c r="L19" s="127" t="n"/>
      <c r="M19" s="127" t="n"/>
      <c r="N19" s="127" t="n"/>
      <c r="O19" s="127" t="n"/>
      <c r="P19" s="127" t="n"/>
      <c r="Q19" s="127" t="n"/>
      <c r="R19" s="127" t="n"/>
      <c r="S19" s="127" t="n"/>
      <c r="T19" s="127" t="n"/>
      <c r="U19" s="127" t="n"/>
      <c r="V19" s="127" t="n"/>
      <c r="W19" s="127" t="n"/>
      <c r="X19" s="127" t="n"/>
      <c r="Y19" s="127" t="n"/>
      <c r="Z19" s="127" t="n"/>
      <c r="AA19" s="127" t="n"/>
      <c r="AB19" s="127" t="n"/>
      <c r="AC19" s="127" t="n"/>
      <c r="AD19" s="127" t="n"/>
      <c r="AE19" s="127" t="n"/>
      <c r="AF19" s="127" t="n"/>
      <c r="AG19" s="127" t="n"/>
      <c r="AH19" s="127" t="n"/>
      <c r="AI19" s="127" t="n"/>
      <c r="AJ19" s="127" t="n"/>
      <c r="AK19" s="127" t="n"/>
      <c r="AL19" s="127" t="n"/>
      <c r="AM19" s="127" t="n"/>
      <c r="AN19" s="127" t="n"/>
      <c r="AO19" s="127" t="n"/>
      <c r="AP19" s="127" t="n"/>
    </row>
    <row r="20" hidden="1" ht="35" customHeight="1" s="173" thickBot="1">
      <c r="A20" s="81" t="inlineStr">
        <is>
          <t>Imbal hasil deposito wakalah - Rupiah</t>
        </is>
      </c>
      <c r="B20" s="81" t="n"/>
      <c r="C20" s="123" t="inlineStr"/>
      <c r="D20" s="123" t="inlineStr"/>
      <c r="E20" s="123" t="inlineStr"/>
      <c r="F20" s="123" t="inlineStr"/>
      <c r="G20" s="123" t="inlineStr"/>
      <c r="H20" s="123" t="n"/>
      <c r="I20" s="123" t="n"/>
      <c r="J20" s="123" t="n"/>
      <c r="K20" s="124" t="n"/>
      <c r="L20" s="125" t="n"/>
      <c r="M20" s="123" t="n"/>
      <c r="N20" s="123" t="n"/>
      <c r="O20" s="123" t="n"/>
      <c r="P20" s="123" t="n"/>
      <c r="Q20" s="123" t="n"/>
      <c r="R20" s="123" t="n"/>
      <c r="S20" s="123" t="n"/>
      <c r="T20" s="123" t="n"/>
      <c r="U20" s="124" t="n"/>
      <c r="V20" s="125" t="n"/>
      <c r="W20" s="123" t="n"/>
      <c r="X20" s="123" t="n"/>
      <c r="Y20" s="123" t="n"/>
      <c r="Z20" s="123" t="n"/>
      <c r="AA20" s="123" t="n"/>
      <c r="AB20" s="123" t="n"/>
      <c r="AC20" s="123" t="n"/>
      <c r="AD20" s="123" t="n"/>
      <c r="AE20" s="124" t="n"/>
      <c r="AF20" s="125" t="n"/>
      <c r="AG20" s="123" t="n"/>
      <c r="AH20" s="123" t="n"/>
      <c r="AI20" s="123" t="n"/>
      <c r="AJ20" s="123" t="n"/>
      <c r="AK20" s="123" t="n"/>
      <c r="AL20" s="123" t="n"/>
      <c r="AM20" s="123" t="n"/>
      <c r="AN20" s="123" t="n"/>
      <c r="AO20" s="124" t="n"/>
      <c r="AP20" s="125" t="n"/>
    </row>
    <row r="21" hidden="1" ht="35" customHeight="1" s="173" thickBot="1">
      <c r="A21" s="81" t="inlineStr">
        <is>
          <t>Imbal hasil deposito wakalah - Mata uang asing</t>
        </is>
      </c>
      <c r="B21" s="81" t="n"/>
      <c r="C21" s="123" t="inlineStr"/>
      <c r="D21" s="123" t="inlineStr"/>
      <c r="E21" s="123" t="inlineStr"/>
      <c r="F21" s="123" t="inlineStr"/>
      <c r="G21" s="123" t="inlineStr"/>
      <c r="H21" s="123" t="n"/>
      <c r="I21" s="123" t="n"/>
      <c r="J21" s="123" t="n"/>
      <c r="K21" s="123" t="n"/>
      <c r="L21" s="123" t="n"/>
      <c r="M21" s="123" t="n"/>
      <c r="N21" s="123" t="n"/>
      <c r="O21" s="123" t="n"/>
      <c r="P21" s="123" t="n"/>
      <c r="Q21" s="123" t="n"/>
      <c r="R21" s="123" t="n"/>
      <c r="S21" s="123" t="n"/>
      <c r="T21" s="123" t="n"/>
      <c r="U21" s="123" t="n"/>
      <c r="V21" s="123" t="n"/>
      <c r="W21" s="123" t="n"/>
      <c r="X21" s="123" t="n"/>
      <c r="Y21" s="123" t="n"/>
      <c r="Z21" s="123" t="n"/>
      <c r="AA21" s="123" t="n"/>
      <c r="AB21" s="123" t="n"/>
      <c r="AC21" s="123" t="n"/>
      <c r="AD21" s="123" t="n"/>
      <c r="AE21" s="123" t="n"/>
      <c r="AF21" s="123" t="n"/>
      <c r="AG21" s="123" t="n"/>
      <c r="AH21" s="123" t="n"/>
      <c r="AI21" s="123" t="n"/>
      <c r="AJ21" s="123" t="n"/>
      <c r="AK21" s="123" t="n"/>
      <c r="AL21" s="123" t="n"/>
      <c r="AM21" s="123" t="n"/>
      <c r="AN21" s="123" t="n"/>
      <c r="AO21" s="123" t="n"/>
      <c r="AP21" s="123" t="n"/>
    </row>
  </sheetData>
  <mergeCells count="2">
    <mergeCell ref="A1:C1"/>
    <mergeCell ref="A2:C2"/>
  </mergeCells>
  <dataValidations count="1">
    <dataValidation sqref="C4:AP4 C5:J5 C6:AP7 C8:J8 C9:AP10 C11:J11 C12:AP13 C14:J14 C15:AP16 C17:J17 C18:AP19 C20:J20 C21:AP21 M5:T5 M8:T8 M11:T11 M14:T14 M17:T17 M20:T20 W5:AD5 W8:AD8 W11:AD11 W14:AD14 W17:AD17 W20:AD20 AG5:AN5 AG8:AN8 AG11:AN11 AG14:AN14 AG17:AN17 AG20:AN20" showDropDown="0" showInputMessage="1"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7.xml><?xml version="1.0" encoding="utf-8"?>
<worksheet xmlns="http://schemas.openxmlformats.org/spreadsheetml/2006/main">
  <sheetPr>
    <outlinePr summaryBelow="1" summaryRight="1"/>
    <pageSetUpPr/>
  </sheetPr>
  <dimension ref="A1:Z21"/>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Pendapatan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Pendapatan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Pendapatan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Kredit yang diberikan</t>
        </is>
      </c>
      <c r="B6" s="134" t="n"/>
      <c r="C6" s="135" t="n">
        <v>13786.362</v>
      </c>
      <c r="D6" s="135" t="n">
        <v>13539.261</v>
      </c>
      <c r="E6" s="135" t="n">
        <v>15642.534</v>
      </c>
      <c r="F6" s="135" t="n">
        <v>16438.628</v>
      </c>
      <c r="G6" s="135" t="n">
        <v>16671.322</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Obligasi pemerintah</t>
        </is>
      </c>
      <c r="B7" s="134" t="n"/>
      <c r="C7" s="135" t="n">
        <v>4131.668</v>
      </c>
      <c r="D7" s="135" t="n">
        <v>4084.102</v>
      </c>
      <c r="E7" s="135" t="n">
        <v>4763.147</v>
      </c>
      <c r="F7" s="135" t="n">
        <v>4427.826</v>
      </c>
      <c r="G7" s="135" t="n">
        <v>4475.914</v>
      </c>
      <c r="H7" s="135" t="n"/>
      <c r="I7" s="135" t="n"/>
      <c r="J7" s="135" t="n"/>
      <c r="K7" s="135" t="n"/>
      <c r="L7" s="135" t="n"/>
      <c r="M7" s="135" t="n"/>
      <c r="N7" s="135" t="n"/>
      <c r="O7" s="135" t="n"/>
      <c r="P7" s="135" t="n"/>
      <c r="Q7" s="135" t="n"/>
      <c r="R7" s="135" t="n"/>
      <c r="S7" s="135" t="n"/>
      <c r="T7" s="135" t="n"/>
      <c r="U7" s="135" t="n"/>
      <c r="V7" s="135" t="n"/>
      <c r="W7" s="135" t="n"/>
      <c r="X7" s="135" t="n"/>
      <c r="Y7" s="135" t="n"/>
      <c r="Z7" s="135" t="n"/>
    </row>
    <row r="8" ht="18" customHeight="1" s="173" thickBot="1">
      <c r="A8" s="138" t="inlineStr">
        <is>
          <t>Pendapatan pembiayaan konsumen</t>
        </is>
      </c>
      <c r="B8" s="134" t="n"/>
      <c r="C8" s="135" t="n">
        <v>647.125</v>
      </c>
      <c r="D8" s="135" t="n">
        <v>1028.224</v>
      </c>
      <c r="E8" s="135" t="n">
        <v>1175.254</v>
      </c>
      <c r="F8" s="135" t="n">
        <v>1522.501</v>
      </c>
      <c r="G8" s="135" t="n">
        <v>1739.996</v>
      </c>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Efek-efek</t>
        </is>
      </c>
      <c r="B9" s="134" t="n"/>
      <c r="C9" s="135" t="n">
        <v>0</v>
      </c>
      <c r="D9" s="135" t="n">
        <v>0</v>
      </c>
      <c r="E9" s="135" t="n">
        <v>0</v>
      </c>
      <c r="F9" s="135" t="n">
        <v>1274.42</v>
      </c>
      <c r="G9" s="135" t="n">
        <v>1223.563</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35" customHeight="1" s="173" thickBot="1">
      <c r="A10" s="138" t="inlineStr">
        <is>
          <t>Penempatan pada Bank Indonesia dan bank lain</t>
        </is>
      </c>
      <c r="B10" s="134" t="n"/>
      <c r="C10" s="135" t="n">
        <v>167.76</v>
      </c>
      <c r="D10" s="135" t="n">
        <v>173.062</v>
      </c>
      <c r="E10" s="135" t="n">
        <v>247.945</v>
      </c>
      <c r="F10" s="135" t="n">
        <v>179.133</v>
      </c>
      <c r="G10" s="135" t="n">
        <v>267.018</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idden="1" ht="18" customHeight="1" s="173" thickBot="1">
      <c r="A11" s="138" t="inlineStr">
        <is>
          <t>Lain-lain</t>
        </is>
      </c>
      <c r="B11" s="134" t="n"/>
      <c r="C11" s="135" t="n"/>
      <c r="D11" s="135" t="n"/>
      <c r="E11" s="135" t="n"/>
      <c r="F11" s="135" t="n"/>
      <c r="G11" s="135" t="n"/>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9" t="inlineStr">
        <is>
          <t>Subjumlah pendapatan bunga</t>
        </is>
      </c>
      <c r="B12" s="134" t="n"/>
      <c r="C12" s="137" t="n">
        <v>18862.951</v>
      </c>
      <c r="D12" s="137" t="n">
        <v>19114.194</v>
      </c>
      <c r="E12" s="137" t="n">
        <v>22306</v>
      </c>
      <c r="F12" s="137" t="n">
        <v>24227.316</v>
      </c>
      <c r="G12" s="137" t="n">
        <v>24671.96</v>
      </c>
      <c r="H12" s="137" t="n"/>
      <c r="I12" s="137" t="n"/>
      <c r="J12" s="137" t="n"/>
      <c r="K12" s="137" t="n"/>
      <c r="L12" s="137" t="n"/>
      <c r="M12" s="137" t="n"/>
      <c r="N12" s="137" t="n"/>
      <c r="O12" s="137" t="n"/>
      <c r="P12" s="137" t="n"/>
      <c r="Q12" s="137" t="n"/>
      <c r="R12" s="137" t="n"/>
      <c r="S12" s="137" t="n"/>
      <c r="T12" s="137" t="n"/>
      <c r="U12" s="137" t="n"/>
      <c r="V12" s="137" t="n"/>
      <c r="W12" s="137" t="n"/>
      <c r="X12" s="137" t="n"/>
      <c r="Y12" s="137" t="n"/>
      <c r="Z12" s="137" t="n"/>
    </row>
    <row r="13" ht="35" customHeight="1" s="173" thickBot="1">
      <c r="A13" s="136" t="inlineStr">
        <is>
          <t>Pendapatan syariah dan pendapatan pengelolaan dana oleh bank sebagai mudharib</t>
        </is>
      </c>
      <c r="B13" s="134" t="n"/>
      <c r="C13" s="133" t="n"/>
      <c r="D13" s="133" t="n"/>
      <c r="E13" s="133" t="n"/>
      <c r="F13" s="133" t="n"/>
      <c r="G13" s="133" t="n"/>
      <c r="H13" s="133" t="n"/>
      <c r="I13" s="133" t="n"/>
      <c r="J13" s="133" t="n"/>
      <c r="K13" s="133" t="n"/>
      <c r="L13" s="133" t="n"/>
      <c r="M13" s="133" t="n"/>
      <c r="N13" s="133" t="n"/>
      <c r="O13" s="133" t="n"/>
      <c r="P13" s="133" t="n"/>
      <c r="Q13" s="133" t="n"/>
      <c r="R13" s="133" t="n"/>
      <c r="S13" s="133" t="n"/>
      <c r="T13" s="133" t="n"/>
      <c r="U13" s="133" t="n"/>
      <c r="V13" s="133" t="n"/>
      <c r="W13" s="133" t="n"/>
      <c r="X13" s="133" t="n"/>
      <c r="Y13" s="133" t="n"/>
      <c r="Z13" s="133" t="n"/>
    </row>
    <row r="14" ht="35" customHeight="1" s="173" thickBot="1">
      <c r="A14" s="138" t="inlineStr">
        <is>
          <t>Pendapatan keuntungan murabahah dan pendapatan bersih istishna</t>
        </is>
      </c>
      <c r="B14" s="134" t="n"/>
      <c r="C14" s="135" t="inlineStr"/>
      <c r="D14" s="135" t="inlineStr"/>
      <c r="E14" s="135" t="inlineStr"/>
      <c r="F14" s="135" t="n">
        <v>0</v>
      </c>
      <c r="G14" s="135" t="n">
        <v>0</v>
      </c>
      <c r="H14" s="135" t="n"/>
      <c r="I14" s="135" t="n"/>
      <c r="J14" s="135" t="n"/>
      <c r="K14" s="135" t="n"/>
      <c r="L14" s="135" t="n"/>
      <c r="M14" s="135" t="n"/>
      <c r="N14" s="135" t="n"/>
      <c r="O14" s="135" t="n"/>
      <c r="P14" s="135" t="n"/>
      <c r="Q14" s="135" t="n"/>
      <c r="R14" s="135" t="n"/>
      <c r="S14" s="135" t="n"/>
      <c r="T14" s="135" t="n"/>
      <c r="U14" s="135" t="n"/>
      <c r="V14" s="135" t="n"/>
      <c r="W14" s="135" t="n"/>
      <c r="X14" s="135" t="n"/>
      <c r="Y14" s="135" t="n"/>
      <c r="Z14" s="135" t="n"/>
    </row>
    <row r="15" ht="18" customHeight="1" s="173" thickBot="1">
      <c r="A15" s="138" t="inlineStr">
        <is>
          <t>Pendapatan bagi hasil musyarakah</t>
        </is>
      </c>
      <c r="B15" s="134" t="n"/>
      <c r="C15" s="135" t="inlineStr"/>
      <c r="D15" s="135" t="inlineStr"/>
      <c r="E15" s="135" t="n">
        <v>0</v>
      </c>
      <c r="F15" s="135" t="n">
        <v>0</v>
      </c>
      <c r="G15" s="135" t="n">
        <v>0</v>
      </c>
      <c r="H15" s="135" t="n"/>
      <c r="I15" s="135" t="n"/>
      <c r="J15" s="135" t="n"/>
      <c r="K15" s="135" t="n"/>
      <c r="L15" s="135" t="n"/>
      <c r="M15" s="135" t="n"/>
      <c r="N15" s="135" t="n"/>
      <c r="O15" s="135" t="n"/>
      <c r="P15" s="135" t="n"/>
      <c r="Q15" s="135" t="n"/>
      <c r="R15" s="135" t="n"/>
      <c r="S15" s="135" t="n"/>
      <c r="T15" s="135" t="n"/>
      <c r="U15" s="135" t="n"/>
      <c r="V15" s="135" t="n"/>
      <c r="W15" s="135" t="n"/>
      <c r="X15" s="135" t="n"/>
      <c r="Y15" s="135" t="n"/>
      <c r="Z15" s="135" t="n"/>
    </row>
    <row r="16" ht="18" customHeight="1" s="173" thickBot="1">
      <c r="A16" s="138" t="inlineStr">
        <is>
          <t>Pendapatan bagi hasil mudharabah</t>
        </is>
      </c>
      <c r="B16" s="134" t="n"/>
      <c r="C16" s="135" t="inlineStr"/>
      <c r="D16" s="135" t="inlineStr"/>
      <c r="E16" s="135" t="inlineStr"/>
      <c r="F16" s="135" t="n">
        <v>0</v>
      </c>
      <c r="G16" s="135" t="n">
        <v>0</v>
      </c>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t="18" customHeight="1" s="173" thickBot="1">
      <c r="A17" s="138" t="inlineStr">
        <is>
          <t>Pendapatan ujrah dari pinjaman qardh</t>
        </is>
      </c>
      <c r="B17" s="134" t="n"/>
      <c r="C17" s="135" t="inlineStr"/>
      <c r="D17" s="135" t="inlineStr"/>
      <c r="E17" s="135" t="inlineStr"/>
      <c r="F17" s="135" t="n">
        <v>0</v>
      </c>
      <c r="G17" s="135" t="n">
        <v>0</v>
      </c>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t="18" customHeight="1" s="173" thickBot="1">
      <c r="A18" s="138" t="inlineStr">
        <is>
          <t>Pendapatan bersih ijarah</t>
        </is>
      </c>
      <c r="B18" s="134" t="n"/>
      <c r="C18" s="135" t="inlineStr"/>
      <c r="D18" s="135" t="inlineStr"/>
      <c r="E18" s="135" t="n">
        <v>0</v>
      </c>
      <c r="F18" s="135" t="n">
        <v>0</v>
      </c>
      <c r="G18" s="135" t="n">
        <v>0</v>
      </c>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t="18" customHeight="1" s="173" thickBot="1">
      <c r="A19" s="138" t="inlineStr">
        <is>
          <t>Lain-lain</t>
        </is>
      </c>
      <c r="B19" s="134" t="n"/>
      <c r="C19" s="135" t="inlineStr"/>
      <c r="D19" s="135" t="inlineStr"/>
      <c r="E19" s="135" t="n">
        <v>0</v>
      </c>
      <c r="F19" s="135" t="n">
        <v>0</v>
      </c>
      <c r="G19" s="135" t="n">
        <v>0</v>
      </c>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49" customHeight="1" s="173" thickBot="1">
      <c r="A20" s="139" t="inlineStr">
        <is>
          <t>Subjumlah pendapatan syariah dan pendapatan pengelolaan dana oleh bank sebagai mudharib</t>
        </is>
      </c>
      <c r="B20" s="134" t="n"/>
      <c r="C20" s="137" t="inlineStr"/>
      <c r="D20" s="137" t="inlineStr"/>
      <c r="E20" s="137" t="inlineStr"/>
      <c r="F20" s="137" t="n">
        <v>0</v>
      </c>
      <c r="G20" s="137" t="n">
        <v>0</v>
      </c>
      <c r="H20" s="137" t="n"/>
      <c r="I20" s="137" t="n"/>
      <c r="J20" s="137" t="n"/>
      <c r="K20" s="137" t="n"/>
      <c r="L20" s="137" t="n"/>
      <c r="M20" s="137" t="n"/>
      <c r="N20" s="137" t="n"/>
      <c r="O20" s="137" t="n"/>
      <c r="P20" s="137" t="n"/>
      <c r="Q20" s="137" t="n"/>
      <c r="R20" s="137" t="n"/>
      <c r="S20" s="137" t="n"/>
      <c r="T20" s="137" t="n"/>
      <c r="U20" s="137" t="n"/>
      <c r="V20" s="137" t="n"/>
      <c r="W20" s="137" t="n"/>
      <c r="X20" s="137" t="n"/>
      <c r="Y20" s="137" t="n"/>
      <c r="Z20" s="137" t="n"/>
    </row>
    <row r="21" ht="18" customHeight="1" s="173" thickBot="1">
      <c r="A21" s="136" t="inlineStr">
        <is>
          <t>Pendapatan bunga</t>
        </is>
      </c>
      <c r="B21" s="134" t="n"/>
      <c r="C21" s="137" t="inlineStr"/>
      <c r="D21" s="137" t="inlineStr"/>
      <c r="E21" s="137" t="n">
        <v>22306</v>
      </c>
      <c r="F21" s="137" t="n">
        <v>24227.316</v>
      </c>
      <c r="G21" s="137" t="n">
        <v>24671.96</v>
      </c>
      <c r="H21" s="137" t="n"/>
      <c r="I21" s="137" t="n"/>
      <c r="J21" s="137" t="n"/>
      <c r="K21" s="137" t="n"/>
      <c r="L21" s="137" t="n"/>
      <c r="M21" s="137" t="n"/>
      <c r="N21" s="137" t="n"/>
      <c r="O21" s="137" t="n"/>
      <c r="P21" s="137" t="n"/>
      <c r="Q21" s="137" t="n"/>
      <c r="R21" s="137" t="n"/>
      <c r="S21" s="137" t="n"/>
      <c r="T21" s="137" t="n"/>
      <c r="U21" s="137" t="n"/>
      <c r="V21" s="137" t="n"/>
      <c r="W21" s="137" t="n"/>
      <c r="X21" s="137" t="n"/>
      <c r="Y21" s="137" t="n"/>
      <c r="Z21" s="137" t="n"/>
    </row>
  </sheetData>
  <mergeCells count="1">
    <mergeCell ref="A1:C1"/>
  </mergeCells>
  <dataValidations count="1">
    <dataValidation sqref="C6:Z12 C14:Z21"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8.xml><?xml version="1.0" encoding="utf-8"?>
<worksheet xmlns="http://schemas.openxmlformats.org/spreadsheetml/2006/main">
  <sheetPr>
    <outlinePr summaryBelow="1" summaryRight="1"/>
    <pageSetUpPr/>
  </sheetPr>
  <dimension ref="A1:Z28"/>
  <sheetViews>
    <sheetView showGridLines="0" topLeftCell="A1" workbookViewId="0">
      <pane xSplit="2" ySplit="3" topLeftCell="C4" activePane="bottomRight" state="frozen"/>
      <selection pane="topRight"/>
      <selection pane="bottomLeft"/>
      <selection pane="bottomRight" activeCell="X1" sqref="X1:Z1048576"/>
    </sheetView>
  </sheetViews>
  <sheetFormatPr baseColWidth="10" defaultColWidth="9.3984375" defaultRowHeight="15"/>
  <cols>
    <col collapsed="1" width="57" customWidth="1" style="128" min="1" max="1"/>
    <col width="26" customWidth="1" style="128" min="2" max="2"/>
    <col collapsed="1" width="26" customWidth="1" style="128" min="3" max="26"/>
    <col collapsed="1" width="9.3984375" customWidth="1" style="128" min="27" max="16384"/>
  </cols>
  <sheetData>
    <row r="1" ht="18" customHeight="1" s="173">
      <c r="A1" s="172" t="inlineStr">
        <is>
          <t>Beban bunga dan syariah</t>
        </is>
      </c>
    </row>
    <row r="2" hidden="1" s="173">
      <c r="A2" s="129" t="n">
        <v>1</v>
      </c>
      <c r="B2" s="129" t="n"/>
    </row>
    <row r="3" ht="17" customHeight="1" s="173">
      <c r="A3" s="130" t="inlineStr">
        <is>
          <t>Period</t>
        </is>
      </c>
      <c r="B3" s="130" t="n"/>
      <c r="C3" s="131" t="inlineStr">
        <is>
          <t>2021-12-31</t>
        </is>
      </c>
      <c r="D3" s="131" t="inlineStr">
        <is>
          <t>2022-12-31</t>
        </is>
      </c>
      <c r="E3" s="131" t="inlineStr">
        <is>
          <t>2023-12-31</t>
        </is>
      </c>
      <c r="F3" s="131" t="inlineStr">
        <is>
          <t>2024-12-31</t>
        </is>
      </c>
      <c r="G3" s="131" t="inlineStr">
        <is>
          <t>2025-12-31</t>
        </is>
      </c>
      <c r="H3" s="131" t="n"/>
      <c r="I3" s="131" t="n"/>
      <c r="J3" s="131" t="n"/>
      <c r="K3" s="131" t="n"/>
      <c r="L3" s="131" t="n"/>
      <c r="M3" s="131" t="n"/>
      <c r="N3" s="131" t="n"/>
      <c r="O3" s="131" t="n"/>
      <c r="P3" s="131" t="n"/>
      <c r="Q3" s="131" t="n"/>
      <c r="R3" s="131" t="n"/>
      <c r="S3" s="131" t="n"/>
      <c r="T3" s="131" t="n"/>
      <c r="U3" s="131" t="n"/>
      <c r="V3" s="131" t="n"/>
      <c r="W3" s="131" t="n"/>
      <c r="X3" s="131" t="n"/>
      <c r="Y3" s="131" t="n"/>
      <c r="Z3" s="131" t="n"/>
    </row>
    <row r="4" ht="18" customHeight="1" s="173" thickBot="1">
      <c r="A4" s="132" t="inlineStr">
        <is>
          <t>Beban bunga dan syariah</t>
        </is>
      </c>
      <c r="B4" s="132" t="n"/>
      <c r="C4" s="133" t="n"/>
      <c r="D4" s="133" t="n"/>
      <c r="E4" s="133" t="n"/>
      <c r="F4" s="133" t="n"/>
      <c r="G4" s="133" t="n"/>
      <c r="H4" s="133" t="n"/>
      <c r="I4" s="133" t="n"/>
      <c r="J4" s="133" t="n"/>
      <c r="K4" s="133" t="n"/>
      <c r="L4" s="133" t="n"/>
      <c r="M4" s="133" t="n"/>
      <c r="N4" s="133" t="n"/>
      <c r="O4" s="133" t="n"/>
      <c r="P4" s="133" t="n"/>
      <c r="Q4" s="133" t="n"/>
      <c r="R4" s="133" t="n"/>
      <c r="S4" s="133" t="n"/>
      <c r="T4" s="133" t="n"/>
      <c r="U4" s="133" t="n"/>
      <c r="V4" s="133" t="n"/>
      <c r="W4" s="133" t="n"/>
      <c r="X4" s="133" t="n"/>
      <c r="Y4" s="133" t="n"/>
      <c r="Z4" s="133" t="n"/>
    </row>
    <row r="5" ht="18" customHeight="1" s="173" thickBot="1">
      <c r="A5" s="136" t="inlineStr">
        <is>
          <t>Beban bunga</t>
        </is>
      </c>
      <c r="B5" s="136" t="n"/>
      <c r="C5" s="133" t="n"/>
      <c r="D5" s="133" t="n"/>
      <c r="E5" s="133" t="n"/>
      <c r="F5" s="133" t="n"/>
      <c r="G5" s="133" t="n"/>
      <c r="H5" s="133" t="n"/>
      <c r="I5" s="133" t="n"/>
      <c r="J5" s="133" t="n"/>
      <c r="K5" s="133" t="n"/>
      <c r="L5" s="133" t="n"/>
      <c r="M5" s="133" t="n"/>
      <c r="N5" s="133" t="n"/>
      <c r="O5" s="133" t="n"/>
      <c r="P5" s="133" t="n"/>
      <c r="Q5" s="133" t="n"/>
      <c r="R5" s="133" t="n"/>
      <c r="S5" s="133" t="n"/>
      <c r="T5" s="133" t="n"/>
      <c r="U5" s="133" t="n"/>
      <c r="V5" s="133" t="n"/>
      <c r="W5" s="133" t="n"/>
      <c r="X5" s="133" t="n"/>
      <c r="Y5" s="133" t="n"/>
      <c r="Z5" s="133" t="n"/>
    </row>
    <row r="6" ht="18" customHeight="1" s="173" thickBot="1">
      <c r="A6" s="138" t="inlineStr">
        <is>
          <t>Deposito berjangka</t>
        </is>
      </c>
      <c r="B6" s="134" t="n"/>
      <c r="C6" s="135" t="n">
        <v>2517.076</v>
      </c>
      <c r="D6" s="135" t="n">
        <v>2330.35</v>
      </c>
      <c r="E6" s="135" t="n">
        <v>4096.342</v>
      </c>
      <c r="F6" s="135" t="n">
        <v>4803.103</v>
      </c>
      <c r="G6" s="135" t="n">
        <v>4555.525</v>
      </c>
      <c r="H6" s="135" t="n"/>
      <c r="I6" s="135" t="n"/>
      <c r="J6" s="135" t="n"/>
      <c r="K6" s="135" t="n"/>
      <c r="L6" s="135" t="n"/>
      <c r="M6" s="135" t="n"/>
      <c r="N6" s="135" t="n"/>
      <c r="O6" s="135" t="n"/>
      <c r="P6" s="135" t="n"/>
      <c r="Q6" s="135" t="n"/>
      <c r="R6" s="135" t="n"/>
      <c r="S6" s="135" t="n"/>
      <c r="T6" s="135" t="n"/>
      <c r="U6" s="135" t="n"/>
      <c r="V6" s="135" t="n"/>
      <c r="W6" s="135" t="n"/>
      <c r="X6" s="135" t="n"/>
      <c r="Y6" s="135" t="n"/>
      <c r="Z6" s="135" t="n"/>
    </row>
    <row r="7" ht="18" customHeight="1" s="173" thickBot="1">
      <c r="A7" s="138" t="inlineStr">
        <is>
          <t>Tabungan</t>
        </is>
      </c>
      <c r="B7" s="134" t="n"/>
      <c r="C7" s="135" t="n">
        <v>1531.138</v>
      </c>
      <c r="D7" s="135" t="n">
        <v>1481.153</v>
      </c>
      <c r="E7" s="135" t="n">
        <v>2086.398</v>
      </c>
      <c r="F7" s="135" t="n">
        <v>1673.568</v>
      </c>
      <c r="G7" s="135" t="n">
        <v>1710.923</v>
      </c>
      <c r="H7" s="135" t="n"/>
      <c r="I7" s="135" t="n"/>
      <c r="J7" s="135" t="n"/>
      <c r="K7" s="135" t="n"/>
      <c r="L7" s="135" t="n"/>
      <c r="M7" s="135" t="n"/>
      <c r="N7" s="135" t="n"/>
      <c r="O7" s="135" t="n"/>
      <c r="P7" s="135" t="n"/>
      <c r="Q7" s="135" t="n"/>
      <c r="R7" s="135" t="n"/>
      <c r="S7" s="135" t="n"/>
      <c r="T7" s="135" t="n"/>
      <c r="U7" s="135" t="n"/>
      <c r="V7" s="135" t="n"/>
      <c r="W7" s="135" t="n"/>
      <c r="X7" s="135" t="n"/>
      <c r="Y7" s="135" t="n"/>
      <c r="Z7" s="135" t="n"/>
    </row>
    <row r="8" ht="18" customHeight="1" s="173" thickBot="1">
      <c r="A8" s="138" t="inlineStr">
        <is>
          <t>Pinjaman yang diterima</t>
        </is>
      </c>
      <c r="B8" s="134" t="n"/>
      <c r="C8" s="135" t="n">
        <v>126.872</v>
      </c>
      <c r="D8" s="135" t="n">
        <v>242.465</v>
      </c>
      <c r="E8" s="135" t="n">
        <v>314.525</v>
      </c>
      <c r="F8" s="135" t="n">
        <v>641.74</v>
      </c>
      <c r="G8" s="135" t="n">
        <v>409.676</v>
      </c>
      <c r="H8" s="135" t="n"/>
      <c r="I8" s="135" t="n"/>
      <c r="J8" s="135" t="n"/>
      <c r="K8" s="135" t="n"/>
      <c r="L8" s="135" t="n"/>
      <c r="M8" s="135" t="n"/>
      <c r="N8" s="135" t="n"/>
      <c r="O8" s="135" t="n"/>
      <c r="P8" s="135" t="n"/>
      <c r="Q8" s="135" t="n"/>
      <c r="R8" s="135" t="n"/>
      <c r="S8" s="135" t="n"/>
      <c r="T8" s="135" t="n"/>
      <c r="U8" s="135" t="n"/>
      <c r="V8" s="135" t="n"/>
      <c r="W8" s="135" t="n"/>
      <c r="X8" s="135" t="n"/>
      <c r="Y8" s="135" t="n"/>
      <c r="Z8" s="135" t="n"/>
    </row>
    <row r="9" ht="18" customHeight="1" s="173" thickBot="1">
      <c r="A9" s="138" t="inlineStr">
        <is>
          <t>Premi penjaminan dana pihak ketiga</t>
        </is>
      </c>
      <c r="B9" s="134" t="n"/>
      <c r="C9" s="135" t="n">
        <v>0</v>
      </c>
      <c r="D9" s="135" t="n">
        <v>0</v>
      </c>
      <c r="E9" s="135" t="n">
        <v>0</v>
      </c>
      <c r="F9" s="135" t="n">
        <v>509.839</v>
      </c>
      <c r="G9" s="135" t="n">
        <v>528.5839999999999</v>
      </c>
      <c r="H9" s="135" t="n"/>
      <c r="I9" s="135" t="n"/>
      <c r="J9" s="135" t="n"/>
      <c r="K9" s="135" t="n"/>
      <c r="L9" s="135" t="n"/>
      <c r="M9" s="135" t="n"/>
      <c r="N9" s="135" t="n"/>
      <c r="O9" s="135" t="n"/>
      <c r="P9" s="135" t="n"/>
      <c r="Q9" s="135" t="n"/>
      <c r="R9" s="135" t="n"/>
      <c r="S9" s="135" t="n"/>
      <c r="T9" s="135" t="n"/>
      <c r="U9" s="135" t="n"/>
      <c r="V9" s="135" t="n"/>
      <c r="W9" s="135" t="n"/>
      <c r="X9" s="135" t="n"/>
      <c r="Y9" s="135" t="n"/>
      <c r="Z9" s="135" t="n"/>
    </row>
    <row r="10" ht="18" customHeight="1" s="173" thickBot="1">
      <c r="A10" s="138" t="inlineStr">
        <is>
          <t>Giro</t>
        </is>
      </c>
      <c r="B10" s="134" t="n"/>
      <c r="C10" s="135" t="n">
        <v>997.968</v>
      </c>
      <c r="D10" s="135" t="n">
        <v>1106.708</v>
      </c>
      <c r="E10" s="135" t="n">
        <v>1543.819</v>
      </c>
      <c r="F10" s="135" t="n">
        <v>2310.262</v>
      </c>
      <c r="G10" s="135" t="n">
        <v>2933.498</v>
      </c>
      <c r="H10" s="135" t="n"/>
      <c r="I10" s="135" t="n"/>
      <c r="J10" s="135" t="n"/>
      <c r="K10" s="135" t="n"/>
      <c r="L10" s="135" t="n"/>
      <c r="M10" s="135" t="n"/>
      <c r="N10" s="135" t="n"/>
      <c r="O10" s="135" t="n"/>
      <c r="P10" s="135" t="n"/>
      <c r="Q10" s="135" t="n"/>
      <c r="R10" s="135" t="n"/>
      <c r="S10" s="135" t="n"/>
      <c r="T10" s="135" t="n"/>
      <c r="U10" s="135" t="n"/>
      <c r="V10" s="135" t="n"/>
      <c r="W10" s="135" t="n"/>
      <c r="X10" s="135" t="n"/>
      <c r="Y10" s="135" t="n"/>
      <c r="Z10" s="135" t="n"/>
    </row>
    <row r="11" ht="18" customHeight="1" s="173" thickBot="1">
      <c r="A11" s="138" t="inlineStr">
        <is>
          <t>Efek-efek yang diterbitkan</t>
        </is>
      </c>
      <c r="B11" s="134" t="n"/>
      <c r="C11" s="135" t="n">
        <v>496.69</v>
      </c>
      <c r="D11" s="135" t="n">
        <v>359.038</v>
      </c>
      <c r="E11" s="135" t="n">
        <v>172.905</v>
      </c>
      <c r="F11" s="135" t="n">
        <v>153.385</v>
      </c>
      <c r="G11" s="135" t="n">
        <v>198.086</v>
      </c>
      <c r="H11" s="135" t="n"/>
      <c r="I11" s="135" t="n"/>
      <c r="J11" s="135" t="n"/>
      <c r="K11" s="135" t="n"/>
      <c r="L11" s="135" t="n"/>
      <c r="M11" s="135" t="n"/>
      <c r="N11" s="135" t="n"/>
      <c r="O11" s="135" t="n"/>
      <c r="P11" s="135" t="n"/>
      <c r="Q11" s="135" t="n"/>
      <c r="R11" s="135" t="n"/>
      <c r="S11" s="135" t="n"/>
      <c r="T11" s="135" t="n"/>
      <c r="U11" s="135" t="n"/>
      <c r="V11" s="135" t="n"/>
      <c r="W11" s="135" t="n"/>
      <c r="X11" s="135" t="n"/>
      <c r="Y11" s="135" t="n"/>
      <c r="Z11" s="135" t="n"/>
    </row>
    <row r="12" ht="18" customHeight="1" s="173" thickBot="1">
      <c r="A12" s="138" t="inlineStr">
        <is>
          <t>Pinjaman dan efek-efek subordinasi</t>
        </is>
      </c>
      <c r="B12" s="134" t="n"/>
      <c r="C12" s="135" t="n">
        <v>0</v>
      </c>
      <c r="D12" s="135" t="n">
        <v>0</v>
      </c>
      <c r="E12" s="135" t="n">
        <v>0</v>
      </c>
      <c r="F12" s="135" t="n">
        <v>15.853</v>
      </c>
      <c r="G12" s="135" t="n">
        <v>7.028</v>
      </c>
      <c r="H12" s="135" t="n"/>
      <c r="I12" s="135" t="n"/>
      <c r="J12" s="135" t="n"/>
      <c r="K12" s="135" t="n"/>
      <c r="L12" s="135" t="n"/>
      <c r="M12" s="135" t="n"/>
      <c r="N12" s="135" t="n"/>
      <c r="O12" s="135" t="n"/>
      <c r="P12" s="135" t="n"/>
      <c r="Q12" s="135" t="n"/>
      <c r="R12" s="135" t="n"/>
      <c r="S12" s="135" t="n"/>
      <c r="T12" s="135" t="n"/>
      <c r="U12" s="135" t="n"/>
      <c r="V12" s="135" t="n"/>
      <c r="W12" s="135" t="n"/>
      <c r="X12" s="135" t="n"/>
      <c r="Y12" s="135" t="n"/>
      <c r="Z12" s="135" t="n"/>
    </row>
    <row r="13" hidden="1" ht="18" customHeight="1" s="173" thickBot="1">
      <c r="A13" s="138" t="inlineStr">
        <is>
          <t>Lain-lain</t>
        </is>
      </c>
      <c r="B13" s="134" t="n"/>
      <c r="C13" s="135" t="n"/>
      <c r="D13" s="135" t="n"/>
      <c r="E13" s="135" t="n"/>
      <c r="F13" s="135" t="n"/>
      <c r="G13" s="135" t="n"/>
      <c r="H13" s="135" t="n"/>
      <c r="I13" s="135" t="n"/>
      <c r="J13" s="135" t="n"/>
      <c r="K13" s="135" t="n"/>
      <c r="L13" s="135" t="n"/>
      <c r="M13" s="135" t="n"/>
      <c r="N13" s="135" t="n"/>
      <c r="O13" s="135" t="n"/>
      <c r="P13" s="135" t="n"/>
      <c r="Q13" s="135" t="n"/>
      <c r="R13" s="135" t="n"/>
      <c r="S13" s="135" t="n"/>
      <c r="T13" s="135" t="n"/>
      <c r="U13" s="135" t="n"/>
      <c r="V13" s="135" t="n"/>
      <c r="W13" s="135" t="n"/>
      <c r="X13" s="135" t="n"/>
      <c r="Y13" s="135" t="n"/>
      <c r="Z13" s="135" t="n"/>
    </row>
    <row r="14" ht="18" customHeight="1" s="173" thickBot="1">
      <c r="A14" s="139" t="inlineStr">
        <is>
          <t>Subjumlah beban bunga</t>
        </is>
      </c>
      <c r="B14" s="134" t="n"/>
      <c r="C14" s="137" t="n">
        <v>5774.091</v>
      </c>
      <c r="D14" s="137" t="n">
        <v>5638.056</v>
      </c>
      <c r="E14" s="137" t="n">
        <v>8953.617</v>
      </c>
      <c r="F14" s="137" t="n">
        <v>10960.776</v>
      </c>
      <c r="G14" s="137" t="n">
        <v>11195.671</v>
      </c>
      <c r="H14" s="137" t="n"/>
      <c r="I14" s="137" t="n"/>
      <c r="J14" s="137" t="n"/>
      <c r="K14" s="137" t="n"/>
      <c r="L14" s="137" t="n"/>
      <c r="M14" s="137" t="n"/>
      <c r="N14" s="137" t="n"/>
      <c r="O14" s="137" t="n"/>
      <c r="P14" s="137" t="n"/>
      <c r="Q14" s="137" t="n"/>
      <c r="R14" s="137" t="n"/>
      <c r="S14" s="137" t="n"/>
      <c r="T14" s="137" t="n"/>
      <c r="U14" s="137" t="n"/>
      <c r="V14" s="137" t="n"/>
      <c r="W14" s="137" t="n"/>
      <c r="X14" s="137" t="n"/>
      <c r="Y14" s="137" t="n"/>
      <c r="Z14" s="137" t="n"/>
    </row>
    <row r="15" ht="35" customHeight="1" s="173" thickBot="1">
      <c r="A15" s="136" t="inlineStr">
        <is>
          <t>Beban syariah dan hak pihak ketiga atas bagi hasil dana syirkah temporer</t>
        </is>
      </c>
      <c r="B15" s="134" t="n"/>
      <c r="C15" s="133" t="n"/>
      <c r="D15" s="133" t="n"/>
      <c r="E15" s="133" t="n"/>
      <c r="F15" s="133" t="n"/>
      <c r="G15" s="133" t="n"/>
      <c r="H15" s="133" t="n"/>
      <c r="I15" s="133" t="n"/>
      <c r="J15" s="133" t="n"/>
      <c r="K15" s="133" t="n"/>
      <c r="L15" s="133" t="n"/>
      <c r="M15" s="133" t="n"/>
      <c r="N15" s="133" t="n"/>
      <c r="O15" s="133" t="n"/>
      <c r="P15" s="133" t="n"/>
      <c r="Q15" s="133" t="n"/>
      <c r="R15" s="133" t="n"/>
      <c r="S15" s="133" t="n"/>
      <c r="T15" s="133" t="n"/>
      <c r="U15" s="133" t="n"/>
      <c r="V15" s="133" t="n"/>
      <c r="W15" s="133" t="n"/>
      <c r="X15" s="133" t="n"/>
      <c r="Y15" s="133" t="n"/>
      <c r="Z15" s="133" t="n"/>
    </row>
    <row r="16" ht="18" customHeight="1" s="173" thickBot="1">
      <c r="A16" s="138" t="inlineStr">
        <is>
          <t>Beban deposito mudharabah</t>
        </is>
      </c>
      <c r="B16" s="134" t="n"/>
      <c r="C16" s="135" t="inlineStr"/>
      <c r="D16" s="135" t="inlineStr"/>
      <c r="E16" s="135" t="n">
        <v>0</v>
      </c>
      <c r="F16" s="135" t="n">
        <v>0</v>
      </c>
      <c r="G16" s="135" t="inlineStr"/>
      <c r="H16" s="135" t="n"/>
      <c r="I16" s="135" t="n"/>
      <c r="J16" s="135" t="n"/>
      <c r="K16" s="135" t="n"/>
      <c r="L16" s="135" t="n"/>
      <c r="M16" s="135" t="n"/>
      <c r="N16" s="135" t="n"/>
      <c r="O16" s="135" t="n"/>
      <c r="P16" s="135" t="n"/>
      <c r="Q16" s="135" t="n"/>
      <c r="R16" s="135" t="n"/>
      <c r="S16" s="135" t="n"/>
      <c r="T16" s="135" t="n"/>
      <c r="U16" s="135" t="n"/>
      <c r="V16" s="135" t="n"/>
      <c r="W16" s="135" t="n"/>
      <c r="X16" s="135" t="n"/>
      <c r="Y16" s="135" t="n"/>
      <c r="Z16" s="135" t="n"/>
    </row>
    <row r="17" ht="18" customHeight="1" s="173" thickBot="1">
      <c r="A17" s="138" t="inlineStr">
        <is>
          <t>Beban tabungan mudharabah</t>
        </is>
      </c>
      <c r="B17" s="134" t="n"/>
      <c r="C17" s="135" t="inlineStr"/>
      <c r="D17" s="135" t="inlineStr"/>
      <c r="E17" s="135" t="n">
        <v>0</v>
      </c>
      <c r="F17" s="135" t="n">
        <v>0</v>
      </c>
      <c r="G17" s="135" t="inlineStr"/>
      <c r="H17" s="135" t="n"/>
      <c r="I17" s="135" t="n"/>
      <c r="J17" s="135" t="n"/>
      <c r="K17" s="135" t="n"/>
      <c r="L17" s="135" t="n"/>
      <c r="M17" s="135" t="n"/>
      <c r="N17" s="135" t="n"/>
      <c r="O17" s="135" t="n"/>
      <c r="P17" s="135" t="n"/>
      <c r="Q17" s="135" t="n"/>
      <c r="R17" s="135" t="n"/>
      <c r="S17" s="135" t="n"/>
      <c r="T17" s="135" t="n"/>
      <c r="U17" s="135" t="n"/>
      <c r="V17" s="135" t="n"/>
      <c r="W17" s="135" t="n"/>
      <c r="X17" s="135" t="n"/>
      <c r="Y17" s="135" t="n"/>
      <c r="Z17" s="135" t="n"/>
    </row>
    <row r="18" ht="18" customHeight="1" s="173" thickBot="1">
      <c r="A18" s="138" t="inlineStr">
        <is>
          <t>Beban giro mudharabah</t>
        </is>
      </c>
      <c r="B18" s="134" t="n"/>
      <c r="C18" s="135" t="inlineStr"/>
      <c r="D18" s="135" t="inlineStr"/>
      <c r="E18" s="135" t="inlineStr"/>
      <c r="F18" s="135" t="n">
        <v>0</v>
      </c>
      <c r="G18" s="135" t="inlineStr"/>
      <c r="H18" s="135" t="n"/>
      <c r="I18" s="135" t="n"/>
      <c r="J18" s="135" t="n"/>
      <c r="K18" s="135" t="n"/>
      <c r="L18" s="135" t="n"/>
      <c r="M18" s="135" t="n"/>
      <c r="N18" s="135" t="n"/>
      <c r="O18" s="135" t="n"/>
      <c r="P18" s="135" t="n"/>
      <c r="Q18" s="135" t="n"/>
      <c r="R18" s="135" t="n"/>
      <c r="S18" s="135" t="n"/>
      <c r="T18" s="135" t="n"/>
      <c r="U18" s="135" t="n"/>
      <c r="V18" s="135" t="n"/>
      <c r="W18" s="135" t="n"/>
      <c r="X18" s="135" t="n"/>
      <c r="Y18" s="135" t="n"/>
      <c r="Z18" s="135" t="n"/>
    </row>
    <row r="19" ht="18" customHeight="1" s="173" thickBot="1">
      <c r="A19" s="138" t="inlineStr">
        <is>
          <t>Beban pinjamam mudharabah</t>
        </is>
      </c>
      <c r="B19" s="134" t="n"/>
      <c r="C19" s="135" t="inlineStr"/>
      <c r="D19" s="135" t="inlineStr"/>
      <c r="E19" s="135" t="inlineStr"/>
      <c r="F19" s="135" t="n">
        <v>0</v>
      </c>
      <c r="G19" s="135" t="inlineStr"/>
      <c r="H19" s="135" t="n"/>
      <c r="I19" s="135" t="n"/>
      <c r="J19" s="135" t="n"/>
      <c r="K19" s="135" t="n"/>
      <c r="L19" s="135" t="n"/>
      <c r="M19" s="135" t="n"/>
      <c r="N19" s="135" t="n"/>
      <c r="O19" s="135" t="n"/>
      <c r="P19" s="135" t="n"/>
      <c r="Q19" s="135" t="n"/>
      <c r="R19" s="135" t="n"/>
      <c r="S19" s="135" t="n"/>
      <c r="T19" s="135" t="n"/>
      <c r="U19" s="135" t="n"/>
      <c r="V19" s="135" t="n"/>
      <c r="W19" s="135" t="n"/>
      <c r="X19" s="135" t="n"/>
      <c r="Y19" s="135" t="n"/>
      <c r="Z19" s="135" t="n"/>
    </row>
    <row r="20" ht="18" customHeight="1" s="173" thickBot="1">
      <c r="A20" s="138" t="inlineStr">
        <is>
          <t>Beban investasi terikat</t>
        </is>
      </c>
      <c r="B20" s="134" t="n"/>
      <c r="C20" s="135" t="inlineStr"/>
      <c r="D20" s="135" t="inlineStr"/>
      <c r="E20" s="135" t="inlineStr"/>
      <c r="F20" s="135" t="n">
        <v>0</v>
      </c>
      <c r="G20" s="135" t="inlineStr"/>
      <c r="H20" s="135" t="n"/>
      <c r="I20" s="135" t="n"/>
      <c r="J20" s="135" t="n"/>
      <c r="K20" s="135" t="n"/>
      <c r="L20" s="135" t="n"/>
      <c r="M20" s="135" t="n"/>
      <c r="N20" s="135" t="n"/>
      <c r="O20" s="135" t="n"/>
      <c r="P20" s="135" t="n"/>
      <c r="Q20" s="135" t="n"/>
      <c r="R20" s="135" t="n"/>
      <c r="S20" s="135" t="n"/>
      <c r="T20" s="135" t="n"/>
      <c r="U20" s="135" t="n"/>
      <c r="V20" s="135" t="n"/>
      <c r="W20" s="135" t="n"/>
      <c r="X20" s="135" t="n"/>
      <c r="Y20" s="135" t="n"/>
      <c r="Z20" s="135" t="n"/>
    </row>
    <row r="21" ht="18" customHeight="1" s="173" thickBot="1">
      <c r="A21" s="138" t="inlineStr">
        <is>
          <t>Musytarakah - mudharabah musytarakah</t>
        </is>
      </c>
      <c r="B21" s="134" t="n"/>
      <c r="C21" s="135" t="inlineStr"/>
      <c r="D21" s="135" t="inlineStr"/>
      <c r="E21" s="135" t="inlineStr"/>
      <c r="F21" s="135" t="n">
        <v>0</v>
      </c>
      <c r="G21" s="135" t="inlineStr"/>
      <c r="H21" s="135" t="n"/>
      <c r="I21" s="135" t="n"/>
      <c r="J21" s="135" t="n"/>
      <c r="K21" s="135" t="n"/>
      <c r="L21" s="135" t="n"/>
      <c r="M21" s="135" t="n"/>
      <c r="N21" s="135" t="n"/>
      <c r="O21" s="135" t="n"/>
      <c r="P21" s="135" t="n"/>
      <c r="Q21" s="135" t="n"/>
      <c r="R21" s="135" t="n"/>
      <c r="S21" s="135" t="n"/>
      <c r="T21" s="135" t="n"/>
      <c r="U21" s="135" t="n"/>
      <c r="V21" s="135" t="n"/>
      <c r="W21" s="135" t="n"/>
      <c r="X21" s="135" t="n"/>
      <c r="Y21" s="135" t="n"/>
      <c r="Z21" s="135" t="n"/>
    </row>
    <row r="22" ht="18" customHeight="1" s="173" thickBot="1">
      <c r="A22" s="138" t="inlineStr">
        <is>
          <t>Sertifikat investasi mudharabah antarbank</t>
        </is>
      </c>
      <c r="B22" s="134" t="n"/>
      <c r="C22" s="135" t="inlineStr"/>
      <c r="D22" s="135" t="inlineStr"/>
      <c r="E22" s="135" t="inlineStr"/>
      <c r="F22" s="135" t="n">
        <v>0</v>
      </c>
      <c r="G22" s="135" t="inlineStr"/>
      <c r="H22" s="135" t="n"/>
      <c r="I22" s="135" t="n"/>
      <c r="J22" s="135" t="n"/>
      <c r="K22" s="135" t="n"/>
      <c r="L22" s="135" t="n"/>
      <c r="M22" s="135" t="n"/>
      <c r="N22" s="135" t="n"/>
      <c r="O22" s="135" t="n"/>
      <c r="P22" s="135" t="n"/>
      <c r="Q22" s="135" t="n"/>
      <c r="R22" s="135" t="n"/>
      <c r="S22" s="135" t="n"/>
      <c r="T22" s="135" t="n"/>
      <c r="U22" s="135" t="n"/>
      <c r="V22" s="135" t="n"/>
      <c r="W22" s="135" t="n"/>
      <c r="X22" s="135" t="n"/>
      <c r="Y22" s="135" t="n"/>
      <c r="Z22" s="135" t="n"/>
    </row>
    <row r="23" ht="18" customHeight="1" s="173" thickBot="1">
      <c r="A23" s="138" t="inlineStr">
        <is>
          <t>Sukuk</t>
        </is>
      </c>
      <c r="B23" s="134" t="n"/>
      <c r="C23" s="135" t="inlineStr"/>
      <c r="D23" s="135" t="inlineStr"/>
      <c r="E23" s="135" t="n">
        <v>0</v>
      </c>
      <c r="F23" s="135" t="n">
        <v>0</v>
      </c>
      <c r="G23" s="135" t="inlineStr"/>
      <c r="H23" s="135" t="n"/>
      <c r="I23" s="135" t="n"/>
      <c r="J23" s="135" t="n"/>
      <c r="K23" s="135" t="n"/>
      <c r="L23" s="135" t="n"/>
      <c r="M23" s="135" t="n"/>
      <c r="N23" s="135" t="n"/>
      <c r="O23" s="135" t="n"/>
      <c r="P23" s="135" t="n"/>
      <c r="Q23" s="135" t="n"/>
      <c r="R23" s="135" t="n"/>
      <c r="S23" s="135" t="n"/>
      <c r="T23" s="135" t="n"/>
      <c r="U23" s="135" t="n"/>
      <c r="V23" s="135" t="n"/>
      <c r="W23" s="135" t="n"/>
      <c r="X23" s="135" t="n"/>
      <c r="Y23" s="135" t="n"/>
      <c r="Z23" s="135" t="n"/>
    </row>
    <row r="24" ht="18" customHeight="1" s="173" thickBot="1">
      <c r="A24" s="138" t="inlineStr">
        <is>
          <t>Piutang murabahah</t>
        </is>
      </c>
      <c r="B24" s="134" t="n"/>
      <c r="C24" s="135" t="inlineStr"/>
      <c r="D24" s="135" t="inlineStr"/>
      <c r="E24" s="135" t="n">
        <v>0</v>
      </c>
      <c r="F24" s="135" t="n">
        <v>0</v>
      </c>
      <c r="G24" s="135" t="inlineStr"/>
      <c r="H24" s="135" t="n"/>
      <c r="I24" s="135" t="n"/>
      <c r="J24" s="135" t="n"/>
      <c r="K24" s="135" t="n"/>
      <c r="L24" s="135" t="n"/>
      <c r="M24" s="135" t="n"/>
      <c r="N24" s="135" t="n"/>
      <c r="O24" s="135" t="n"/>
      <c r="P24" s="135" t="n"/>
      <c r="Q24" s="135" t="n"/>
      <c r="R24" s="135" t="n"/>
      <c r="S24" s="135" t="n"/>
      <c r="T24" s="135" t="n"/>
      <c r="U24" s="135" t="n"/>
      <c r="V24" s="135" t="n"/>
      <c r="W24" s="135" t="n"/>
      <c r="X24" s="135" t="n"/>
      <c r="Y24" s="135" t="n"/>
      <c r="Z24" s="135" t="n"/>
    </row>
    <row r="25" ht="18" customHeight="1" s="173" thickBot="1">
      <c r="A25" s="138" t="inlineStr">
        <is>
          <t>Pinjaman qardh</t>
        </is>
      </c>
      <c r="B25" s="134" t="n"/>
      <c r="C25" s="135" t="inlineStr"/>
      <c r="D25" s="135" t="inlineStr"/>
      <c r="E25" s="135" t="n">
        <v>0</v>
      </c>
      <c r="F25" s="135" t="n">
        <v>0</v>
      </c>
      <c r="G25" s="135" t="inlineStr"/>
      <c r="H25" s="135" t="n"/>
      <c r="I25" s="135" t="n"/>
      <c r="J25" s="135" t="n"/>
      <c r="K25" s="135" t="n"/>
      <c r="L25" s="135" t="n"/>
      <c r="M25" s="135" t="n"/>
      <c r="N25" s="135" t="n"/>
      <c r="O25" s="135" t="n"/>
      <c r="P25" s="135" t="n"/>
      <c r="Q25" s="135" t="n"/>
      <c r="R25" s="135" t="n"/>
      <c r="S25" s="135" t="n"/>
      <c r="T25" s="135" t="n"/>
      <c r="U25" s="135" t="n"/>
      <c r="V25" s="135" t="n"/>
      <c r="W25" s="135" t="n"/>
      <c r="X25" s="135" t="n"/>
      <c r="Y25" s="135" t="n"/>
      <c r="Z25" s="135" t="n"/>
    </row>
    <row r="26" ht="18" customHeight="1" s="173" thickBot="1">
      <c r="A26" s="138" t="inlineStr">
        <is>
          <t>Lain-lain</t>
        </is>
      </c>
      <c r="B26" s="134" t="n"/>
      <c r="C26" s="135" t="inlineStr"/>
      <c r="D26" s="135" t="inlineStr"/>
      <c r="E26" s="135" t="inlineStr"/>
      <c r="F26" s="135" t="n">
        <v>0</v>
      </c>
      <c r="G26" s="135" t="inlineStr"/>
      <c r="H26" s="135" t="n"/>
      <c r="I26" s="135" t="n"/>
      <c r="J26" s="135" t="n"/>
      <c r="K26" s="135" t="n"/>
      <c r="L26" s="135" t="n"/>
      <c r="M26" s="135" t="n"/>
      <c r="N26" s="135" t="n"/>
      <c r="O26" s="135" t="n"/>
      <c r="P26" s="135" t="n"/>
      <c r="Q26" s="135" t="n"/>
      <c r="R26" s="135" t="n"/>
      <c r="S26" s="135" t="n"/>
      <c r="T26" s="135" t="n"/>
      <c r="U26" s="135" t="n"/>
      <c r="V26" s="135" t="n"/>
      <c r="W26" s="135" t="n"/>
      <c r="X26" s="135" t="n"/>
      <c r="Y26" s="135" t="n"/>
      <c r="Z26" s="135" t="n"/>
    </row>
    <row r="27" ht="49" customHeight="1" s="173" thickBot="1">
      <c r="A27" s="139" t="inlineStr">
        <is>
          <t>Subjumlah beban syariah dan hak pihak ketiga atas bagi hasil dana syirkah temporer</t>
        </is>
      </c>
      <c r="B27" s="134" t="n"/>
      <c r="C27" s="137" t="inlineStr"/>
      <c r="D27" s="137" t="inlineStr"/>
      <c r="E27" s="137" t="inlineStr"/>
      <c r="F27" s="137" t="n">
        <v>0</v>
      </c>
      <c r="G27" s="137" t="inlineStr"/>
      <c r="H27" s="137" t="n"/>
      <c r="I27" s="137" t="n"/>
      <c r="J27" s="137" t="n"/>
      <c r="K27" s="137" t="n"/>
      <c r="L27" s="137" t="n"/>
      <c r="M27" s="137" t="n"/>
      <c r="N27" s="137" t="n"/>
      <c r="O27" s="137" t="n"/>
      <c r="P27" s="137" t="n"/>
      <c r="Q27" s="137" t="n"/>
      <c r="R27" s="137" t="n"/>
      <c r="S27" s="137" t="n"/>
      <c r="T27" s="137" t="n"/>
      <c r="U27" s="137" t="n"/>
      <c r="V27" s="137" t="n"/>
      <c r="W27" s="137" t="n"/>
      <c r="X27" s="137" t="n"/>
      <c r="Y27" s="137" t="n"/>
      <c r="Z27" s="137" t="n"/>
    </row>
    <row r="28" ht="18" customHeight="1" s="173" thickBot="1">
      <c r="A28" s="136" t="inlineStr">
        <is>
          <t>Jumlah beban bunga dan syariah</t>
        </is>
      </c>
      <c r="B28" s="134" t="n"/>
      <c r="C28" s="137" t="inlineStr"/>
      <c r="D28" s="137" t="inlineStr"/>
      <c r="E28" s="137" t="inlineStr"/>
      <c r="F28" s="137" t="n">
        <v>10960.776</v>
      </c>
      <c r="G28" s="137" t="n">
        <v>11195.671</v>
      </c>
      <c r="H28" s="137" t="n"/>
      <c r="I28" s="137" t="n"/>
      <c r="J28" s="137" t="n"/>
      <c r="K28" s="137" t="n"/>
      <c r="L28" s="137" t="n"/>
      <c r="M28" s="137" t="n"/>
      <c r="N28" s="137" t="n"/>
      <c r="O28" s="137" t="n"/>
      <c r="P28" s="137" t="n"/>
      <c r="Q28" s="137" t="n"/>
      <c r="R28" s="137" t="n"/>
      <c r="S28" s="137" t="n"/>
      <c r="T28" s="137" t="n"/>
      <c r="U28" s="137" t="n"/>
      <c r="V28" s="137" t="n"/>
      <c r="W28" s="137" t="n"/>
      <c r="X28" s="137" t="n"/>
      <c r="Y28" s="137" t="n"/>
      <c r="Z28" s="137" t="n"/>
    </row>
  </sheetData>
  <mergeCells count="1">
    <mergeCell ref="A1:C1"/>
  </mergeCells>
  <dataValidations count="1">
    <dataValidation sqref="C6:Z14 C16:Z28" showDropDown="0" showInputMessage="0" showErrorMessage="1" allowBlank="1" errorTitle="Invalid Data Type" error="Please input data in Numeric Data Type" type="decimal">
      <formula1>-9.99999999999999E+33</formula1>
      <formula2>9.99999999999999E+33</formula2>
    </dataValidation>
  </dataValidations>
  <pageMargins left="0.15" right="0.15" top="0.15" bottom="0.15" header="0.5" footer="0.5"/>
  <pageSetup orientation="portrait" paperSize="0" horizontalDpi="0" verticalDpi="0" copies="0"/>
</worksheet>
</file>

<file path=xl/worksheets/sheet19.xml><?xml version="1.0" encoding="utf-8"?>
<worksheet xmlns="http://schemas.openxmlformats.org/spreadsheetml/2006/main">
  <sheetPr>
    <outlinePr summaryBelow="1" summaryRight="1"/>
    <pageSetUpPr/>
  </sheetPr>
  <dimension ref="A1:T129"/>
  <sheetViews>
    <sheetView workbookViewId="0">
      <selection activeCell="A1" sqref="A1"/>
    </sheetView>
  </sheetViews>
  <sheetFormatPr baseColWidth="10" defaultColWidth="9" defaultRowHeight="12"/>
  <sheetData>
    <row r="1">
      <c r="A1" s="0" t="inlineStr">
        <is>
          <t>Entitas tunggal / Single entity</t>
        </is>
      </c>
      <c r="B1" s="0" t="inlineStr">
        <is>
          <t>Ya / Yes</t>
        </is>
      </c>
      <c r="C1" s="0" t="inlineStr">
        <is>
          <t>Ya / Yes</t>
        </is>
      </c>
      <c r="D1" s="0" t="inlineStr">
        <is>
          <t>Tidak Diaudit / Unaudit</t>
        </is>
      </c>
      <c r="E1" s="0" t="inlineStr">
        <is>
          <t>Saham / Stock</t>
        </is>
      </c>
      <c r="F1" s="0" t="inlineStr">
        <is>
          <t>Local Company - Indonesia Jurisdiction</t>
        </is>
      </c>
      <c r="G1" s="0" t="inlineStr">
        <is>
          <t>Utama / Main</t>
        </is>
      </c>
      <c r="H1" s="0" t="inlineStr">
        <is>
          <t>Wajar Tanpa Modifikasian / Unqualified</t>
        </is>
      </c>
      <c r="I1" s="0" t="inlineStr">
        <is>
          <t>PSAK</t>
        </is>
      </c>
      <c r="J1" s="0" t="inlineStr">
        <is>
          <t>1</t>
        </is>
      </c>
      <c r="K1" s="0" t="inlineStr">
        <is>
          <t>A111. Oil &amp; Gas Production &amp; Refinery</t>
        </is>
      </c>
      <c r="L1" s="0" t="inlineStr">
        <is>
          <t>A11. Oil &amp; Gas</t>
        </is>
      </c>
      <c r="M1" s="0" t="inlineStr">
        <is>
          <t>A1. Oil, Gas &amp; Coal</t>
        </is>
      </c>
      <c r="N1" s="0" t="inlineStr">
        <is>
          <t>A. Energy</t>
        </is>
      </c>
      <c r="O1" s="0" t="inlineStr">
        <is>
          <t>Kuartal I / First Quarter</t>
        </is>
      </c>
      <c r="P1" s="0" t="inlineStr">
        <is>
          <t>Ya / Yes</t>
        </is>
      </c>
      <c r="Q1" s="0" t="inlineStr">
        <is>
          <t>Satuan Penuh / Full Amount</t>
        </is>
      </c>
      <c r="R1" s="0" t="inlineStr">
        <is>
          <t>Asuransi / Insurance</t>
        </is>
      </c>
      <c r="S1" s="0" t="inlineStr">
        <is>
          <t>Rupiah / IDR</t>
        </is>
      </c>
      <c r="T1" s="0" t="inlineStr">
        <is>
          <t>Indonesian Government</t>
        </is>
      </c>
    </row>
    <row r="2">
      <c r="A2" s="0" t="inlineStr">
        <is>
          <t>Entitas grup / Group entity</t>
        </is>
      </c>
      <c r="B2" s="0" t="inlineStr">
        <is>
          <t>Tidak / No</t>
        </is>
      </c>
      <c r="C2" s="0" t="inlineStr">
        <is>
          <t>Tidak / No</t>
        </is>
      </c>
      <c r="D2" s="0" t="inlineStr">
        <is>
          <t>Ditelaah secara Terbatas / Limited Review</t>
        </is>
      </c>
      <c r="E2" s="0" t="inlineStr">
        <is>
          <t>Obligasi / Bond</t>
        </is>
      </c>
      <c r="F2" s="0" t="inlineStr">
        <is>
          <t>Joint Venture - Indonesia Jurisdiction</t>
        </is>
      </c>
      <c r="G2" s="0" t="inlineStr">
        <is>
          <t>Pengembangan / Development</t>
        </is>
      </c>
      <c r="H2" s="0" t="inlineStr">
        <is>
          <t>Wajar Dengan Pengecualian / Qualified</t>
        </is>
      </c>
      <c r="I2" s="0" t="inlineStr">
        <is>
          <t>ETAP</t>
        </is>
      </c>
      <c r="J2" s="0" t="inlineStr">
        <is>
          <t>2</t>
        </is>
      </c>
      <c r="K2" s="0" t="inlineStr">
        <is>
          <t>A112. Oil &amp; Gas Storage &amp; Distribution</t>
        </is>
      </c>
      <c r="L2" s="0" t="inlineStr">
        <is>
          <t>A12. Coal</t>
        </is>
      </c>
      <c r="M2" s="0" t="inlineStr">
        <is>
          <t>A2. Alternative Energy</t>
        </is>
      </c>
      <c r="N2" s="0" t="inlineStr">
        <is>
          <t>B. Basic Materials</t>
        </is>
      </c>
      <c r="O2" s="0" t="inlineStr">
        <is>
          <t>Kuartal II / Second Quarter</t>
        </is>
      </c>
      <c r="P2" s="0" t="inlineStr">
        <is>
          <t>Tidak / No</t>
        </is>
      </c>
      <c r="Q2" s="0" t="inlineStr">
        <is>
          <t>Ribuan / In Thousand</t>
        </is>
      </c>
      <c r="R2" s="0" t="inlineStr">
        <is>
          <t>Infrastruktur / Infrastructure</t>
        </is>
      </c>
      <c r="S2" s="0" t="inlineStr">
        <is>
          <t>Dollar Amerika / USD</t>
        </is>
      </c>
      <c r="T2" s="0" t="inlineStr">
        <is>
          <t>Individual WNI</t>
        </is>
      </c>
    </row>
    <row r="3">
      <c r="D3" s="0" t="inlineStr">
        <is>
          <t>Diaudit / Audited</t>
        </is>
      </c>
      <c r="E3" s="0" t="inlineStr">
        <is>
          <t>Saham dan Obligasi / Stock and Bond</t>
        </is>
      </c>
      <c r="F3" s="0" t="inlineStr">
        <is>
          <t>Joint Venture - Non-Indonesia Jurisdiction</t>
        </is>
      </c>
      <c r="G3" s="0" t="inlineStr">
        <is>
          <t>Akselerasi / Acceleration</t>
        </is>
      </c>
      <c r="H3" s="0" t="inlineStr">
        <is>
          <t>Tidak Wajar / Adverse</t>
        </is>
      </c>
      <c r="J3" s="0" t="inlineStr">
        <is>
          <t>3</t>
        </is>
      </c>
      <c r="K3" s="0" t="inlineStr">
        <is>
          <t>A121. Coal Production</t>
        </is>
      </c>
      <c r="L3" s="0" t="inlineStr">
        <is>
          <t>A13. Oil, Gas &amp; Coal Supports</t>
        </is>
      </c>
      <c r="M3" s="0" t="inlineStr">
        <is>
          <t>B1. Basic Materials</t>
        </is>
      </c>
      <c r="N3" s="0" t="inlineStr">
        <is>
          <t>C. Industrials</t>
        </is>
      </c>
      <c r="O3" s="0" t="inlineStr">
        <is>
          <t>Kuartal III / Third Quarter</t>
        </is>
      </c>
      <c r="Q3" s="0" t="inlineStr">
        <is>
          <t>Jutaan / In Million</t>
        </is>
      </c>
      <c r="R3" s="0" t="inlineStr">
        <is>
          <t>Keuangan dan Syariah / Financial and Sharia</t>
        </is>
      </c>
      <c r="T3" s="0" t="inlineStr">
        <is>
          <t>Individual Foreign, Residential</t>
        </is>
      </c>
    </row>
    <row r="4">
      <c r="E4" s="0" t="inlineStr">
        <is>
          <t>Sertifikat Penitipan Efek Indonesia / Indonesian Depository Receipt</t>
        </is>
      </c>
      <c r="F4" s="0" t="inlineStr">
        <is>
          <t>Foreign Company</t>
        </is>
      </c>
      <c r="G4" s="0" t="inlineStr">
        <is>
          <t>Ekonomi Baru / New Economy</t>
        </is>
      </c>
      <c r="H4" s="0" t="inlineStr">
        <is>
          <t>Tidak Memberikan Pendapat / Disclaimer</t>
        </is>
      </c>
      <c r="J4" s="0" t="inlineStr">
        <is>
          <t>4</t>
        </is>
      </c>
      <c r="K4" s="0" t="inlineStr">
        <is>
          <t>A122. Coal Distribution</t>
        </is>
      </c>
      <c r="L4" s="0" t="inlineStr">
        <is>
          <t>A21. Alternative Energy Equipment</t>
        </is>
      </c>
      <c r="M4" s="0" t="inlineStr">
        <is>
          <t>C1. Industrial Goods</t>
        </is>
      </c>
      <c r="N4" s="0" t="inlineStr">
        <is>
          <t>D. Consumer Non-Cyclicals</t>
        </is>
      </c>
      <c r="O4" s="0" t="inlineStr">
        <is>
          <t>Tahunan / Annual</t>
        </is>
      </c>
      <c r="Q4" s="0" t="inlineStr">
        <is>
          <t>Miliaran / In Billion</t>
        </is>
      </c>
      <c r="R4" s="0" t="inlineStr">
        <is>
          <t>Kontrak Investasi Kolektif / Collective</t>
        </is>
      </c>
      <c r="T4" s="0" t="inlineStr">
        <is>
          <t>Individual Foreign, Non-Residential</t>
        </is>
      </c>
    </row>
    <row r="5">
      <c r="E5" s="0" t="inlineStr">
        <is>
          <t>Efek Beragun Aset / Asset-Backed Securities</t>
        </is>
      </c>
      <c r="G5" s="0" t="inlineStr">
        <is>
          <t>Pemantauan Khusus / Watchlist</t>
        </is>
      </c>
      <c r="J5" s="0" t="inlineStr">
        <is>
          <t>5</t>
        </is>
      </c>
      <c r="K5" s="0" t="inlineStr">
        <is>
          <t>A131. Oil &amp; Gas Drilling Service</t>
        </is>
      </c>
      <c r="L5" s="0" t="inlineStr">
        <is>
          <t>A22. Alternative Fuels</t>
        </is>
      </c>
      <c r="M5" s="0" t="inlineStr">
        <is>
          <t>C2. Industrial Services</t>
        </is>
      </c>
      <c r="N5" s="0" t="inlineStr">
        <is>
          <t>E. Consumer Cyclicals</t>
        </is>
      </c>
      <c r="R5" s="0" t="inlineStr">
        <is>
          <t>Pembiayaan / Financing</t>
        </is>
      </c>
      <c r="T5" s="0" t="inlineStr">
        <is>
          <t>National Corporation</t>
        </is>
      </c>
    </row>
    <row r="6">
      <c r="E6" s="0" t="inlineStr">
        <is>
          <t>Kontrak Investasi Kolektif / Collective Investment Contract</t>
        </is>
      </c>
      <c r="G6" s="0" t="inlineStr">
        <is>
          <t>Lain-lain / Other</t>
        </is>
      </c>
      <c r="K6" s="0" t="inlineStr">
        <is>
          <t>A132. Oil, Gas &amp; Coal Equipment &amp; Services</t>
        </is>
      </c>
      <c r="L6" s="0" t="inlineStr">
        <is>
          <t>B11. Chemicals</t>
        </is>
      </c>
      <c r="M6" s="0" t="inlineStr">
        <is>
          <t>C3. Multi-sector Holdings</t>
        </is>
      </c>
      <c r="N6" s="0" t="inlineStr">
        <is>
          <t>F. Healthcare</t>
        </is>
      </c>
      <c r="R6" s="0" t="inlineStr">
        <is>
          <t>Properti / Property</t>
        </is>
      </c>
      <c r="T6" s="0" t="inlineStr">
        <is>
          <t>Foreign Corporation</t>
        </is>
      </c>
    </row>
    <row r="7">
      <c r="K7" s="0" t="inlineStr">
        <is>
          <t>A211. Alternative Energy Equipment</t>
        </is>
      </c>
      <c r="L7" s="0" t="inlineStr">
        <is>
          <t>B12. Construction Materials</t>
        </is>
      </c>
      <c r="M7" s="0" t="inlineStr">
        <is>
          <t>D1. Food &amp; Staples Retailing</t>
        </is>
      </c>
      <c r="N7" s="0" t="inlineStr">
        <is>
          <t>G. Financials</t>
        </is>
      </c>
      <c r="R7" s="0" t="inlineStr">
        <is>
          <t>Sekuritas / Securities</t>
        </is>
      </c>
      <c r="T7" s="0" t="inlineStr">
        <is>
          <t>National and Foreign Corporation</t>
        </is>
      </c>
    </row>
    <row r="8">
      <c r="K8" s="0" t="inlineStr">
        <is>
          <t>A221. Alternative Fuels</t>
        </is>
      </c>
      <c r="L8" s="0" t="inlineStr">
        <is>
          <t>B13. Containers &amp; Packaging</t>
        </is>
      </c>
      <c r="M8" s="0" t="inlineStr">
        <is>
          <t>D2. Food &amp; Beverage</t>
        </is>
      </c>
      <c r="N8" s="0" t="inlineStr">
        <is>
          <t>H. Properties &amp; Real Estate</t>
        </is>
      </c>
      <c r="R8" s="0" t="inlineStr">
        <is>
          <t>Umum / General</t>
        </is>
      </c>
      <c r="T8" s="0" t="inlineStr">
        <is>
          <t>No Controlling Shareholder</t>
        </is>
      </c>
    </row>
    <row r="9">
      <c r="K9" s="0" t="inlineStr">
        <is>
          <t>B111. Basic Chemicals</t>
        </is>
      </c>
      <c r="L9" s="0" t="inlineStr">
        <is>
          <t>B14. Metals &amp; Minerals</t>
        </is>
      </c>
      <c r="M9" s="0" t="inlineStr">
        <is>
          <t>D3. Tobacco</t>
        </is>
      </c>
      <c r="N9" s="0" t="inlineStr">
        <is>
          <t>I. Technology</t>
        </is>
      </c>
    </row>
    <row r="10">
      <c r="K10" s="0" t="inlineStr">
        <is>
          <t>B112. Agricultural Chemicals</t>
        </is>
      </c>
      <c r="L10" s="0" t="inlineStr">
        <is>
          <t>B15. Forestry &amp; Paper</t>
        </is>
      </c>
      <c r="M10" s="0" t="inlineStr">
        <is>
          <t>D4. Nondurable Household Products</t>
        </is>
      </c>
      <c r="N10" s="0" t="inlineStr">
        <is>
          <t>J. Infrastructures</t>
        </is>
      </c>
    </row>
    <row r="11">
      <c r="K11" s="0" t="inlineStr">
        <is>
          <t>B113. Specialty Chemicals</t>
        </is>
      </c>
      <c r="L11" s="0" t="inlineStr">
        <is>
          <t>C11. Aerospace &amp; Defense</t>
        </is>
      </c>
      <c r="M11" s="0" t="inlineStr">
        <is>
          <t>E1. Automobiles &amp; Components</t>
        </is>
      </c>
      <c r="N11" s="0" t="inlineStr">
        <is>
          <t>K. Transportation &amp; Logistic</t>
        </is>
      </c>
    </row>
    <row r="12">
      <c r="K12" s="0" t="inlineStr">
        <is>
          <t>B121. Construction Materials</t>
        </is>
      </c>
      <c r="L12" s="0" t="inlineStr">
        <is>
          <t>C12. Building Products &amp; Fixtures</t>
        </is>
      </c>
      <c r="M12" s="0" t="inlineStr">
        <is>
          <t>E2. Household Goods</t>
        </is>
      </c>
      <c r="N12" s="0" t="inlineStr">
        <is>
          <t>Z. Listed Investment Product</t>
        </is>
      </c>
    </row>
    <row r="13">
      <c r="K13" s="0" t="inlineStr">
        <is>
          <t>B131. Containers &amp; Packaging</t>
        </is>
      </c>
      <c r="L13" s="0" t="inlineStr">
        <is>
          <t>C13. Electrical</t>
        </is>
      </c>
      <c r="M13" s="0" t="inlineStr">
        <is>
          <t>E3. Leisure Goods</t>
        </is>
      </c>
    </row>
    <row r="14">
      <c r="K14" s="0" t="inlineStr">
        <is>
          <t>B141. Aluminum</t>
        </is>
      </c>
      <c r="L14" s="0" t="inlineStr">
        <is>
          <t>C14. Machinery</t>
        </is>
      </c>
      <c r="M14" s="0" t="inlineStr">
        <is>
          <t>E4. Apparel &amp; Luxury Goods</t>
        </is>
      </c>
    </row>
    <row r="15">
      <c r="K15" s="0" t="inlineStr">
        <is>
          <t>B142. Cooper</t>
        </is>
      </c>
      <c r="L15" s="0" t="inlineStr">
        <is>
          <t>C21. Diversified Industrial Trading</t>
        </is>
      </c>
      <c r="M15" s="0" t="inlineStr">
        <is>
          <t>E5. Consumer Services</t>
        </is>
      </c>
    </row>
    <row r="16">
      <c r="K16" s="0" t="inlineStr">
        <is>
          <t>B143. Gold</t>
        </is>
      </c>
      <c r="L16" s="0" t="inlineStr">
        <is>
          <t>C22. Commercial Services</t>
        </is>
      </c>
      <c r="M16" s="0" t="inlineStr">
        <is>
          <t>E6. Media &amp; Entertainment</t>
        </is>
      </c>
    </row>
    <row r="17">
      <c r="K17" s="0" t="inlineStr">
        <is>
          <t>B144. Iron &amp; Steel</t>
        </is>
      </c>
      <c r="L17" s="0" t="inlineStr">
        <is>
          <t>C23. Professional Services</t>
        </is>
      </c>
      <c r="M17" s="0" t="inlineStr">
        <is>
          <t>E7. Retailing</t>
        </is>
      </c>
    </row>
    <row r="18">
      <c r="K18" s="0" t="inlineStr">
        <is>
          <t>B145. Precious Metals &amp; Minerals</t>
        </is>
      </c>
      <c r="L18" s="0" t="inlineStr">
        <is>
          <t>C31. Multi-sector Holdings</t>
        </is>
      </c>
      <c r="M18" s="0" t="inlineStr">
        <is>
          <t>F1. Healthcare Equipment &amp; Providers</t>
        </is>
      </c>
    </row>
    <row r="19">
      <c r="K19" s="0" t="inlineStr">
        <is>
          <t>B146. Diversified Metals &amp; Minerals</t>
        </is>
      </c>
      <c r="L19" s="0" t="inlineStr">
        <is>
          <t>D11. Food &amp; Staples Retailing</t>
        </is>
      </c>
      <c r="M19" s="0" t="inlineStr">
        <is>
          <t>F2. Pharmaceuticals &amp; Health Care Research</t>
        </is>
      </c>
    </row>
    <row r="20">
      <c r="K20" s="0" t="inlineStr">
        <is>
          <t>B147. Mining Equipment &amp; Services</t>
        </is>
      </c>
      <c r="L20" s="0" t="inlineStr">
        <is>
          <t>D21. Beverages</t>
        </is>
      </c>
      <c r="M20" s="0" t="inlineStr">
        <is>
          <t>G1. Banks</t>
        </is>
      </c>
    </row>
    <row r="21">
      <c r="K21" s="0" t="inlineStr">
        <is>
          <t>B151. Timber</t>
        </is>
      </c>
      <c r="L21" s="0" t="inlineStr">
        <is>
          <t>D22. Processed Foods</t>
        </is>
      </c>
      <c r="M21" s="0" t="inlineStr">
        <is>
          <t>G2. Financing Service</t>
        </is>
      </c>
    </row>
    <row r="22">
      <c r="K22" s="0" t="inlineStr">
        <is>
          <t>B152. Paper</t>
        </is>
      </c>
      <c r="L22" s="0" t="inlineStr">
        <is>
          <t>D23. Agricultural Products</t>
        </is>
      </c>
      <c r="M22" s="0" t="inlineStr">
        <is>
          <t>G3. Investment Service</t>
        </is>
      </c>
    </row>
    <row r="23">
      <c r="K23" s="0" t="inlineStr">
        <is>
          <t>B153. Diversified Forest</t>
        </is>
      </c>
      <c r="L23" s="0" t="inlineStr">
        <is>
          <t>D31. Tobacco</t>
        </is>
      </c>
      <c r="M23" s="0" t="inlineStr">
        <is>
          <t>G4. Insurance</t>
        </is>
      </c>
    </row>
    <row r="24">
      <c r="K24" s="0" t="inlineStr">
        <is>
          <t>C111. Aerospace &amp; Defense</t>
        </is>
      </c>
      <c r="L24" s="0" t="inlineStr">
        <is>
          <t>D41. Household Products</t>
        </is>
      </c>
      <c r="M24" s="0" t="inlineStr">
        <is>
          <t>G5. Holding &amp; Investment Companies</t>
        </is>
      </c>
    </row>
    <row r="25">
      <c r="K25" s="0" t="inlineStr">
        <is>
          <t>C121. Building Products &amp; Fixtures</t>
        </is>
      </c>
      <c r="L25" s="0" t="inlineStr">
        <is>
          <t>D42. Personal Care Products</t>
        </is>
      </c>
      <c r="M25" s="0" t="inlineStr">
        <is>
          <t>H1. Properties &amp; Real Estate</t>
        </is>
      </c>
    </row>
    <row r="26">
      <c r="K26" s="0" t="inlineStr">
        <is>
          <t>C131. Electrical Components &amp; Equipment</t>
        </is>
      </c>
      <c r="L26" s="0" t="inlineStr">
        <is>
          <t>E11. Auto Components</t>
        </is>
      </c>
      <c r="M26" s="0" t="inlineStr">
        <is>
          <t>I1. Software &amp; IT Services</t>
        </is>
      </c>
    </row>
    <row r="27">
      <c r="K27" s="0" t="inlineStr">
        <is>
          <t>C132. Heavy Electrical Equipment</t>
        </is>
      </c>
      <c r="L27" s="0" t="inlineStr">
        <is>
          <t>E12. Automobiles</t>
        </is>
      </c>
      <c r="M27" s="0" t="inlineStr">
        <is>
          <t>I2. Technology Hardware &amp; Equipment</t>
        </is>
      </c>
    </row>
    <row r="28">
      <c r="K28" s="0" t="inlineStr">
        <is>
          <t>C141. Construction Machinery &amp; Heavy Vehicles</t>
        </is>
      </c>
      <c r="L28" s="0" t="inlineStr">
        <is>
          <t>E21. Household Goods</t>
        </is>
      </c>
      <c r="M28" s="0" t="inlineStr">
        <is>
          <t>J1. Transportation Infrastructure</t>
        </is>
      </c>
    </row>
    <row r="29">
      <c r="K29" s="0" t="inlineStr">
        <is>
          <t>C142. Agricultural &amp; Farm Machinery</t>
        </is>
      </c>
      <c r="L29" s="0" t="inlineStr">
        <is>
          <t>E31. Consumer Electronics</t>
        </is>
      </c>
      <c r="M29" s="0" t="inlineStr">
        <is>
          <t>J2. Heavy Constructions &amp; Civil Engineering</t>
        </is>
      </c>
    </row>
    <row r="30">
      <c r="K30" s="0" t="inlineStr">
        <is>
          <t>C143. Industrial Machinery &amp; Components</t>
        </is>
      </c>
      <c r="L30" s="0" t="inlineStr">
        <is>
          <t>E32. Sport Equipment &amp; Hobbies Goods</t>
        </is>
      </c>
      <c r="M30" s="0" t="inlineStr">
        <is>
          <t>J3. Telecommunication</t>
        </is>
      </c>
    </row>
    <row r="31">
      <c r="K31" s="0" t="inlineStr">
        <is>
          <t>C211. Diversified Industrial Trading</t>
        </is>
      </c>
      <c r="L31" s="0" t="inlineStr">
        <is>
          <t>E41. Apparel &amp; Luxury Goods</t>
        </is>
      </c>
      <c r="M31" s="0" t="inlineStr">
        <is>
          <t>J4. Utilities</t>
        </is>
      </c>
    </row>
    <row r="32">
      <c r="K32" s="0" t="inlineStr">
        <is>
          <t>C221. Commercial Printing</t>
        </is>
      </c>
      <c r="L32" s="0" t="inlineStr">
        <is>
          <t>E51. Tourism &amp; Recreation</t>
        </is>
      </c>
      <c r="M32" s="0" t="inlineStr">
        <is>
          <t>K1. Transportation</t>
        </is>
      </c>
    </row>
    <row r="33">
      <c r="K33" s="0" t="inlineStr">
        <is>
          <t>C222. Environmental &amp; Facilities Services</t>
        </is>
      </c>
      <c r="L33" s="0" t="inlineStr">
        <is>
          <t>E52. Education &amp; Support Services</t>
        </is>
      </c>
      <c r="M33" s="0" t="inlineStr">
        <is>
          <t>K2. Logistics &amp; Deliveries</t>
        </is>
      </c>
    </row>
    <row r="34">
      <c r="K34" s="0" t="inlineStr">
        <is>
          <t>C223. Office Supplies</t>
        </is>
      </c>
      <c r="L34" s="0" t="inlineStr">
        <is>
          <t>E61. Media</t>
        </is>
      </c>
      <c r="M34" s="0" t="inlineStr">
        <is>
          <t>Z1. Investment Trusts</t>
        </is>
      </c>
    </row>
    <row r="35">
      <c r="K35" s="0" t="inlineStr">
        <is>
          <t>C224. Business Support Services</t>
        </is>
      </c>
      <c r="L35" s="0" t="inlineStr">
        <is>
          <t>E62. Entertainment &amp; Movie Production</t>
        </is>
      </c>
      <c r="M35" s="0" t="inlineStr">
        <is>
          <t>Z2. Bonds</t>
        </is>
      </c>
    </row>
    <row r="36">
      <c r="K36" s="0" t="inlineStr">
        <is>
          <t>C231. Human Resource &amp; Employment Services</t>
        </is>
      </c>
      <c r="L36" s="0" t="inlineStr">
        <is>
          <t>E71. Consumer Distributors</t>
        </is>
      </c>
    </row>
    <row r="37">
      <c r="K37" s="0" t="inlineStr">
        <is>
          <t>C232. Research &amp; Consulting Services</t>
        </is>
      </c>
      <c r="L37" s="0" t="inlineStr">
        <is>
          <t>E72. Internet &amp; Homeshop Retail</t>
        </is>
      </c>
    </row>
    <row r="38">
      <c r="K38" s="0" t="inlineStr">
        <is>
          <t>C311. Multi-sector Holdings</t>
        </is>
      </c>
      <c r="L38" s="0" t="inlineStr">
        <is>
          <t>E73. Department Stores</t>
        </is>
      </c>
    </row>
    <row r="39">
      <c r="K39" s="0" t="inlineStr">
        <is>
          <t>D111. Drug Retail &amp; Distributors</t>
        </is>
      </c>
      <c r="L39" s="0" t="inlineStr">
        <is>
          <t>E74. Specialty Retail</t>
        </is>
      </c>
    </row>
    <row r="40">
      <c r="K40" s="0" t="inlineStr">
        <is>
          <t>D112. Food Retail &amp; Distributors</t>
        </is>
      </c>
      <c r="L40" s="0" t="inlineStr">
        <is>
          <t>F11. Healthcare Equipment &amp; Supplies</t>
        </is>
      </c>
    </row>
    <row r="41">
      <c r="K41" s="0" t="inlineStr">
        <is>
          <t>D113. Supermarkets &amp; Convenience Store</t>
        </is>
      </c>
      <c r="L41" s="0" t="inlineStr">
        <is>
          <t>F12. Healthcare Providers</t>
        </is>
      </c>
    </row>
    <row r="42">
      <c r="K42" s="0" t="inlineStr">
        <is>
          <t>D211. Liquors</t>
        </is>
      </c>
      <c r="L42" s="0" t="inlineStr">
        <is>
          <t>F21. Pharmaceuticals</t>
        </is>
      </c>
    </row>
    <row r="43">
      <c r="K43" s="0" t="inlineStr">
        <is>
          <t>D212. Soft Drinks</t>
        </is>
      </c>
      <c r="L43" s="0" t="inlineStr">
        <is>
          <t>F22. Healthcare Research</t>
        </is>
      </c>
    </row>
    <row r="44">
      <c r="K44" s="0" t="inlineStr">
        <is>
          <t>D221. Dairy Products</t>
        </is>
      </c>
      <c r="L44" s="0" t="inlineStr">
        <is>
          <t>G11. Banks</t>
        </is>
      </c>
    </row>
    <row r="45">
      <c r="K45" s="0" t="inlineStr">
        <is>
          <t>D222. Processed Foods</t>
        </is>
      </c>
      <c r="L45" s="0" t="inlineStr">
        <is>
          <t>G21. Consumer Financing</t>
        </is>
      </c>
    </row>
    <row r="46">
      <c r="K46" s="0" t="inlineStr">
        <is>
          <t>D231. Fish, Meat, &amp; Poultry</t>
        </is>
      </c>
      <c r="L46" s="0" t="inlineStr">
        <is>
          <t>G22. Business Financing</t>
        </is>
      </c>
    </row>
    <row r="47">
      <c r="K47" s="0" t="inlineStr">
        <is>
          <t>D232. Plantations &amp; Crops</t>
        </is>
      </c>
      <c r="L47" s="0" t="inlineStr">
        <is>
          <t>G31. Investment Services</t>
        </is>
      </c>
    </row>
    <row r="48">
      <c r="K48" s="0" t="inlineStr">
        <is>
          <t>D311. Tobacco</t>
        </is>
      </c>
      <c r="L48" s="0" t="inlineStr">
        <is>
          <t>G41. Insurance</t>
        </is>
      </c>
    </row>
    <row r="49">
      <c r="K49" s="0" t="inlineStr">
        <is>
          <t>D411. Household Products</t>
        </is>
      </c>
      <c r="L49" s="0" t="inlineStr">
        <is>
          <t>G51. Holding &amp; Investment Companies</t>
        </is>
      </c>
    </row>
    <row r="50">
      <c r="K50" s="0" t="inlineStr">
        <is>
          <t>D421. Personal Care Products</t>
        </is>
      </c>
      <c r="L50" s="0" t="inlineStr">
        <is>
          <t>H11. Real Estate Management &amp; Development</t>
        </is>
      </c>
    </row>
    <row r="51">
      <c r="K51" s="0" t="inlineStr">
        <is>
          <t>E111. Auto Parts &amp; Equipment</t>
        </is>
      </c>
      <c r="L51" s="0" t="inlineStr">
        <is>
          <t>I11. Online Applications &amp; Services</t>
        </is>
      </c>
    </row>
    <row r="52">
      <c r="K52" s="0" t="inlineStr">
        <is>
          <t>E112. Tires</t>
        </is>
      </c>
      <c r="L52" s="0" t="inlineStr">
        <is>
          <t>I12. IT Services &amp; Consulting</t>
        </is>
      </c>
    </row>
    <row r="53">
      <c r="K53" s="0" t="inlineStr">
        <is>
          <t>E121. Car Manufacturers</t>
        </is>
      </c>
      <c r="L53" s="0" t="inlineStr">
        <is>
          <t>I13. Software</t>
        </is>
      </c>
    </row>
    <row r="54">
      <c r="K54" s="0" t="inlineStr">
        <is>
          <t>E122. Motorcycle Manufacturers</t>
        </is>
      </c>
      <c r="L54" s="0" t="inlineStr">
        <is>
          <t>I21. Networking Equipment</t>
        </is>
      </c>
    </row>
    <row r="55">
      <c r="K55" s="0" t="inlineStr">
        <is>
          <t>E211. Home Furnishings</t>
        </is>
      </c>
      <c r="L55" s="0" t="inlineStr">
        <is>
          <t>I22. Computer Hardware</t>
        </is>
      </c>
    </row>
    <row r="56">
      <c r="K56" s="0" t="inlineStr">
        <is>
          <t>E212. Household Appliances</t>
        </is>
      </c>
      <c r="L56" s="0" t="inlineStr">
        <is>
          <t>I23. Electronic Equipment, Instruments &amp; Components</t>
        </is>
      </c>
    </row>
    <row r="57">
      <c r="K57" s="0" t="inlineStr">
        <is>
          <t>E213. Housewares &amp; Specialties</t>
        </is>
      </c>
      <c r="L57" s="0" t="inlineStr">
        <is>
          <t>J11. Transport Infrastructure Operator</t>
        </is>
      </c>
    </row>
    <row r="58">
      <c r="K58" s="0" t="inlineStr">
        <is>
          <t>E311. Consumer Electronics</t>
        </is>
      </c>
      <c r="L58" s="0" t="inlineStr">
        <is>
          <t>J21. Heavy Constructions &amp; Civil Engineering</t>
        </is>
      </c>
    </row>
    <row r="59">
      <c r="K59" s="0" t="inlineStr">
        <is>
          <t>E321. Sport Equipment &amp; Hobbies Goods</t>
        </is>
      </c>
      <c r="L59" s="0" t="inlineStr">
        <is>
          <t>J31. Telecommunication Service</t>
        </is>
      </c>
    </row>
    <row r="60">
      <c r="K60" s="0" t="inlineStr">
        <is>
          <t>E411. Clothing, Accessories &amp; Bags</t>
        </is>
      </c>
      <c r="L60" s="0" t="inlineStr">
        <is>
          <t>J32. Wireless Telecommunication Services</t>
        </is>
      </c>
    </row>
    <row r="61">
      <c r="K61" s="0" t="inlineStr">
        <is>
          <t>E412. Footwear</t>
        </is>
      </c>
      <c r="L61" s="0" t="inlineStr">
        <is>
          <t>J41. Electric Utilities</t>
        </is>
      </c>
    </row>
    <row r="62">
      <c r="K62" s="0" t="inlineStr">
        <is>
          <t>E413. Textiles</t>
        </is>
      </c>
      <c r="L62" s="0" t="inlineStr">
        <is>
          <t>J42. Gas Utilities</t>
        </is>
      </c>
    </row>
    <row r="63">
      <c r="K63" s="0" t="inlineStr">
        <is>
          <t>E511. Gaming Venue</t>
        </is>
      </c>
      <c r="L63" s="0" t="inlineStr">
        <is>
          <t>J43. Water Utilities</t>
        </is>
      </c>
    </row>
    <row r="64">
      <c r="K64" s="0" t="inlineStr">
        <is>
          <t>E512. Hotels, Resorts &amp; Cruise Lines</t>
        </is>
      </c>
      <c r="L64" s="0" t="inlineStr">
        <is>
          <t>K11. Airlines</t>
        </is>
      </c>
    </row>
    <row r="65">
      <c r="K65" s="0" t="inlineStr">
        <is>
          <t>E513. Travel Agencies</t>
        </is>
      </c>
      <c r="L65" s="0" t="inlineStr">
        <is>
          <t>K12. Passenger Marine Transportation</t>
        </is>
      </c>
    </row>
    <row r="66">
      <c r="K66" s="0" t="inlineStr">
        <is>
          <t>E514. Recreational &amp; Sports Facilities</t>
        </is>
      </c>
      <c r="L66" s="0" t="inlineStr">
        <is>
          <t>K13. Passenger Land Transportation</t>
        </is>
      </c>
    </row>
    <row r="67">
      <c r="K67" s="0" t="inlineStr">
        <is>
          <t>E515. Restaurants</t>
        </is>
      </c>
      <c r="L67" s="0" t="inlineStr">
        <is>
          <t>K21. Logistics &amp; Deliveries</t>
        </is>
      </c>
    </row>
    <row r="68">
      <c r="K68" s="0" t="inlineStr">
        <is>
          <t>E521. Education Services</t>
        </is>
      </c>
      <c r="L68" s="0" t="inlineStr">
        <is>
          <t>Z11. Investment Trusts</t>
        </is>
      </c>
    </row>
    <row r="69">
      <c r="K69" s="0" t="inlineStr">
        <is>
          <t>E522. Consumer Support Services</t>
        </is>
      </c>
      <c r="L69" s="0" t="inlineStr">
        <is>
          <t>Z21. Bonds</t>
        </is>
      </c>
    </row>
    <row r="70">
      <c r="K70" s="0" t="inlineStr">
        <is>
          <t>E611. Advertising</t>
        </is>
      </c>
    </row>
    <row r="71">
      <c r="K71" s="0" t="inlineStr">
        <is>
          <t>E612. Broadcasting</t>
        </is>
      </c>
    </row>
    <row r="72">
      <c r="K72" s="0" t="inlineStr">
        <is>
          <t>E613. Cable &amp; Satellite</t>
        </is>
      </c>
    </row>
    <row r="73">
      <c r="K73" s="0" t="inlineStr">
        <is>
          <t>E614. Consumer Publishing</t>
        </is>
      </c>
    </row>
    <row r="74">
      <c r="K74" s="0" t="inlineStr">
        <is>
          <t>E621. Entertainment &amp; Movie Production</t>
        </is>
      </c>
    </row>
    <row r="75">
      <c r="K75" s="0" t="inlineStr">
        <is>
          <t>E711. Consumer Distributors</t>
        </is>
      </c>
    </row>
    <row r="76">
      <c r="K76" s="0" t="inlineStr">
        <is>
          <t>E721. Internet &amp; Homeshop Retail</t>
        </is>
      </c>
    </row>
    <row r="77">
      <c r="K77" s="0" t="inlineStr">
        <is>
          <t>E731. Department Stores</t>
        </is>
      </c>
    </row>
    <row r="78">
      <c r="K78" s="0" t="inlineStr">
        <is>
          <t>E741. Apparel &amp; Textile Retail</t>
        </is>
      </c>
    </row>
    <row r="79">
      <c r="K79" s="0" t="inlineStr">
        <is>
          <t>E742. Electronics Retail</t>
        </is>
      </c>
    </row>
    <row r="80">
      <c r="K80" s="0" t="inlineStr">
        <is>
          <t>E743. Home Improvement Retail</t>
        </is>
      </c>
    </row>
    <row r="81">
      <c r="K81" s="0" t="inlineStr">
        <is>
          <t>E744. Specialty Stores</t>
        </is>
      </c>
    </row>
    <row r="82">
      <c r="K82" s="0" t="inlineStr">
        <is>
          <t>E745. Automotive Retail</t>
        </is>
      </c>
    </row>
    <row r="83">
      <c r="K83" s="0" t="inlineStr">
        <is>
          <t>F111. Healthcare Equipment</t>
        </is>
      </c>
    </row>
    <row r="84">
      <c r="K84" s="0" t="inlineStr">
        <is>
          <t>F112. Healthcare Supplies &amp; Distributions</t>
        </is>
      </c>
    </row>
    <row r="85">
      <c r="K85" s="0" t="inlineStr">
        <is>
          <t>F121. Healthcare Providers</t>
        </is>
      </c>
    </row>
    <row r="86">
      <c r="K86" s="0" t="inlineStr">
        <is>
          <t>F211. Pharmaceuticals</t>
        </is>
      </c>
    </row>
    <row r="87">
      <c r="K87" s="0" t="inlineStr">
        <is>
          <t>F221. Healthcare Research</t>
        </is>
      </c>
    </row>
    <row r="88">
      <c r="K88" s="0" t="inlineStr">
        <is>
          <t>G111. Banks</t>
        </is>
      </c>
    </row>
    <row r="89">
      <c r="K89" s="0" t="inlineStr">
        <is>
          <t>G211. Consumer Financing</t>
        </is>
      </c>
    </row>
    <row r="90">
      <c r="K90" s="0" t="inlineStr">
        <is>
          <t>G221. Venture Capital</t>
        </is>
      </c>
    </row>
    <row r="91">
      <c r="K91" s="0" t="inlineStr">
        <is>
          <t>G222. Specialize Business Financing</t>
        </is>
      </c>
    </row>
    <row r="92">
      <c r="K92" s="0" t="inlineStr">
        <is>
          <t>G311. Investment Management</t>
        </is>
      </c>
    </row>
    <row r="93">
      <c r="K93" s="0" t="inlineStr">
        <is>
          <t>G312. Investment Banking &amp; Brokerage Services</t>
        </is>
      </c>
    </row>
    <row r="94">
      <c r="K94" s="0" t="inlineStr">
        <is>
          <t>G313. Market Operators</t>
        </is>
      </c>
    </row>
    <row r="95">
      <c r="K95" s="0" t="inlineStr">
        <is>
          <t>G314. Investment Service Support</t>
        </is>
      </c>
    </row>
    <row r="96">
      <c r="K96" s="0" t="inlineStr">
        <is>
          <t>G411. Insurance Brokers</t>
        </is>
      </c>
    </row>
    <row r="97">
      <c r="K97" s="0" t="inlineStr">
        <is>
          <t>G412. General Insurance</t>
        </is>
      </c>
    </row>
    <row r="98">
      <c r="K98" s="0" t="inlineStr">
        <is>
          <t>G413. Life Insurance</t>
        </is>
      </c>
    </row>
    <row r="99">
      <c r="K99" s="0" t="inlineStr">
        <is>
          <t>G414. Reinsurance</t>
        </is>
      </c>
    </row>
    <row r="100">
      <c r="K100" s="0" t="inlineStr">
        <is>
          <t>G511. Financial Holdings</t>
        </is>
      </c>
    </row>
    <row r="101">
      <c r="K101" s="0" t="inlineStr">
        <is>
          <t>G512. Investment Companies</t>
        </is>
      </c>
    </row>
    <row r="102">
      <c r="K102" s="0" t="inlineStr">
        <is>
          <t>H111. Real Estate Development &amp; Management</t>
        </is>
      </c>
    </row>
    <row r="103">
      <c r="K103" s="0" t="inlineStr">
        <is>
          <t>H112. Real Estate Services</t>
        </is>
      </c>
    </row>
    <row r="104">
      <c r="K104" s="0" t="inlineStr">
        <is>
          <t>I111. Online Applications &amp; Services</t>
        </is>
      </c>
    </row>
    <row r="105">
      <c r="K105" s="0" t="inlineStr">
        <is>
          <t>I121. IT Services &amp; Consulting</t>
        </is>
      </c>
    </row>
    <row r="106">
      <c r="K106" s="0" t="inlineStr">
        <is>
          <t>I131. Software</t>
        </is>
      </c>
    </row>
    <row r="107">
      <c r="K107" s="0" t="inlineStr">
        <is>
          <t>I211. Networking Equipment</t>
        </is>
      </c>
    </row>
    <row r="108">
      <c r="K108" s="0" t="inlineStr">
        <is>
          <t>I221. Computer Hardware</t>
        </is>
      </c>
    </row>
    <row r="109">
      <c r="K109" s="0" t="inlineStr">
        <is>
          <t>I231. Electronic Equipment &amp; Instruments</t>
        </is>
      </c>
    </row>
    <row r="110">
      <c r="K110" s="0" t="inlineStr">
        <is>
          <t>I232. Electronic Components &amp; Semiconductors</t>
        </is>
      </c>
    </row>
    <row r="111">
      <c r="K111" s="0" t="inlineStr">
        <is>
          <t>J111. Airport Operators</t>
        </is>
      </c>
    </row>
    <row r="112">
      <c r="K112" s="0" t="inlineStr">
        <is>
          <t>J112. Highways &amp; Railtracks</t>
        </is>
      </c>
    </row>
    <row r="113">
      <c r="K113" s="0" t="inlineStr">
        <is>
          <t>J113. Marine Ports &amp; Services</t>
        </is>
      </c>
    </row>
    <row r="114">
      <c r="K114" s="0" t="inlineStr">
        <is>
          <t>J211. Heavy Constructions &amp; Civil Engineering</t>
        </is>
      </c>
    </row>
    <row r="115">
      <c r="K115" s="0" t="inlineStr">
        <is>
          <t>J311. Wired Telecommunication Service</t>
        </is>
      </c>
    </row>
    <row r="116">
      <c r="K116" s="0" t="inlineStr">
        <is>
          <t>J312. Integrated Telecommunication Service</t>
        </is>
      </c>
    </row>
    <row r="117">
      <c r="K117" s="0" t="inlineStr">
        <is>
          <t>J321. Wireless Telecommunication Services</t>
        </is>
      </c>
    </row>
    <row r="118">
      <c r="K118" s="0" t="inlineStr">
        <is>
          <t>J411. Electric Utilities</t>
        </is>
      </c>
    </row>
    <row r="119">
      <c r="K119" s="0" t="inlineStr">
        <is>
          <t>J421. Gas Utilities</t>
        </is>
      </c>
    </row>
    <row r="120">
      <c r="K120" s="0" t="inlineStr">
        <is>
          <t>J431. Water Utilities</t>
        </is>
      </c>
    </row>
    <row r="121">
      <c r="K121" s="0" t="inlineStr">
        <is>
          <t>K111. Airlines</t>
        </is>
      </c>
    </row>
    <row r="122">
      <c r="K122" s="0" t="inlineStr">
        <is>
          <t>K121. Passenger Marine Transportation</t>
        </is>
      </c>
    </row>
    <row r="123">
      <c r="K123" s="0" t="inlineStr">
        <is>
          <t>K131. Rail</t>
        </is>
      </c>
    </row>
    <row r="124">
      <c r="K124" s="0" t="inlineStr">
        <is>
          <t>K132. Road Transportation</t>
        </is>
      </c>
    </row>
    <row r="125">
      <c r="K125" s="0" t="inlineStr">
        <is>
          <t>K211. Logistics &amp; Deliveries</t>
        </is>
      </c>
    </row>
    <row r="126">
      <c r="K126" s="0" t="inlineStr">
        <is>
          <t>Z111. Mutual Fund / ETFs</t>
        </is>
      </c>
    </row>
    <row r="127">
      <c r="K127" s="0" t="inlineStr">
        <is>
          <t>Z112. Real Estate Investment Trusts</t>
        </is>
      </c>
    </row>
    <row r="128">
      <c r="K128" s="0" t="inlineStr">
        <is>
          <t>Z113. Infrastructure Investment Trusts</t>
        </is>
      </c>
    </row>
    <row r="129">
      <c r="K129" s="0" t="inlineStr">
        <is>
          <t>Z211. Government Bonds</t>
        </is>
      </c>
    </row>
  </sheetData>
  <pageMargins left="0.7" right="0.7" top="0.75" bottom="0.75" header="0.3" footer="0.3"/>
</worksheet>
</file>

<file path=xl/worksheets/sheet20.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10" defaultColWidth="9" defaultRowHeight="12"/>
  <sheetData>
    <row r="1">
      <c r="A1" s="0" t="inlineStr">
        <is>
          <t>1234567890ABCD</t>
        </is>
      </c>
    </row>
  </sheetData>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Administrator</dc:creator>
  <dcterms:created xsi:type="dcterms:W3CDTF">2024-08-08T04:12:52Z</dcterms:created>
  <dcterms:modified xsi:type="dcterms:W3CDTF">2026-09-30T12:37:07Z</dcterms:modified>
  <cp:lastModifiedBy>Rachdyan Naufal</cp:lastModifiedBy>
</cp:coreProperties>
</file>