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29400" yWindow="500" windowWidth="38400" windowHeight="21100" tabRatio="600" firstSheet="0" activeTab="3" autoFilterDateGrouping="1"/>
  </bookViews>
  <sheets>
    <sheet name="Context" sheetId="1" state="veryHidden" r:id="rId1"/>
    <sheet name="InlineXBRL" sheetId="2" state="veryHidden" r:id="rId2"/>
    <sheet name="GENERAL INFO" sheetId="3" state="visible" r:id="rId3"/>
    <sheet name="BALANCE SHEET" sheetId="4" state="visible" r:id="rId4"/>
    <sheet name="Asset Composition" sheetId="5" state="visible" r:id="rId5"/>
    <sheet name="INCOME STATEMENT" sheetId="6" state="visible" r:id="rId6"/>
    <sheet name="CASH FLOW" sheetId="7" state="visible" r:id="rId7"/>
    <sheet name="ACCOUNTING POLICIES" sheetId="8" state="visible" r:id="rId8"/>
    <sheet name="CREDIT BY SECTOR" sheetId="9" state="visible" r:id="rId9"/>
    <sheet name="GIRO BREAKDOWN" sheetId="10" state="visible" r:id="rId10"/>
    <sheet name="SAVINGS BREAKDOWN" sheetId="11" state="visible" r:id="rId11"/>
    <sheet name="TIME DEPOSITS BREAKDOWN" sheetId="12" state="visible" r:id="rId12"/>
    <sheet name="DEPOSIT INTEREST RATE" sheetId="13" state="visible" r:id="rId13"/>
    <sheet name="INTEREST REVENUE BREAKDOWN" sheetId="14" state="visible" r:id="rId14"/>
    <sheet name="INTEREST EXPENSE BREAKDOWN" sheetId="15" state="visible" r:id="rId15"/>
    <sheet name="hidden" sheetId="16" state="hidden" r:id="rId16"/>
    <sheet name="Token" sheetId="17" state="hidden" r:id="rId17"/>
  </sheets>
  <definedNames/>
  <calcPr calcId="191029" fullCalcOnLoad="1"/>
</workbook>
</file>

<file path=xl/styles.xml><?xml version="1.0" encoding="utf-8"?>
<styleSheet xmlns="http://schemas.openxmlformats.org/spreadsheetml/2006/main">
  <numFmts count="9">
    <numFmt numFmtId="164" formatCode="yyyy\-mm\-dd"/>
    <numFmt numFmtId="165" formatCode="#,##0.00000;\(#,##0.00000\)"/>
    <numFmt numFmtId="166" formatCode="#,##0;\(#,##0\)"/>
    <numFmt numFmtId="167" formatCode="\(#,##0\);#,##0"/>
    <numFmt numFmtId="168" formatCode="0.0%"/>
    <numFmt numFmtId="169" formatCode="#,##0;\(#,##0\);"/>
    <numFmt numFmtId="170" formatCode="\(#,##0\);#,##0;"/>
    <numFmt numFmtId="171" formatCode="0%;;"/>
    <numFmt numFmtId="172" formatCode="dd/mm/yyyy;;"/>
  </numFmts>
  <fonts count="35">
    <font>
      <name val="Calibri"/>
      <charset val="128"/>
      <family val="2"/>
      <color theme="1"/>
      <sz val="9"/>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Arial"/>
      <family val="2"/>
      <b val="1"/>
      <color rgb="FFA52A2A"/>
      <sz val="14"/>
    </font>
    <font>
      <name val="Arial"/>
      <family val="2"/>
      <color theme="1"/>
      <sz val="9"/>
    </font>
    <font>
      <name val="Arial"/>
      <family val="2"/>
      <b val="1"/>
      <color rgb="FFA52A2A"/>
      <sz val="9"/>
    </font>
    <font>
      <name val="Arial"/>
      <family val="2"/>
      <color rgb="FFA52A2A"/>
      <sz val="9"/>
    </font>
    <font>
      <name val="Arial"/>
      <family val="2"/>
      <b val="1"/>
      <color rgb="FF000000"/>
      <sz val="13.5"/>
    </font>
    <font>
      <name val="Arial"/>
      <family val="2"/>
      <color theme="1"/>
      <sz val="10"/>
    </font>
    <font>
      <name val="Arial"/>
      <family val="2"/>
      <color rgb="FF000000"/>
      <sz val="10"/>
    </font>
    <font>
      <name val="Arial"/>
      <family val="2"/>
      <b val="1"/>
      <color theme="1"/>
      <sz val="12"/>
    </font>
    <font>
      <name val="Arial"/>
      <family val="2"/>
      <color rgb="FF000000"/>
      <sz val="12"/>
    </font>
    <font>
      <name val="Arial"/>
      <family val="2"/>
      <b val="1"/>
      <color rgb="FF000000"/>
      <sz val="12"/>
    </font>
    <font>
      <name val="Arial"/>
      <family val="2"/>
      <b val="1"/>
      <color rgb="FF000000"/>
      <sz val="12"/>
      <u val="single"/>
    </font>
    <font>
      <name val="Arial"/>
      <family val="2"/>
      <color theme="1"/>
      <sz val="12"/>
    </font>
    <font>
      <name val="Arial"/>
      <family val="2"/>
      <sz val="12"/>
    </font>
    <font>
      <name val="Arial"/>
      <family val="2"/>
      <b val="1"/>
      <color rgb="FF000000"/>
      <sz val="10"/>
    </font>
    <font>
      <name val="Arial"/>
      <family val="2"/>
      <sz val="9"/>
    </font>
    <font>
      <name val="Arial"/>
      <family val="2"/>
      <color theme="5" tint="-0.249977111117893"/>
      <sz val="12"/>
    </font>
    <font>
      <name val="Calibri"/>
      <family val="2"/>
      <b val="1"/>
      <color theme="0"/>
      <sz val="11"/>
      <scheme val="minor"/>
    </font>
    <font>
      <name val="Calibri"/>
      <family val="2"/>
      <color theme="0"/>
      <sz val="11"/>
      <scheme val="minor"/>
    </font>
    <font>
      <name val="Arial"/>
      <family val="2"/>
      <b val="1"/>
      <color theme="5" tint="-0.249977111117893"/>
      <sz val="12"/>
    </font>
    <font>
      <name val="Arial"/>
      <family val="2"/>
      <b val="1"/>
      <color rgb="FFC65911"/>
      <sz val="12"/>
    </font>
    <font>
      <name val="Arial"/>
      <family val="2"/>
      <b val="1"/>
      <color theme="4" tint="-0.249977111117893"/>
      <sz val="12"/>
    </font>
    <font>
      <name val="Arial"/>
      <family val="2"/>
      <color theme="4" tint="-0.249977111117893"/>
      <sz val="12"/>
    </font>
    <font>
      <name val="Arial"/>
      <family val="2"/>
      <b val="1"/>
      <color theme="9" tint="-0.249977111117893"/>
      <sz val="12"/>
    </font>
    <font>
      <name val="Calibri"/>
      <family val="2"/>
      <b val="1"/>
      <color theme="1"/>
      <sz val="14"/>
      <scheme val="minor"/>
    </font>
  </fonts>
  <fills count="19">
    <fill>
      <patternFill/>
    </fill>
    <fill>
      <patternFill patternType="gray125"/>
    </fill>
    <fill>
      <patternFill patternType="solid">
        <fgColor rgb="FF92D050"/>
        <bgColor indexed="64"/>
      </patternFill>
    </fill>
    <fill>
      <patternFill patternType="solid">
        <fgColor rgb="FFB2BEC9"/>
        <bgColor indexed="64"/>
      </patternFill>
    </fill>
    <fill>
      <patternFill patternType="solid">
        <fgColor rgb="FFCAECFD"/>
        <bgColor indexed="64"/>
      </patternFill>
    </fill>
    <fill>
      <patternFill patternType="solid">
        <fgColor indexed="41"/>
        <bgColor theme="6" tint="0.7999816888943144"/>
      </patternFill>
    </fill>
    <fill>
      <patternFill patternType="solid">
        <fgColor rgb="FFB8B8B8"/>
        <bgColor indexed="64"/>
      </patternFill>
    </fill>
    <fill>
      <patternFill patternType="darkGrid">
        <fgColor indexed="41"/>
        <bgColor indexed="13"/>
      </patternFill>
    </fill>
    <fill>
      <patternFill patternType="solid">
        <fgColor rgb="FF00B0F0"/>
        <bgColor theme="6" tint="0.7999816888943144"/>
      </patternFill>
    </fill>
    <fill>
      <patternFill patternType="solid">
        <fgColor rgb="FFB2BEC9"/>
        <bgColor rgb="FF000000"/>
      </patternFill>
    </fill>
    <fill>
      <patternFill patternType="solid">
        <fgColor rgb="FFB8B8B8"/>
        <bgColor rgb="FF000000"/>
      </patternFill>
    </fill>
    <fill>
      <patternFill patternType="solid">
        <fgColor rgb="FFCCFFFF"/>
        <bgColor rgb="FFEDEDED"/>
      </patternFill>
    </fill>
    <fill>
      <patternFill patternType="darkGrid">
        <fgColor rgb="FFCCFFFF"/>
        <bgColor rgb="FFFFFF00"/>
      </patternFill>
    </fill>
    <fill>
      <patternFill patternType="solid">
        <fgColor rgb="FF00B0F0"/>
        <bgColor rgb="FFEDEDED"/>
      </patternFill>
    </fill>
    <fill>
      <patternFill patternType="solid">
        <fgColor theme="0"/>
        <bgColor theme="6" tint="0.7999816888943144"/>
      </patternFill>
    </fill>
    <fill>
      <patternFill patternType="solid">
        <fgColor theme="9" tint="0.5999938962981048"/>
        <bgColor indexed="64"/>
      </patternFill>
    </fill>
    <fill>
      <patternFill patternType="solid">
        <fgColor theme="8" tint="0.5999938962981048"/>
        <bgColor indexed="64"/>
      </patternFill>
    </fill>
    <fill>
      <patternFill patternType="solid">
        <fgColor theme="5" tint="0.5999938962981048"/>
        <bgColor indexed="64"/>
      </patternFill>
    </fill>
    <fill>
      <patternFill patternType="solid">
        <fgColor theme="0"/>
        <bgColor indexed="64"/>
      </patternFill>
    </fill>
  </fills>
  <borders count="7">
    <border>
      <left/>
      <right/>
      <top/>
      <bottom/>
      <diagonal/>
    </border>
    <border>
      <left/>
      <right/>
      <top/>
      <bottom style="medium">
        <color rgb="FFFFA500"/>
      </bottom>
      <diagonal/>
    </border>
    <border>
      <left style="thin">
        <color indexed="64"/>
      </left>
      <right style="thin">
        <color indexed="64"/>
      </right>
      <top style="thin">
        <color indexed="64"/>
      </top>
      <bottom style="thin">
        <color indexed="64"/>
      </bottom>
      <diagonal/>
    </border>
    <border>
      <left/>
      <right/>
      <top/>
      <bottom style="medium">
        <color rgb="FFCCCCCC"/>
      </bottom>
      <diagonal/>
    </border>
    <border>
      <left style="thick">
        <color rgb="FFFFFFFF"/>
      </left>
      <right style="thick">
        <color rgb="FFFFFFFF"/>
      </right>
      <top/>
      <bottom style="medium">
        <color rgb="FFCCCCCC"/>
      </bottom>
      <diagonal/>
    </border>
    <border>
      <left/>
      <right style="thick">
        <color rgb="FFFFFFFF"/>
      </right>
      <top/>
      <bottom style="medium">
        <color rgb="FFCCCCCC"/>
      </bottom>
      <diagonal/>
    </border>
    <border>
      <left style="thin">
        <color theme="2" tint="-0.09997863704336681"/>
      </left>
      <right style="thin">
        <color theme="2" tint="-0.09997863704336681"/>
      </right>
      <top style="thin">
        <color theme="2" tint="-0.09997863704336681"/>
      </top>
      <bottom style="thin">
        <color theme="2" tint="-0.09997863704336681"/>
      </bottom>
      <diagonal/>
    </border>
  </borders>
  <cellStyleXfs count="20">
    <xf numFmtId="0" fontId="0" fillId="0" borderId="0" applyAlignment="1">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cellStyleXfs>
  <cellXfs count="174">
    <xf numFmtId="0" fontId="0" fillId="0" borderId="0" applyAlignment="1" pivotButton="0" quotePrefix="0" xfId="0">
      <alignment vertical="center"/>
    </xf>
    <xf numFmtId="0" fontId="11" fillId="0" borderId="0" applyAlignment="1" pivotButton="0" quotePrefix="0" xfId="0">
      <alignment horizontal="left" vertical="top"/>
    </xf>
    <xf numFmtId="0" fontId="12" fillId="0" borderId="0" applyAlignment="1" pivotButton="0" quotePrefix="0" xfId="0">
      <alignment horizontal="left" vertical="center"/>
    </xf>
    <xf numFmtId="0" fontId="12" fillId="0" borderId="0" applyAlignment="1" pivotButton="0" quotePrefix="0" xfId="0">
      <alignment vertical="center"/>
    </xf>
    <xf numFmtId="0" fontId="13" fillId="0" borderId="1" applyAlignment="1" pivotButton="0" quotePrefix="0" xfId="0">
      <alignment horizontal="left" vertical="top"/>
    </xf>
    <xf numFmtId="0" fontId="12" fillId="0" borderId="1" applyAlignment="1" pivotButton="0" quotePrefix="0" xfId="0">
      <alignment horizontal="left" vertical="top" wrapText="1"/>
    </xf>
    <xf numFmtId="0" fontId="14" fillId="0" borderId="1" applyAlignment="1" pivotButton="0" quotePrefix="0" xfId="0">
      <alignment horizontal="left" vertical="top" wrapText="1" indent="1"/>
    </xf>
    <xf numFmtId="0" fontId="14" fillId="0" borderId="1" applyAlignment="1" pivotButton="0" quotePrefix="0" xfId="0">
      <alignment horizontal="left" vertical="top" wrapText="1" indent="2"/>
    </xf>
    <xf numFmtId="0" fontId="13" fillId="0" borderId="1" applyAlignment="1" pivotButton="0" quotePrefix="0" xfId="0">
      <alignment horizontal="left" vertical="top" wrapText="1"/>
    </xf>
    <xf numFmtId="164" fontId="12" fillId="0" borderId="1" applyAlignment="1" pivotButton="0" quotePrefix="0" xfId="0">
      <alignment horizontal="left" vertical="top" wrapText="1"/>
    </xf>
    <xf numFmtId="0" fontId="14" fillId="0" borderId="1" applyAlignment="1" pivotButton="0" quotePrefix="0" xfId="0">
      <alignment horizontal="left" vertical="top" wrapText="1" indent="3"/>
    </xf>
    <xf numFmtId="49" fontId="12" fillId="2" borderId="2" applyAlignment="1" pivotButton="0" quotePrefix="0" xfId="0">
      <alignment horizontal="center" vertical="center"/>
    </xf>
    <xf numFmtId="49" fontId="12" fillId="0" borderId="2" applyAlignment="1" applyProtection="1" pivotButton="0" quotePrefix="0" xfId="0">
      <alignment vertical="center"/>
      <protection locked="0" hidden="0"/>
    </xf>
    <xf numFmtId="0" fontId="12" fillId="0" borderId="0" applyAlignment="1" applyProtection="1" pivotButton="0" quotePrefix="0" xfId="0">
      <alignment vertical="center"/>
      <protection locked="0" hidden="0"/>
    </xf>
    <xf numFmtId="0" fontId="15" fillId="0" borderId="0" applyAlignment="1" pivotButton="0" quotePrefix="0" xfId="1">
      <alignment horizontal="left" vertical="top"/>
    </xf>
    <xf numFmtId="0" fontId="10" fillId="0" borderId="0" pivotButton="0" quotePrefix="0" xfId="1"/>
    <xf numFmtId="0" fontId="15" fillId="0" borderId="0" applyAlignment="1" pivotButton="0" quotePrefix="0" xfId="1">
      <alignment horizontal="left" vertical="top" wrapText="1"/>
    </xf>
    <xf numFmtId="0" fontId="16" fillId="0" borderId="0" applyAlignment="1" pivotButton="0" quotePrefix="0" xfId="1">
      <alignment wrapText="1"/>
    </xf>
    <xf numFmtId="0" fontId="17" fillId="0" borderId="3" applyAlignment="1" pivotButton="0" quotePrefix="0" xfId="1">
      <alignment horizontal="left" vertical="top" wrapText="1"/>
    </xf>
    <xf numFmtId="0" fontId="17" fillId="0" borderId="3" applyAlignment="1" pivotButton="0" quotePrefix="0" xfId="1">
      <alignment horizontal="left" vertical="top" wrapText="1" indent="1"/>
    </xf>
    <xf numFmtId="0" fontId="15" fillId="0" borderId="0" applyAlignment="1" pivotButton="0" quotePrefix="0" xfId="1">
      <alignment horizontal="right" vertical="top" wrapText="1"/>
    </xf>
    <xf numFmtId="0" fontId="18" fillId="0" borderId="0" applyAlignment="1" pivotButton="0" quotePrefix="0" xfId="1">
      <alignment wrapText="1"/>
    </xf>
    <xf numFmtId="0" fontId="19" fillId="0" borderId="3" applyAlignment="1" pivotButton="0" quotePrefix="0" xfId="1">
      <alignment horizontal="left" vertical="top" wrapText="1" indent="1"/>
    </xf>
    <xf numFmtId="0" fontId="20" fillId="0" borderId="3" applyAlignment="1" pivotButton="0" quotePrefix="0" xfId="1">
      <alignment horizontal="left" vertical="top" wrapText="1"/>
    </xf>
    <xf numFmtId="0" fontId="21" fillId="3" borderId="0" applyAlignment="1" pivotButton="0" quotePrefix="0" xfId="1">
      <alignment horizontal="center" wrapText="1"/>
    </xf>
    <xf numFmtId="0" fontId="22" fillId="4" borderId="4" applyAlignment="1" pivotButton="0" quotePrefix="0" xfId="1">
      <alignment horizontal="center" vertical="top" wrapText="1"/>
    </xf>
    <xf numFmtId="0" fontId="23" fillId="5" borderId="4" applyAlignment="1" applyProtection="1" pivotButton="0" quotePrefix="0" xfId="1">
      <alignment horizontal="center" vertical="top" wrapText="1"/>
      <protection locked="0" hidden="0"/>
    </xf>
    <xf numFmtId="165" fontId="23" fillId="5" borderId="4" applyAlignment="1" applyProtection="1" pivotButton="0" quotePrefix="0" xfId="1">
      <alignment horizontal="center" vertical="top" wrapText="1"/>
      <protection locked="0" hidden="0"/>
    </xf>
    <xf numFmtId="0" fontId="15" fillId="0" borderId="0" applyAlignment="1" pivotButton="0" quotePrefix="0" xfId="11">
      <alignment horizontal="left" vertical="top" wrapText="1"/>
    </xf>
    <xf numFmtId="0" fontId="15" fillId="0" borderId="0" applyAlignment="1" pivotButton="0" quotePrefix="0" xfId="11">
      <alignment horizontal="right" vertical="top" wrapText="1"/>
    </xf>
    <xf numFmtId="0" fontId="1" fillId="0" borderId="0" pivotButton="0" quotePrefix="0" xfId="11"/>
    <xf numFmtId="0" fontId="18" fillId="0" borderId="0" applyAlignment="1" pivotButton="0" quotePrefix="0" xfId="11">
      <alignment wrapText="1"/>
    </xf>
    <xf numFmtId="0" fontId="21" fillId="3" borderId="0" applyAlignment="1" pivotButton="0" quotePrefix="0" xfId="11">
      <alignment horizontal="center" wrapText="1"/>
    </xf>
    <xf numFmtId="0" fontId="20" fillId="0" borderId="3" applyAlignment="1" pivotButton="0" quotePrefix="0" xfId="11">
      <alignment horizontal="left" vertical="top" wrapText="1"/>
    </xf>
    <xf numFmtId="0" fontId="22" fillId="6" borderId="4" applyAlignment="1" pivotButton="0" quotePrefix="0" xfId="11">
      <alignment horizontal="center" vertical="top" wrapText="1"/>
    </xf>
    <xf numFmtId="0" fontId="20" fillId="0" borderId="3" applyAlignment="1" pivotButton="0" quotePrefix="0" xfId="11">
      <alignment horizontal="left" vertical="top" wrapText="1" indent="1"/>
    </xf>
    <xf numFmtId="0" fontId="19" fillId="0" borderId="3" applyAlignment="1" pivotButton="0" quotePrefix="0" xfId="11">
      <alignment horizontal="left" vertical="top" wrapText="1" indent="3"/>
    </xf>
    <xf numFmtId="166" fontId="23" fillId="5" borderId="4" applyAlignment="1" applyProtection="1" pivotButton="0" quotePrefix="0" xfId="11">
      <alignment horizontal="center" vertical="top" wrapText="1"/>
      <protection locked="0" hidden="0"/>
    </xf>
    <xf numFmtId="0" fontId="20" fillId="0" borderId="3" applyAlignment="1" pivotButton="0" quotePrefix="0" xfId="11">
      <alignment horizontal="left" vertical="top" wrapText="1" indent="3"/>
    </xf>
    <xf numFmtId="0" fontId="19" fillId="0" borderId="3" applyAlignment="1" pivotButton="0" quotePrefix="0" xfId="11">
      <alignment horizontal="left" vertical="top" wrapText="1" indent="4"/>
    </xf>
    <xf numFmtId="167" fontId="23" fillId="7" borderId="4" applyAlignment="1" applyProtection="1" pivotButton="0" quotePrefix="0" xfId="11">
      <alignment horizontal="center" vertical="top" wrapText="1"/>
      <protection locked="0" hidden="0"/>
    </xf>
    <xf numFmtId="166" fontId="23" fillId="8" borderId="4" applyAlignment="1" applyProtection="1" pivotButton="0" quotePrefix="0" xfId="11">
      <alignment horizontal="center" vertical="top" wrapText="1"/>
      <protection locked="0" hidden="0"/>
    </xf>
    <xf numFmtId="0" fontId="20" fillId="0" borderId="3" applyAlignment="1" pivotButton="0" quotePrefix="0" xfId="11">
      <alignment horizontal="left" vertical="top" wrapText="1" indent="4"/>
    </xf>
    <xf numFmtId="0" fontId="20" fillId="0" borderId="3" applyAlignment="1" pivotButton="0" quotePrefix="0" xfId="11">
      <alignment horizontal="left" vertical="top" wrapText="1" indent="6"/>
    </xf>
    <xf numFmtId="0" fontId="19" fillId="0" borderId="3" applyAlignment="1" pivotButton="0" quotePrefix="0" xfId="11">
      <alignment horizontal="left" vertical="top" wrapText="1" indent="7"/>
    </xf>
    <xf numFmtId="0" fontId="19" fillId="0" borderId="3" applyAlignment="1" pivotButton="0" quotePrefix="0" xfId="11">
      <alignment horizontal="left" vertical="top" wrapText="1" indent="6"/>
    </xf>
    <xf numFmtId="0" fontId="20" fillId="0" borderId="3" applyAlignment="1" pivotButton="0" quotePrefix="0" xfId="11">
      <alignment horizontal="left" vertical="top" wrapText="1" indent="7"/>
    </xf>
    <xf numFmtId="0" fontId="19" fillId="0" borderId="3" applyAlignment="1" pivotButton="0" quotePrefix="0" xfId="11">
      <alignment horizontal="left" vertical="top" wrapText="1" indent="9"/>
    </xf>
    <xf numFmtId="0" fontId="15" fillId="0" borderId="0" applyAlignment="1" pivotButton="0" quotePrefix="0" xfId="12">
      <alignment horizontal="left" vertical="top" wrapText="1"/>
    </xf>
    <xf numFmtId="0" fontId="15" fillId="0" borderId="0" applyAlignment="1" pivotButton="0" quotePrefix="0" xfId="12">
      <alignment horizontal="right" vertical="top" wrapText="1"/>
    </xf>
    <xf numFmtId="0" fontId="1" fillId="0" borderId="0" pivotButton="0" quotePrefix="0" xfId="12"/>
    <xf numFmtId="0" fontId="21" fillId="3" borderId="0" applyAlignment="1" pivotButton="0" quotePrefix="0" xfId="12">
      <alignment horizontal="center" wrapText="1"/>
    </xf>
    <xf numFmtId="0" fontId="20" fillId="0" borderId="3" applyAlignment="1" pivotButton="0" quotePrefix="0" xfId="12">
      <alignment horizontal="left" vertical="top" wrapText="1"/>
    </xf>
    <xf numFmtId="0" fontId="22" fillId="6" borderId="4" applyAlignment="1" pivotButton="0" quotePrefix="0" xfId="12">
      <alignment horizontal="center" vertical="top" wrapText="1"/>
    </xf>
    <xf numFmtId="0" fontId="20" fillId="0" borderId="3" applyAlignment="1" pivotButton="0" quotePrefix="0" xfId="12">
      <alignment horizontal="left" vertical="top" wrapText="1" indent="1"/>
    </xf>
    <xf numFmtId="0" fontId="19" fillId="0" borderId="3" applyAlignment="1" pivotButton="0" quotePrefix="0" xfId="12">
      <alignment horizontal="left" vertical="top" wrapText="1" indent="3"/>
    </xf>
    <xf numFmtId="166" fontId="23" fillId="5" borderId="4" applyAlignment="1" applyProtection="1" pivotButton="0" quotePrefix="0" xfId="12">
      <alignment horizontal="center" vertical="top" wrapText="1"/>
      <protection locked="0" hidden="0"/>
    </xf>
    <xf numFmtId="167" fontId="23" fillId="7" borderId="4" applyAlignment="1" applyProtection="1" pivotButton="0" quotePrefix="0" xfId="12">
      <alignment horizontal="center" vertical="top" wrapText="1"/>
      <protection locked="0" hidden="0"/>
    </xf>
    <xf numFmtId="0" fontId="20" fillId="0" borderId="3" applyAlignment="1" pivotButton="0" quotePrefix="0" xfId="12">
      <alignment horizontal="left" vertical="top" wrapText="1" indent="3"/>
    </xf>
    <xf numFmtId="0" fontId="19" fillId="0" borderId="3" applyAlignment="1" pivotButton="0" quotePrefix="0" xfId="12">
      <alignment horizontal="left" vertical="top" wrapText="1" indent="4"/>
    </xf>
    <xf numFmtId="0" fontId="20" fillId="0" borderId="3" applyAlignment="1" pivotButton="0" quotePrefix="0" xfId="12">
      <alignment horizontal="left" vertical="top" wrapText="1" indent="4"/>
    </xf>
    <xf numFmtId="166" fontId="23" fillId="8" borderId="4" applyAlignment="1" applyProtection="1" pivotButton="0" quotePrefix="0" xfId="12">
      <alignment horizontal="center" vertical="top" wrapText="1"/>
      <protection locked="0" hidden="0"/>
    </xf>
    <xf numFmtId="0" fontId="19" fillId="0" borderId="3" applyAlignment="1" pivotButton="0" quotePrefix="0" xfId="12">
      <alignment horizontal="left" vertical="top" wrapText="1" indent="1"/>
    </xf>
    <xf numFmtId="0" fontId="24" fillId="0" borderId="3" applyAlignment="1" pivotButton="0" quotePrefix="0" xfId="12">
      <alignment horizontal="left" vertical="top" wrapText="1" indent="1"/>
    </xf>
    <xf numFmtId="0" fontId="24" fillId="0" borderId="3" applyAlignment="1" pivotButton="0" quotePrefix="0" xfId="12">
      <alignment horizontal="left" vertical="top" wrapText="1" indent="3"/>
    </xf>
    <xf numFmtId="0" fontId="17" fillId="0" borderId="3" applyAlignment="1" pivotButton="0" quotePrefix="0" xfId="12">
      <alignment horizontal="left" vertical="top" wrapText="1" indent="4"/>
    </xf>
    <xf numFmtId="0" fontId="17" fillId="0" borderId="3" applyAlignment="1" pivotButton="0" quotePrefix="0" xfId="12">
      <alignment horizontal="left" vertical="top" wrapText="1" indent="3"/>
    </xf>
    <xf numFmtId="0" fontId="17" fillId="0" borderId="3" applyAlignment="1" pivotButton="0" quotePrefix="0" xfId="12">
      <alignment horizontal="left" vertical="top" wrapText="1" indent="1"/>
    </xf>
    <xf numFmtId="167" fontId="25" fillId="7" borderId="4" applyAlignment="1" applyProtection="1" pivotButton="0" quotePrefix="0" xfId="12">
      <alignment horizontal="center" vertical="top" wrapText="1"/>
      <protection locked="0" hidden="0"/>
    </xf>
    <xf numFmtId="165" fontId="23" fillId="5" borderId="4" applyAlignment="1" applyProtection="1" pivotButton="0" quotePrefix="0" xfId="12">
      <alignment horizontal="center" vertical="top" wrapText="1"/>
      <protection locked="0" hidden="0"/>
    </xf>
    <xf numFmtId="0" fontId="1" fillId="0" borderId="0" pivotButton="0" quotePrefix="0" xfId="13"/>
    <xf numFmtId="0" fontId="15" fillId="0" borderId="0" applyAlignment="1" pivotButton="0" quotePrefix="0" xfId="13">
      <alignment horizontal="right" vertical="top" wrapText="1"/>
    </xf>
    <xf numFmtId="0" fontId="18" fillId="0" borderId="0" applyAlignment="1" pivotButton="0" quotePrefix="0" xfId="13">
      <alignment wrapText="1"/>
    </xf>
    <xf numFmtId="0" fontId="21" fillId="3" borderId="0" applyAlignment="1" pivotButton="0" quotePrefix="0" xfId="13">
      <alignment horizontal="center" wrapText="1"/>
    </xf>
    <xf numFmtId="0" fontId="21" fillId="9" borderId="0" applyAlignment="1" pivotButton="0" quotePrefix="0" xfId="0">
      <alignment horizontal="center" wrapText="1"/>
    </xf>
    <xf numFmtId="0" fontId="20" fillId="0" borderId="3" applyAlignment="1" pivotButton="0" quotePrefix="0" xfId="13">
      <alignment horizontal="left" vertical="top" wrapText="1"/>
    </xf>
    <xf numFmtId="0" fontId="22" fillId="6" borderId="4" applyAlignment="1" pivotButton="0" quotePrefix="0" xfId="13">
      <alignment horizontal="center" vertical="top" wrapText="1"/>
    </xf>
    <xf numFmtId="0" fontId="19" fillId="10" borderId="4" applyAlignment="1" pivotButton="0" quotePrefix="0" xfId="0">
      <alignment horizontal="center" vertical="top" wrapText="1"/>
    </xf>
    <xf numFmtId="0" fontId="19" fillId="10" borderId="5" applyAlignment="1" pivotButton="0" quotePrefix="0" xfId="0">
      <alignment horizontal="center" vertical="top" wrapText="1"/>
    </xf>
    <xf numFmtId="0" fontId="20" fillId="0" borderId="3" applyAlignment="1" pivotButton="0" quotePrefix="0" xfId="13">
      <alignment horizontal="left" vertical="top" wrapText="1" indent="1"/>
    </xf>
    <xf numFmtId="0" fontId="20" fillId="0" borderId="3" applyAlignment="1" pivotButton="0" quotePrefix="0" xfId="13">
      <alignment horizontal="left" vertical="top" wrapText="1" indent="3"/>
    </xf>
    <xf numFmtId="0" fontId="19" fillId="0" borderId="3" applyAlignment="1" pivotButton="0" quotePrefix="0" xfId="13">
      <alignment horizontal="left" vertical="top" wrapText="1" indent="4"/>
    </xf>
    <xf numFmtId="166" fontId="23" fillId="5" borderId="4" applyAlignment="1" applyProtection="1" pivotButton="0" quotePrefix="0" xfId="13">
      <alignment horizontal="center" vertical="top" wrapText="1"/>
      <protection locked="0" hidden="0"/>
    </xf>
    <xf numFmtId="166" fontId="23" fillId="11" borderId="4" applyAlignment="1" applyProtection="1" pivotButton="0" quotePrefix="0" xfId="0">
      <alignment horizontal="center" vertical="top" wrapText="1"/>
      <protection locked="0" hidden="0"/>
    </xf>
    <xf numFmtId="166" fontId="23" fillId="11" borderId="5" applyAlignment="1" applyProtection="1" pivotButton="0" quotePrefix="0" xfId="0">
      <alignment horizontal="center" vertical="top" wrapText="1"/>
      <protection locked="0" hidden="0"/>
    </xf>
    <xf numFmtId="167" fontId="23" fillId="7" borderId="4" applyAlignment="1" applyProtection="1" pivotButton="0" quotePrefix="0" xfId="13">
      <alignment horizontal="center" vertical="top" wrapText="1"/>
      <protection locked="0" hidden="0"/>
    </xf>
    <xf numFmtId="167" fontId="23" fillId="12" borderId="4" applyAlignment="1" applyProtection="1" pivotButton="0" quotePrefix="0" xfId="0">
      <alignment horizontal="center" vertical="top" wrapText="1"/>
      <protection locked="0" hidden="0"/>
    </xf>
    <xf numFmtId="167" fontId="23" fillId="12" borderId="5" applyAlignment="1" applyProtection="1" pivotButton="0" quotePrefix="0" xfId="0">
      <alignment horizontal="center" vertical="top" wrapText="1"/>
      <protection locked="0" hidden="0"/>
    </xf>
    <xf numFmtId="0" fontId="20" fillId="0" borderId="3" applyAlignment="1" pivotButton="0" quotePrefix="0" xfId="13">
      <alignment horizontal="left" vertical="top" wrapText="1" indent="4"/>
    </xf>
    <xf numFmtId="0" fontId="19" fillId="0" borderId="3" applyAlignment="1" pivotButton="0" quotePrefix="0" xfId="13">
      <alignment horizontal="left" vertical="top" wrapText="1" indent="6"/>
    </xf>
    <xf numFmtId="166" fontId="23" fillId="8" borderId="4" applyAlignment="1" applyProtection="1" pivotButton="0" quotePrefix="0" xfId="13">
      <alignment horizontal="center" vertical="top" wrapText="1"/>
      <protection locked="0" hidden="0"/>
    </xf>
    <xf numFmtId="166" fontId="23" fillId="13" borderId="4" applyAlignment="1" applyProtection="1" pivotButton="0" quotePrefix="0" xfId="0">
      <alignment horizontal="center" vertical="top" wrapText="1"/>
      <protection locked="0" hidden="0"/>
    </xf>
    <xf numFmtId="166" fontId="23" fillId="13" borderId="5" applyAlignment="1" applyProtection="1" pivotButton="0" quotePrefix="0" xfId="0">
      <alignment horizontal="center" vertical="top" wrapText="1"/>
      <protection locked="0" hidden="0"/>
    </xf>
    <xf numFmtId="0" fontId="19" fillId="0" borderId="3" applyAlignment="1" pivotButton="0" quotePrefix="0" xfId="13">
      <alignment horizontal="left" vertical="top" wrapText="1" indent="3"/>
    </xf>
    <xf numFmtId="0" fontId="19" fillId="0" borderId="3" applyAlignment="1" pivotButton="0" quotePrefix="0" xfId="13">
      <alignment horizontal="left" vertical="top" wrapText="1" indent="1"/>
    </xf>
    <xf numFmtId="168" fontId="26" fillId="14" borderId="4" applyAlignment="1" pivotButton="0" quotePrefix="0" xfId="12">
      <alignment horizontal="center" vertical="top" wrapText="1"/>
    </xf>
    <xf numFmtId="0" fontId="15" fillId="0" borderId="0" applyAlignment="1" pivotButton="0" quotePrefix="0" xfId="14">
      <alignment horizontal="left" vertical="top" wrapText="1"/>
    </xf>
    <xf numFmtId="0" fontId="1" fillId="0" borderId="0" pivotButton="0" quotePrefix="0" xfId="14"/>
    <xf numFmtId="0" fontId="27" fillId="0" borderId="0" pivotButton="0" quotePrefix="0" xfId="14"/>
    <xf numFmtId="0" fontId="18" fillId="0" borderId="0" applyAlignment="1" pivotButton="0" quotePrefix="0" xfId="14">
      <alignment wrapText="1"/>
    </xf>
    <xf numFmtId="0" fontId="16" fillId="0" borderId="0" applyAlignment="1" pivotButton="0" quotePrefix="0" xfId="14">
      <alignment wrapText="1"/>
    </xf>
    <xf numFmtId="0" fontId="21" fillId="3" borderId="0" applyAlignment="1" pivotButton="0" quotePrefix="0" xfId="14">
      <alignment horizontal="center" wrapText="1"/>
    </xf>
    <xf numFmtId="0" fontId="20" fillId="0" borderId="3" applyAlignment="1" pivotButton="0" quotePrefix="0" xfId="14">
      <alignment horizontal="left" vertical="top" wrapText="1"/>
    </xf>
    <xf numFmtId="0" fontId="22" fillId="6" borderId="4" applyAlignment="1" pivotButton="0" quotePrefix="0" xfId="14">
      <alignment horizontal="center" vertical="top" wrapText="1"/>
    </xf>
    <xf numFmtId="0" fontId="19" fillId="0" borderId="3" applyAlignment="1" pivotButton="0" quotePrefix="0" xfId="14">
      <alignment horizontal="left" vertical="top" wrapText="1" indent="1"/>
    </xf>
    <xf numFmtId="0" fontId="23" fillId="5" borderId="4" applyAlignment="1" applyProtection="1" pivotButton="0" quotePrefix="0" xfId="14">
      <alignment horizontal="right" vertical="top" wrapText="1"/>
      <protection locked="0" hidden="0"/>
    </xf>
    <xf numFmtId="0" fontId="1" fillId="0" borderId="0" pivotButton="0" quotePrefix="0" xfId="15"/>
    <xf numFmtId="0" fontId="27" fillId="0" borderId="0" pivotButton="0" quotePrefix="0" xfId="15"/>
    <xf numFmtId="0" fontId="18" fillId="0" borderId="0" pivotButton="0" quotePrefix="0" xfId="15"/>
    <xf numFmtId="0" fontId="22" fillId="0" borderId="0" pivotButton="0" quotePrefix="0" xfId="15"/>
    <xf numFmtId="0" fontId="21" fillId="3" borderId="0" applyAlignment="1" pivotButton="0" quotePrefix="0" xfId="15">
      <alignment horizontal="center" wrapText="1"/>
    </xf>
    <xf numFmtId="0" fontId="20" fillId="0" borderId="3" applyAlignment="1" pivotButton="0" quotePrefix="0" xfId="15">
      <alignment horizontal="left" vertical="top" wrapText="1"/>
    </xf>
    <xf numFmtId="0" fontId="19" fillId="0" borderId="3" applyAlignment="1" pivotButton="0" quotePrefix="0" xfId="15">
      <alignment horizontal="left" vertical="top" wrapText="1"/>
    </xf>
    <xf numFmtId="166" fontId="23" fillId="8" borderId="4" applyAlignment="1" applyProtection="1" pivotButton="0" quotePrefix="0" xfId="16">
      <alignment horizontal="center" vertical="top" wrapText="1"/>
      <protection locked="0" hidden="0"/>
    </xf>
    <xf numFmtId="166" fontId="23" fillId="5" borderId="4" applyAlignment="1" applyProtection="1" pivotButton="0" quotePrefix="0" xfId="16">
      <alignment horizontal="center" vertical="top" wrapText="1"/>
      <protection locked="0" hidden="0"/>
    </xf>
    <xf numFmtId="167" fontId="23" fillId="7" borderId="4" applyAlignment="1" applyProtection="1" pivotButton="0" quotePrefix="0" xfId="18">
      <alignment horizontal="center" vertical="top" wrapText="1"/>
      <protection locked="0" hidden="0"/>
    </xf>
    <xf numFmtId="0" fontId="20" fillId="0" borderId="3" applyAlignment="1" pivotButton="0" quotePrefix="0" xfId="17">
      <alignment horizontal="left" vertical="top" wrapText="1" indent="2"/>
    </xf>
    <xf numFmtId="0" fontId="19" fillId="0" borderId="3" applyAlignment="1" pivotButton="0" quotePrefix="0" xfId="17">
      <alignment horizontal="left" vertical="top" wrapText="1" indent="4"/>
    </xf>
    <xf numFmtId="0" fontId="20" fillId="0" borderId="3" applyAlignment="1" pivotButton="0" quotePrefix="0" xfId="15">
      <alignment horizontal="left" vertical="top" wrapText="1" indent="2"/>
    </xf>
    <xf numFmtId="0" fontId="20" fillId="0" borderId="3" applyAlignment="1" pivotButton="0" quotePrefix="0" xfId="15">
      <alignment horizontal="left" vertical="top" indent="2"/>
    </xf>
    <xf numFmtId="0" fontId="23" fillId="5" borderId="4" applyAlignment="1" applyProtection="1" pivotButton="0" quotePrefix="0" xfId="15">
      <alignment horizontal="center" vertical="top" wrapText="1"/>
      <protection locked="0" hidden="0"/>
    </xf>
    <xf numFmtId="0" fontId="19" fillId="0" borderId="3" applyAlignment="1" pivotButton="0" quotePrefix="0" xfId="15">
      <alignment horizontal="left" vertical="top" wrapText="1" indent="4"/>
    </xf>
    <xf numFmtId="0" fontId="20" fillId="0" borderId="3" applyAlignment="1" pivotButton="0" quotePrefix="0" xfId="13">
      <alignment horizontal="left" vertical="top" wrapText="1" indent="6"/>
    </xf>
    <xf numFmtId="10" fontId="23" fillId="5" borderId="4" applyAlignment="1" applyProtection="1" pivotButton="0" quotePrefix="0" xfId="13">
      <alignment horizontal="center" vertical="top" wrapText="1"/>
      <protection locked="0" hidden="0"/>
    </xf>
    <xf numFmtId="10" fontId="23" fillId="11" borderId="4" applyAlignment="1" applyProtection="1" pivotButton="0" quotePrefix="0" xfId="0">
      <alignment horizontal="center" vertical="top" wrapText="1"/>
      <protection locked="0" hidden="0"/>
    </xf>
    <xf numFmtId="10" fontId="23" fillId="11" borderId="5" applyAlignment="1" applyProtection="1" pivotButton="0" quotePrefix="0" xfId="0">
      <alignment horizontal="center" vertical="top" wrapText="1"/>
      <protection locked="0" hidden="0"/>
    </xf>
    <xf numFmtId="0" fontId="20" fillId="0" borderId="3" applyAlignment="1" pivotButton="0" quotePrefix="0" xfId="13">
      <alignment horizontal="left" vertical="top" wrapText="1" indent="2"/>
    </xf>
    <xf numFmtId="10" fontId="23" fillId="8" borderId="4" applyAlignment="1" applyProtection="1" pivotButton="0" quotePrefix="0" xfId="16">
      <alignment horizontal="center" vertical="top" wrapText="1"/>
      <protection locked="0" hidden="0"/>
    </xf>
    <xf numFmtId="0" fontId="1" fillId="0" borderId="0" pivotButton="0" quotePrefix="0" xfId="19"/>
    <xf numFmtId="0" fontId="28" fillId="0" borderId="0" pivotButton="0" quotePrefix="0" xfId="19"/>
    <xf numFmtId="0" fontId="18" fillId="0" borderId="0" applyAlignment="1" pivotButton="0" quotePrefix="0" xfId="19">
      <alignment wrapText="1"/>
    </xf>
    <xf numFmtId="0" fontId="21" fillId="3" borderId="0" applyAlignment="1" pivotButton="0" quotePrefix="0" xfId="19">
      <alignment horizontal="center" wrapText="1"/>
    </xf>
    <xf numFmtId="0" fontId="20" fillId="0" borderId="3" applyAlignment="1" pivotButton="0" quotePrefix="0" xfId="19">
      <alignment horizontal="left" vertical="top" wrapText="1"/>
    </xf>
    <xf numFmtId="0" fontId="22" fillId="6" borderId="4" applyAlignment="1" pivotButton="0" quotePrefix="0" xfId="19">
      <alignment horizontal="center" vertical="top" wrapText="1"/>
    </xf>
    <xf numFmtId="0" fontId="19" fillId="0" borderId="3" applyAlignment="1" pivotButton="0" quotePrefix="0" xfId="19">
      <alignment horizontal="left" vertical="top" wrapText="1" indent="1"/>
    </xf>
    <xf numFmtId="166" fontId="23" fillId="5" borderId="4" applyAlignment="1" applyProtection="1" pivotButton="0" quotePrefix="0" xfId="19">
      <alignment horizontal="center" vertical="top" wrapText="1"/>
      <protection locked="0" hidden="0"/>
    </xf>
    <xf numFmtId="0" fontId="20" fillId="0" borderId="3" applyAlignment="1" pivotButton="0" quotePrefix="0" xfId="19">
      <alignment horizontal="left" vertical="top" wrapText="1" indent="1"/>
    </xf>
    <xf numFmtId="166" fontId="23" fillId="8" borderId="4" applyAlignment="1" applyProtection="1" pivotButton="0" quotePrefix="0" xfId="19">
      <alignment horizontal="center" vertical="top" wrapText="1"/>
      <protection locked="0" hidden="0"/>
    </xf>
    <xf numFmtId="0" fontId="19" fillId="0" borderId="3" applyAlignment="1" pivotButton="0" quotePrefix="0" xfId="19">
      <alignment horizontal="left" vertical="top" wrapText="1" indent="3"/>
    </xf>
    <xf numFmtId="0" fontId="20" fillId="0" borderId="3" applyAlignment="1" pivotButton="0" quotePrefix="0" xfId="19">
      <alignment horizontal="left" vertical="top" wrapText="1" indent="3"/>
    </xf>
    <xf numFmtId="0" fontId="24" fillId="0" borderId="3" applyAlignment="1" pivotButton="0" quotePrefix="0" xfId="11">
      <alignment horizontal="left" vertical="top" wrapText="1" indent="3"/>
    </xf>
    <xf numFmtId="166" fontId="23" fillId="14" borderId="4" applyAlignment="1" applyProtection="1" pivotButton="0" quotePrefix="0" xfId="11">
      <alignment horizontal="center" vertical="top" wrapText="1"/>
      <protection locked="0" hidden="0"/>
    </xf>
    <xf numFmtId="166" fontId="22" fillId="6" borderId="4" applyAlignment="1" pivotButton="0" quotePrefix="0" xfId="11">
      <alignment horizontal="center" vertical="top" wrapText="1"/>
    </xf>
    <xf numFmtId="0" fontId="29" fillId="0" borderId="3" applyAlignment="1" pivotButton="0" quotePrefix="0" xfId="12">
      <alignment horizontal="left" vertical="top" wrapText="1" indent="5"/>
    </xf>
    <xf numFmtId="0" fontId="29" fillId="0" borderId="3" applyAlignment="1" pivotButton="0" quotePrefix="0" xfId="12">
      <alignment horizontal="left" vertical="top" wrapText="1" indent="3"/>
    </xf>
    <xf numFmtId="0" fontId="29" fillId="0" borderId="3" applyAlignment="1" pivotButton="0" quotePrefix="0" xfId="12">
      <alignment horizontal="left" vertical="top" wrapText="1" indent="2"/>
    </xf>
    <xf numFmtId="0" fontId="30" fillId="0" borderId="3" applyAlignment="1" pivotButton="0" quotePrefix="0" xfId="0">
      <alignment horizontal="left" vertical="top" wrapText="1" indent="5"/>
    </xf>
    <xf numFmtId="0" fontId="31" fillId="0" borderId="3" applyAlignment="1" pivotButton="0" quotePrefix="0" xfId="12">
      <alignment horizontal="left" vertical="top" wrapText="1" indent="5"/>
    </xf>
    <xf numFmtId="0" fontId="22" fillId="0" borderId="3" applyAlignment="1" pivotButton="0" quotePrefix="0" xfId="12">
      <alignment horizontal="left" vertical="top" wrapText="1" indent="5"/>
    </xf>
    <xf numFmtId="169" fontId="23" fillId="14" borderId="4" applyAlignment="1" pivotButton="0" quotePrefix="0" xfId="12">
      <alignment horizontal="center" vertical="top" wrapText="1"/>
    </xf>
    <xf numFmtId="170" fontId="22" fillId="6" borderId="4" applyAlignment="1" pivotButton="0" quotePrefix="0" xfId="12">
      <alignment horizontal="center" vertical="top" wrapText="1"/>
    </xf>
    <xf numFmtId="0" fontId="33" fillId="0" borderId="3" applyAlignment="1" pivotButton="0" quotePrefix="0" xfId="12">
      <alignment horizontal="left" vertical="top" wrapText="1" indent="5"/>
    </xf>
    <xf numFmtId="168" fontId="29" fillId="14" borderId="4" applyAlignment="1" pivotButton="0" quotePrefix="0" xfId="12">
      <alignment horizontal="center" vertical="top" wrapText="1"/>
    </xf>
    <xf numFmtId="0" fontId="33" fillId="0" borderId="3" applyAlignment="1" pivotButton="0" quotePrefix="0" xfId="12">
      <alignment horizontal="left" vertical="top" wrapText="1" indent="3"/>
    </xf>
    <xf numFmtId="0" fontId="33" fillId="0" borderId="3" applyAlignment="1" pivotButton="0" quotePrefix="0" xfId="12">
      <alignment horizontal="left" vertical="top" wrapText="1" indent="7"/>
    </xf>
    <xf numFmtId="169" fontId="22" fillId="6" borderId="4" applyAlignment="1" pivotButton="0" quotePrefix="0" xfId="11">
      <alignment horizontal="center" vertical="top" wrapText="1"/>
    </xf>
    <xf numFmtId="169" fontId="32" fillId="14" borderId="4" applyAlignment="1" pivotButton="0" quotePrefix="0" xfId="12">
      <alignment horizontal="center" vertical="top" wrapText="1"/>
    </xf>
    <xf numFmtId="14" fontId="0" fillId="0" borderId="0" applyAlignment="1" pivotButton="0" quotePrefix="0" xfId="0">
      <alignment vertical="center"/>
    </xf>
    <xf numFmtId="14" fontId="21" fillId="3" borderId="0" applyAlignment="1" pivotButton="0" quotePrefix="0" xfId="11">
      <alignment horizontal="center" wrapText="1"/>
    </xf>
    <xf numFmtId="0" fontId="34" fillId="18" borderId="6" pivotButton="0" quotePrefix="0" xfId="0"/>
    <xf numFmtId="0" fontId="34" fillId="15" borderId="6" applyAlignment="1" pivotButton="0" quotePrefix="0" xfId="0">
      <alignment horizontal="left" indent="4"/>
    </xf>
    <xf numFmtId="0" fontId="34" fillId="16" borderId="6" applyAlignment="1" pivotButton="0" quotePrefix="0" xfId="0">
      <alignment horizontal="left" indent="4"/>
    </xf>
    <xf numFmtId="0" fontId="34" fillId="17" borderId="6" applyAlignment="1" pivotButton="0" quotePrefix="0" xfId="0">
      <alignment horizontal="left" indent="4"/>
    </xf>
    <xf numFmtId="0" fontId="34" fillId="18" borderId="6" applyAlignment="1" pivotButton="0" quotePrefix="0" xfId="0">
      <alignment horizontal="left" indent="2"/>
    </xf>
    <xf numFmtId="171" fontId="26" fillId="14" borderId="2" applyAlignment="1" pivotButton="0" quotePrefix="0" xfId="12">
      <alignment horizontal="center" vertical="top" wrapText="1"/>
    </xf>
    <xf numFmtId="172" fontId="21" fillId="3" borderId="0" applyAlignment="1" pivotButton="0" quotePrefix="0" xfId="11">
      <alignment horizontal="center" wrapText="1"/>
    </xf>
    <xf numFmtId="0" fontId="15" fillId="0" borderId="0" applyAlignment="1" pivotButton="0" quotePrefix="0" xfId="11">
      <alignment horizontal="left" vertical="top" wrapText="1"/>
    </xf>
    <xf numFmtId="0" fontId="15" fillId="0" borderId="0" applyAlignment="1" pivotButton="0" quotePrefix="0" xfId="12">
      <alignment horizontal="left" vertical="top" wrapText="1"/>
    </xf>
    <xf numFmtId="0" fontId="15" fillId="0" borderId="0" applyAlignment="1" pivotButton="0" quotePrefix="0" xfId="13">
      <alignment horizontal="left" vertical="top" wrapText="1"/>
    </xf>
    <xf numFmtId="0" fontId="15" fillId="0" borderId="0" applyAlignment="1" pivotButton="0" quotePrefix="0" xfId="15">
      <alignment horizontal="left" vertical="top" wrapText="1"/>
    </xf>
    <xf numFmtId="0" fontId="1" fillId="0" borderId="0" pivotButton="0" quotePrefix="0" xfId="13"/>
    <xf numFmtId="0" fontId="1" fillId="0" borderId="0" pivotButton="0" quotePrefix="0" xfId="15"/>
    <xf numFmtId="0" fontId="15" fillId="0" borderId="0" applyAlignment="1" pivotButton="0" quotePrefix="0" xfId="19">
      <alignment horizontal="left" vertical="top" wrapText="1"/>
    </xf>
    <xf numFmtId="0" fontId="0" fillId="0" borderId="0" pivotButton="0" quotePrefix="0" xfId="0"/>
  </cellXfs>
  <cellStyles count="20">
    <cellStyle name="Normal" xfId="0" builtinId="0"/>
    <cellStyle name="Normal 2" xfId="1"/>
    <cellStyle name="Normal 2 2" xfId="2"/>
    <cellStyle name="Normal 2 3" xfId="3"/>
    <cellStyle name="Normal 2 4" xfId="4"/>
    <cellStyle name="Normal 2 5" xfId="5"/>
    <cellStyle name="Normal 2 6" xfId="6"/>
    <cellStyle name="Normal 2 7" xfId="7"/>
    <cellStyle name="Normal 2 8" xfId="8"/>
    <cellStyle name="Normal 2 9" xfId="9"/>
    <cellStyle name="Normal 2 10" xfId="10"/>
    <cellStyle name="Normal 2 2 2" xfId="11"/>
    <cellStyle name="Normal 2 3 2" xfId="12"/>
    <cellStyle name="Normal 2 6 2" xfId="13"/>
    <cellStyle name="Normal 2 7 2" xfId="14"/>
    <cellStyle name="Normal 2 11" xfId="15"/>
    <cellStyle name="Normal 2 17" xfId="16"/>
    <cellStyle name="Normal 2 14" xfId="17"/>
    <cellStyle name="Normal 2 13" xfId="18"/>
    <cellStyle name="Normal 2 22" xfId="19"/>
  </cellStyles>
  <dxfs count="36">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rgb="FF9C0006"/>
      </font>
    </dxf>
    <dxf>
      <font>
        <color theme="9" tint="-0.249946592608417"/>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rgb="FF9C0006"/>
      </font>
    </dxf>
    <dxf>
      <font>
        <color theme="9" tint="-0.249946592608417"/>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rgb="FF9C0006"/>
      </font>
    </dxf>
    <dxf>
      <font>
        <color theme="9" tint="-0.249946592608417"/>
      </font>
    </dxf>
    <dxf>
      <font>
        <color theme="9" tint="-0.249946592608417"/>
      </font>
    </dxf>
    <dxf>
      <font>
        <color rgb="FF9C0006"/>
      </font>
    </dxf>
    <dxf>
      <font>
        <color theme="9" tint="-0.249946592608417"/>
      </font>
    </dxf>
    <dxf>
      <font>
        <color rgb="FF9C0006"/>
      </font>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styles" Target="styles.xml" Id="rId18" /><Relationship Type="http://schemas.openxmlformats.org/officeDocument/2006/relationships/theme" Target="theme/theme1.xml" Id="rId1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A1:B69"/>
  <sheetViews>
    <sheetView showGridLines="0" workbookViewId="0">
      <selection activeCell="A1" sqref="A1"/>
    </sheetView>
  </sheetViews>
  <sheetFormatPr baseColWidth="10" defaultColWidth="9.3984375" defaultRowHeight="12"/>
  <cols>
    <col collapsed="1" width="29" bestFit="1" customWidth="1" style="3" min="1" max="1"/>
    <col collapsed="1" width="80.796875" customWidth="1" style="2" min="2" max="2"/>
    <col collapsed="1" width="9.3984375" customWidth="1" style="3" min="3" max="16384"/>
  </cols>
  <sheetData>
    <row r="1" ht="18" customHeight="1" s="173">
      <c r="A1" s="1" t="inlineStr">
        <is>
          <t>Context</t>
        </is>
      </c>
    </row>
    <row r="3" ht="13" customHeight="1" s="173" thickBot="1">
      <c r="A3" s="4" t="inlineStr">
        <is>
          <t>entity</t>
        </is>
      </c>
      <c r="B3" s="5" t="n"/>
    </row>
    <row r="4" ht="14" customHeight="1" s="173" thickBot="1">
      <c r="A4" s="6" t="inlineStr">
        <is>
          <t>identifier</t>
        </is>
      </c>
      <c r="B4" s="5" t="inlineStr">
        <is>
          <t>entityCode</t>
        </is>
      </c>
    </row>
    <row r="5" ht="14" customHeight="1" s="173" thickBot="1">
      <c r="A5" s="7" t="inlineStr">
        <is>
          <t>scheme</t>
        </is>
      </c>
      <c r="B5" s="5" t="inlineStr">
        <is>
          <t>http://www.idx.co.id/xbrl</t>
        </is>
      </c>
    </row>
    <row r="7" ht="14" customHeight="1" s="173" thickBot="1">
      <c r="A7" s="8" t="inlineStr">
        <is>
          <t>period</t>
        </is>
      </c>
      <c r="B7" s="5" t="n"/>
    </row>
    <row r="8" ht="14" customHeight="1" s="173" thickBot="1">
      <c r="A8" s="6" t="inlineStr">
        <is>
          <t>startDate</t>
        </is>
      </c>
      <c r="B8" s="9" t="n">
        <v>40544</v>
      </c>
    </row>
    <row r="9" ht="14" customHeight="1" s="173" thickBot="1">
      <c r="A9" s="6" t="inlineStr">
        <is>
          <t>endDate</t>
        </is>
      </c>
      <c r="B9" s="9" t="n">
        <v>40816</v>
      </c>
    </row>
    <row r="10" ht="14" customHeight="1" s="173" thickBot="1">
      <c r="A10" s="6" t="inlineStr">
        <is>
          <t>instant</t>
        </is>
      </c>
      <c r="B10" s="9" t="n">
        <v>40816</v>
      </c>
    </row>
    <row r="11" ht="14" customHeight="1" s="173" thickBot="1">
      <c r="A11" s="6" t="inlineStr">
        <is>
          <t>startDate</t>
        </is>
      </c>
      <c r="B11" s="9" t="n">
        <v>40179</v>
      </c>
    </row>
    <row r="12" ht="14" customHeight="1" s="173" thickBot="1">
      <c r="A12" s="6" t="inlineStr">
        <is>
          <t>endDate</t>
        </is>
      </c>
      <c r="B12" s="9" t="n">
        <v>40543</v>
      </c>
    </row>
    <row r="13" ht="14" customHeight="1" s="173" thickBot="1">
      <c r="A13" s="6" t="inlineStr">
        <is>
          <t>instant</t>
        </is>
      </c>
      <c r="B13" s="9" t="n">
        <v>40543</v>
      </c>
    </row>
    <row r="14" ht="14" customHeight="1" s="173" thickBot="1">
      <c r="A14" s="6" t="inlineStr">
        <is>
          <t>startDate</t>
        </is>
      </c>
      <c r="B14" s="9" t="n">
        <v>40179</v>
      </c>
    </row>
    <row r="15" ht="14" customHeight="1" s="173" thickBot="1">
      <c r="A15" s="6" t="inlineStr">
        <is>
          <t>endDate</t>
        </is>
      </c>
      <c r="B15" s="9" t="n">
        <v>40451</v>
      </c>
    </row>
    <row r="16" ht="14" customHeight="1" s="173" thickBot="1">
      <c r="A16" s="6" t="inlineStr">
        <is>
          <t>instant</t>
        </is>
      </c>
      <c r="B16" s="9" t="n">
        <v>40451</v>
      </c>
    </row>
    <row r="17" ht="14" customHeight="1" s="173" thickBot="1">
      <c r="A17" s="6" t="inlineStr">
        <is>
          <t>instant</t>
        </is>
      </c>
      <c r="B17" s="9" t="n">
        <v>40178</v>
      </c>
    </row>
    <row r="19" ht="13" customHeight="1" s="173" thickBot="1">
      <c r="A19" s="4" t="inlineStr">
        <is>
          <t>CurrentYearDuration</t>
        </is>
      </c>
      <c r="B19" s="5" t="n"/>
    </row>
    <row r="20" ht="14" customHeight="1" s="173" thickBot="1">
      <c r="A20" s="6" t="inlineStr">
        <is>
          <t>entity</t>
        </is>
      </c>
      <c r="B20" s="5" t="n"/>
    </row>
    <row r="21" ht="14" customHeight="1" s="173" thickBot="1">
      <c r="A21" s="7" t="inlineStr">
        <is>
          <t>identifier</t>
        </is>
      </c>
      <c r="B21" s="5" t="inlineStr">
        <is>
          <t>entityCode</t>
        </is>
      </c>
    </row>
    <row r="22" ht="14" customHeight="1" s="173" thickBot="1">
      <c r="A22" s="10" t="inlineStr">
        <is>
          <t>scheme</t>
        </is>
      </c>
      <c r="B22" s="5" t="inlineStr">
        <is>
          <t>http://www.idx.co.id/xbrl</t>
        </is>
      </c>
    </row>
    <row r="23" ht="14" customHeight="1" s="173" thickBot="1">
      <c r="A23" s="6" t="inlineStr">
        <is>
          <t>period</t>
        </is>
      </c>
      <c r="B23" s="5" t="n"/>
    </row>
    <row r="24" ht="14" customHeight="1" s="173" thickBot="1">
      <c r="A24" s="7" t="inlineStr">
        <is>
          <t>startDate</t>
        </is>
      </c>
      <c r="B24" s="9" t="n">
        <v>40544</v>
      </c>
    </row>
    <row r="25" ht="14" customHeight="1" s="173" thickBot="1">
      <c r="A25" s="7" t="inlineStr">
        <is>
          <t>endDate</t>
        </is>
      </c>
      <c r="B25" s="9" t="n">
        <v>40816</v>
      </c>
    </row>
    <row r="27" ht="13" customHeight="1" s="173" thickBot="1">
      <c r="A27" s="4" t="inlineStr">
        <is>
          <t>CurrentYearInstant</t>
        </is>
      </c>
      <c r="B27" s="5" t="n"/>
    </row>
    <row r="28" ht="14" customHeight="1" s="173" thickBot="1">
      <c r="A28" s="6" t="inlineStr">
        <is>
          <t>entity</t>
        </is>
      </c>
      <c r="B28" s="5" t="n"/>
    </row>
    <row r="29" ht="14" customHeight="1" s="173" thickBot="1">
      <c r="A29" s="7" t="inlineStr">
        <is>
          <t>identifier</t>
        </is>
      </c>
      <c r="B29" s="5" t="inlineStr">
        <is>
          <t>entityCode</t>
        </is>
      </c>
    </row>
    <row r="30" ht="14" customHeight="1" s="173" thickBot="1">
      <c r="A30" s="10" t="inlineStr">
        <is>
          <t>scheme</t>
        </is>
      </c>
      <c r="B30" s="5" t="inlineStr">
        <is>
          <t>http://www.idx.co.id/xbrl</t>
        </is>
      </c>
    </row>
    <row r="31" ht="14" customHeight="1" s="173" thickBot="1">
      <c r="A31" s="6" t="inlineStr">
        <is>
          <t>period</t>
        </is>
      </c>
      <c r="B31" s="5" t="n"/>
    </row>
    <row r="32" ht="14" customHeight="1" s="173" thickBot="1">
      <c r="A32" s="7" t="inlineStr">
        <is>
          <t>instant</t>
        </is>
      </c>
      <c r="B32" s="9" t="n">
        <v>40816</v>
      </c>
    </row>
    <row r="34" ht="13" customHeight="1" s="173" thickBot="1">
      <c r="A34" s="4" t="inlineStr">
        <is>
          <t>PriorEndYearDuration</t>
        </is>
      </c>
      <c r="B34" s="5" t="n"/>
    </row>
    <row r="35" ht="14" customHeight="1" s="173" thickBot="1">
      <c r="A35" s="6" t="inlineStr">
        <is>
          <t>entity</t>
        </is>
      </c>
      <c r="B35" s="5" t="n"/>
    </row>
    <row r="36" ht="14" customHeight="1" s="173" thickBot="1">
      <c r="A36" s="7" t="inlineStr">
        <is>
          <t>identifier</t>
        </is>
      </c>
      <c r="B36" s="5" t="inlineStr">
        <is>
          <t>entityCode</t>
        </is>
      </c>
    </row>
    <row r="37" ht="14" customHeight="1" s="173" thickBot="1">
      <c r="A37" s="10" t="inlineStr">
        <is>
          <t>scheme</t>
        </is>
      </c>
      <c r="B37" s="5" t="inlineStr">
        <is>
          <t>http://www.idx.co.id/xbrl</t>
        </is>
      </c>
    </row>
    <row r="38" ht="14" customHeight="1" s="173" thickBot="1">
      <c r="A38" s="6" t="inlineStr">
        <is>
          <t>period</t>
        </is>
      </c>
      <c r="B38" s="5" t="n"/>
    </row>
    <row r="39" ht="14" customHeight="1" s="173" thickBot="1">
      <c r="A39" s="7" t="inlineStr">
        <is>
          <t>startDate</t>
        </is>
      </c>
      <c r="B39" s="9" t="n">
        <v>40179</v>
      </c>
    </row>
    <row r="40" ht="14" customHeight="1" s="173" thickBot="1">
      <c r="A40" s="7" t="inlineStr">
        <is>
          <t>endDate</t>
        </is>
      </c>
      <c r="B40" s="9" t="n">
        <v>40543</v>
      </c>
    </row>
    <row r="42" ht="13" customHeight="1" s="173" thickBot="1">
      <c r="A42" s="4" t="inlineStr">
        <is>
          <t>PriorEndYearInstant</t>
        </is>
      </c>
      <c r="B42" s="5" t="n"/>
    </row>
    <row r="43" ht="14" customHeight="1" s="173" thickBot="1">
      <c r="A43" s="6" t="inlineStr">
        <is>
          <t>entity</t>
        </is>
      </c>
      <c r="B43" s="5" t="n"/>
    </row>
    <row r="44" ht="14" customHeight="1" s="173" thickBot="1">
      <c r="A44" s="7" t="inlineStr">
        <is>
          <t>identifier</t>
        </is>
      </c>
      <c r="B44" s="5" t="inlineStr">
        <is>
          <t>entityCode</t>
        </is>
      </c>
    </row>
    <row r="45" ht="14" customHeight="1" s="173" thickBot="1">
      <c r="A45" s="10" t="inlineStr">
        <is>
          <t>scheme</t>
        </is>
      </c>
      <c r="B45" s="5" t="inlineStr">
        <is>
          <t>http://www.idx.co.id/xbrl</t>
        </is>
      </c>
    </row>
    <row r="46" ht="14" customHeight="1" s="173" thickBot="1">
      <c r="A46" s="6" t="inlineStr">
        <is>
          <t>period</t>
        </is>
      </c>
      <c r="B46" s="5" t="n"/>
    </row>
    <row r="47" ht="14" customHeight="1" s="173" thickBot="1">
      <c r="A47" s="7" t="inlineStr">
        <is>
          <t>instant</t>
        </is>
      </c>
      <c r="B47" s="9" t="n">
        <v>40543</v>
      </c>
    </row>
    <row r="49" ht="13" customHeight="1" s="173" thickBot="1">
      <c r="A49" s="4" t="inlineStr">
        <is>
          <t>PriorYearDuration</t>
        </is>
      </c>
      <c r="B49" s="5" t="n"/>
    </row>
    <row r="50" ht="14" customHeight="1" s="173" thickBot="1">
      <c r="A50" s="6" t="inlineStr">
        <is>
          <t>entity</t>
        </is>
      </c>
      <c r="B50" s="5" t="n"/>
    </row>
    <row r="51" ht="14" customHeight="1" s="173" thickBot="1">
      <c r="A51" s="7" t="inlineStr">
        <is>
          <t>identifier</t>
        </is>
      </c>
      <c r="B51" s="5" t="inlineStr">
        <is>
          <t>entityCode</t>
        </is>
      </c>
    </row>
    <row r="52" ht="14" customHeight="1" s="173" thickBot="1">
      <c r="A52" s="10" t="inlineStr">
        <is>
          <t>scheme</t>
        </is>
      </c>
      <c r="B52" s="5" t="inlineStr">
        <is>
          <t>http://www.idx.co.id/xbrl</t>
        </is>
      </c>
    </row>
    <row r="53" ht="14" customHeight="1" s="173" thickBot="1">
      <c r="A53" s="6" t="inlineStr">
        <is>
          <t>period</t>
        </is>
      </c>
      <c r="B53" s="5" t="n"/>
    </row>
    <row r="54" ht="14" customHeight="1" s="173" thickBot="1">
      <c r="A54" s="7" t="inlineStr">
        <is>
          <t>startDate</t>
        </is>
      </c>
      <c r="B54" s="9" t="n">
        <v>40179</v>
      </c>
    </row>
    <row r="55" ht="14" customHeight="1" s="173" thickBot="1">
      <c r="A55" s="7" t="inlineStr">
        <is>
          <t>endDate</t>
        </is>
      </c>
      <c r="B55" s="9" t="n">
        <v>40451</v>
      </c>
    </row>
    <row r="57" ht="13" customHeight="1" s="173" thickBot="1">
      <c r="A57" s="4" t="inlineStr">
        <is>
          <t>PriorYearInstant</t>
        </is>
      </c>
      <c r="B57" s="5" t="n"/>
    </row>
    <row r="58" ht="14" customHeight="1" s="173" thickBot="1">
      <c r="A58" s="6" t="inlineStr">
        <is>
          <t>entity</t>
        </is>
      </c>
      <c r="B58" s="5" t="n"/>
    </row>
    <row r="59" ht="14" customHeight="1" s="173" thickBot="1">
      <c r="A59" s="7" t="inlineStr">
        <is>
          <t>identifier</t>
        </is>
      </c>
      <c r="B59" s="5" t="inlineStr">
        <is>
          <t>entityCode</t>
        </is>
      </c>
    </row>
    <row r="60" ht="14" customHeight="1" s="173" thickBot="1">
      <c r="A60" s="10" t="inlineStr">
        <is>
          <t>scheme</t>
        </is>
      </c>
      <c r="B60" s="5" t="inlineStr">
        <is>
          <t>http://www.idx.co.id/xbrl</t>
        </is>
      </c>
    </row>
    <row r="61" ht="14" customHeight="1" s="173" thickBot="1">
      <c r="A61" s="6" t="inlineStr">
        <is>
          <t>period</t>
        </is>
      </c>
      <c r="B61" s="5" t="n"/>
    </row>
    <row r="62" ht="14" customHeight="1" s="173" thickBot="1">
      <c r="A62" s="7" t="inlineStr">
        <is>
          <t>instant</t>
        </is>
      </c>
      <c r="B62" s="9" t="n">
        <v>40451</v>
      </c>
    </row>
    <row r="64" ht="13" customHeight="1" s="173" thickBot="1">
      <c r="A64" s="4" t="inlineStr">
        <is>
          <t>Prior2YearsInstant</t>
        </is>
      </c>
      <c r="B64" s="5" t="n"/>
    </row>
    <row r="65" ht="14" customHeight="1" s="173" thickBot="1">
      <c r="A65" s="6" t="inlineStr">
        <is>
          <t>entity</t>
        </is>
      </c>
      <c r="B65" s="5" t="n"/>
    </row>
    <row r="66" ht="14" customHeight="1" s="173" thickBot="1">
      <c r="A66" s="7" t="inlineStr">
        <is>
          <t>identifier</t>
        </is>
      </c>
      <c r="B66" s="5" t="inlineStr">
        <is>
          <t>entityCode</t>
        </is>
      </c>
    </row>
    <row r="67" ht="14" customHeight="1" s="173" thickBot="1">
      <c r="A67" s="10" t="inlineStr">
        <is>
          <t>scheme</t>
        </is>
      </c>
      <c r="B67" s="5" t="inlineStr">
        <is>
          <t>http://www.idx.co.id/xbrl</t>
        </is>
      </c>
    </row>
    <row r="68" ht="14" customHeight="1" s="173" thickBot="1">
      <c r="A68" s="6" t="inlineStr">
        <is>
          <t>period</t>
        </is>
      </c>
      <c r="B68" s="5" t="n"/>
    </row>
    <row r="69" ht="14" customHeight="1" s="173" thickBot="1">
      <c r="A69" s="7" t="inlineStr">
        <is>
          <t>instant</t>
        </is>
      </c>
      <c r="B69" s="9" t="n">
        <v>40178</v>
      </c>
    </row>
  </sheetData>
  <pageMargins left="0.7" right="0.7" top="0.75" bottom="0.75" header="0.3" footer="0.3"/>
  <pageSetup orientation="portrait" paperSize="9"/>
</worksheet>
</file>

<file path=xl/worksheets/sheet2.xml><?xml version="1.0" encoding="utf-8"?>
<worksheet xmlns="http://schemas.openxmlformats.org/spreadsheetml/2006/main">
  <sheetPr>
    <outlinePr summaryBelow="1" summaryRight="1"/>
    <pageSetUpPr/>
  </sheetPr>
  <dimension ref="A1:B2"/>
  <sheetViews>
    <sheetView workbookViewId="0">
      <selection activeCell="B2" sqref="B2"/>
    </sheetView>
  </sheetViews>
  <sheetFormatPr baseColWidth="10" defaultColWidth="9.3984375" defaultRowHeight="12"/>
  <cols>
    <col collapsed="1" width="100.796875" customWidth="1" style="12" min="1" max="1"/>
    <col collapsed="1" width="50.796875" customWidth="1" style="12" min="2" max="2"/>
    <col collapsed="1" width="9.3984375" customWidth="1" style="13" min="3" max="16384"/>
  </cols>
  <sheetData>
    <row r="1" customFormat="1" s="3">
      <c r="A1" s="11" t="inlineStr">
        <is>
          <t>Inline XBRL file names</t>
        </is>
      </c>
      <c r="B1" s="11" t="inlineStr">
        <is>
          <t>Worksheet names</t>
        </is>
      </c>
    </row>
    <row r="2">
      <c r="A2" s="12" t="inlineStr">
        <is>
          <t>1000000.html</t>
        </is>
      </c>
      <c r="B2" s="12" t="inlineStr">
        <is>
          <t>1000000</t>
        </is>
      </c>
    </row>
  </sheetData>
  <pageMargins left="0.7" right="0.7" top="0.75" bottom="0.75" header="0.3" footer="0.3"/>
</worksheet>
</file>

<file path=xl/worksheets/sheet3.xml><?xml version="1.0" encoding="utf-8"?>
<worksheet xmlns="http://schemas.openxmlformats.org/spreadsheetml/2006/main">
  <sheetPr>
    <outlinePr summaryBelow="1" summaryRight="1"/>
    <pageSetUpPr/>
  </sheetPr>
  <dimension ref="A1:AP45"/>
  <sheetViews>
    <sheetView showGridLines="0" topLeftCell="A1" workbookViewId="0">
      <pane xSplit="2" ySplit="3" topLeftCell="C4" activePane="bottomRight" state="frozen"/>
      <selection pane="topRight"/>
      <selection pane="bottomLeft"/>
      <selection pane="bottomRight" activeCell="A5" sqref="A5"/>
    </sheetView>
  </sheetViews>
  <sheetFormatPr baseColWidth="10" defaultColWidth="9.3984375" defaultRowHeight="15"/>
  <cols>
    <col collapsed="1" width="42.59765625" bestFit="1" customWidth="1" style="15" min="1" max="1"/>
    <col width="21" customWidth="1" style="15" min="2" max="2"/>
    <col collapsed="1" width="21" customWidth="1" style="15" min="3" max="4"/>
    <col width="21" customWidth="1" style="15" min="5" max="5"/>
    <col collapsed="1" width="21" customWidth="1" style="15" min="6" max="11"/>
    <col collapsed="1" width="26" customWidth="1" style="15" min="12" max="12"/>
    <col collapsed="1" width="21" customWidth="1" style="15" min="13" max="42"/>
    <col collapsed="1" width="9.3984375" customWidth="1" style="15" min="43" max="16384"/>
  </cols>
  <sheetData>
    <row r="1" ht="19" customHeight="1" s="173">
      <c r="A1" s="16" t="inlineStr">
        <is>
          <t>Informasi umum</t>
        </is>
      </c>
      <c r="B1" s="14" t="n"/>
    </row>
    <row r="2" ht="17.25" customHeight="1" s="173">
      <c r="A2" s="16" t="n"/>
      <c r="B2" s="16" t="n"/>
      <c r="C2" s="20" t="n"/>
    </row>
    <row r="3" ht="17" customHeight="1" s="173">
      <c r="A3" s="21" t="inlineStr">
        <is>
          <t>Period</t>
        </is>
      </c>
      <c r="B3" s="17" t="n"/>
      <c r="C3" s="24" t="inlineStr">
        <is>
          <t>2019-12-31</t>
        </is>
      </c>
      <c r="D3" s="24" t="inlineStr">
        <is>
          <t>2020-12-31</t>
        </is>
      </c>
      <c r="E3" s="24" t="inlineStr">
        <is>
          <t>2021-12-31</t>
        </is>
      </c>
      <c r="F3" s="24" t="inlineStr">
        <is>
          <t>2022-12-31</t>
        </is>
      </c>
      <c r="G3" s="24" t="inlineStr">
        <is>
          <t>2023-12-31</t>
        </is>
      </c>
      <c r="H3" s="24" t="inlineStr">
        <is>
          <t>2024-12-31</t>
        </is>
      </c>
      <c r="I3" s="24" t="inlineStr">
        <is>
          <t>2025-12-31</t>
        </is>
      </c>
      <c r="J3" s="24" t="n"/>
      <c r="K3" s="24" t="n"/>
      <c r="L3" s="24" t="n"/>
      <c r="M3" s="24" t="n"/>
      <c r="N3" s="24" t="n"/>
      <c r="O3" s="24" t="n"/>
      <c r="P3" s="24" t="n"/>
      <c r="Q3" s="24" t="n"/>
      <c r="R3" s="24" t="n"/>
      <c r="S3" s="24" t="n"/>
      <c r="T3" s="24" t="n"/>
      <c r="U3" s="24" t="n"/>
      <c r="V3" s="24" t="n"/>
      <c r="W3" s="24" t="n"/>
      <c r="X3" s="24" t="n"/>
      <c r="Y3" s="24" t="n"/>
      <c r="Z3" s="24" t="n"/>
      <c r="AA3" s="24" t="n"/>
      <c r="AB3" s="24" t="n"/>
      <c r="AC3" s="24" t="n"/>
      <c r="AD3" s="24" t="n"/>
      <c r="AE3" s="24" t="n"/>
      <c r="AF3" s="24" t="n"/>
      <c r="AG3" s="24" t="n"/>
      <c r="AH3" s="24" t="n"/>
      <c r="AI3" s="24" t="n"/>
      <c r="AJ3" s="24" t="n"/>
      <c r="AK3" s="24" t="n"/>
      <c r="AL3" s="24" t="n"/>
      <c r="AM3" s="24" t="n"/>
      <c r="AN3" s="24" t="n"/>
      <c r="AO3" s="24" t="n"/>
      <c r="AP3" s="24" t="n"/>
    </row>
    <row r="4" ht="18" customHeight="1" s="173" thickBot="1">
      <c r="A4" s="23" t="inlineStr">
        <is>
          <t>Informasi umum</t>
        </is>
      </c>
      <c r="B4" s="18" t="n"/>
      <c r="C4" s="25" t="n"/>
      <c r="D4" s="25" t="n"/>
      <c r="E4" s="25" t="n"/>
      <c r="F4" s="25" t="n"/>
      <c r="G4" s="25" t="n"/>
      <c r="H4" s="25" t="n"/>
      <c r="I4" s="25" t="n"/>
      <c r="J4" s="25" t="n"/>
      <c r="K4" s="25" t="n"/>
      <c r="L4" s="25" t="n"/>
      <c r="M4" s="25" t="n"/>
      <c r="N4" s="25" t="n"/>
      <c r="O4" s="25" t="n"/>
      <c r="P4" s="25" t="n"/>
      <c r="Q4" s="25" t="n"/>
      <c r="R4" s="25" t="n"/>
      <c r="S4" s="25" t="n"/>
      <c r="T4" s="25" t="n"/>
      <c r="U4" s="25" t="n"/>
      <c r="V4" s="25" t="n"/>
      <c r="W4" s="25" t="n"/>
      <c r="X4" s="25" t="n"/>
      <c r="Y4" s="25" t="n"/>
      <c r="Z4" s="25" t="n"/>
      <c r="AA4" s="25" t="n"/>
      <c r="AB4" s="25" t="n"/>
      <c r="AC4" s="25" t="n"/>
      <c r="AD4" s="25" t="n"/>
      <c r="AE4" s="25" t="n"/>
      <c r="AF4" s="25" t="n"/>
      <c r="AG4" s="25" t="n"/>
      <c r="AH4" s="25" t="n"/>
      <c r="AI4" s="25" t="n"/>
      <c r="AJ4" s="25" t="n"/>
      <c r="AK4" s="25" t="n"/>
      <c r="AL4" s="25" t="n"/>
      <c r="AM4" s="25" t="n"/>
      <c r="AN4" s="25" t="n"/>
      <c r="AO4" s="25" t="n"/>
      <c r="AP4" s="25" t="n"/>
    </row>
    <row r="5" ht="54" customHeight="1" s="173" thickBot="1">
      <c r="A5" s="22" t="inlineStr">
        <is>
          <t>Nama entitas</t>
        </is>
      </c>
      <c r="B5" s="19" t="n"/>
      <c r="C5" s="26" t="inlineStr">
        <is>
          <t>PT Bank BRIsyariah Tbk</t>
        </is>
      </c>
      <c r="D5" s="26" t="inlineStr">
        <is>
          <t>PT Bank BRIsyariah Tbk</t>
        </is>
      </c>
      <c r="E5" s="26" t="inlineStr">
        <is>
          <t>PT Bank Syariah Indonesia Tbk</t>
        </is>
      </c>
      <c r="F5" s="26" t="inlineStr">
        <is>
          <t>PT Bank Syariah Indonesia Tbk</t>
        </is>
      </c>
      <c r="G5" s="26" t="inlineStr">
        <is>
          <t>PT Bank Syariah Indonesia Tbk</t>
        </is>
      </c>
      <c r="H5" s="26" t="inlineStr">
        <is>
          <t>PT Bank Syariah Indonesia Tbk</t>
        </is>
      </c>
      <c r="I5" s="26" t="inlineStr">
        <is>
          <t>PT Bank Syariah Indonesia Tbk</t>
        </is>
      </c>
      <c r="J5" s="26" t="n"/>
      <c r="K5" s="26" t="n"/>
      <c r="L5" s="26" t="n"/>
      <c r="M5" s="26" t="n"/>
      <c r="N5" s="26" t="n"/>
      <c r="O5" s="26" t="n"/>
      <c r="P5" s="26" t="n"/>
      <c r="Q5" s="26" t="n"/>
      <c r="R5" s="26" t="n"/>
      <c r="S5" s="26" t="n"/>
      <c r="T5" s="26" t="n"/>
      <c r="U5" s="26" t="n"/>
      <c r="V5" s="26" t="n"/>
      <c r="W5" s="26" t="n"/>
      <c r="X5" s="26" t="n"/>
      <c r="Y5" s="26" t="n"/>
      <c r="Z5" s="26" t="n"/>
      <c r="AA5" s="26" t="n"/>
      <c r="AB5" s="26" t="n"/>
      <c r="AC5" s="26" t="n"/>
      <c r="AD5" s="26" t="n"/>
      <c r="AE5" s="26" t="n"/>
      <c r="AF5" s="26" t="n"/>
      <c r="AG5" s="26" t="n"/>
      <c r="AH5" s="26" t="n"/>
      <c r="AI5" s="26" t="n"/>
      <c r="AJ5" s="26" t="n"/>
      <c r="AK5" s="26" t="n"/>
      <c r="AL5" s="26" t="n"/>
      <c r="AM5" s="26" t="n"/>
      <c r="AN5" s="26" t="n"/>
      <c r="AO5" s="26" t="n"/>
      <c r="AP5" s="26" t="n"/>
    </row>
    <row r="6" hidden="1" ht="35" customHeight="1" s="173" thickBot="1">
      <c r="A6" s="22" t="inlineStr">
        <is>
          <t>Penjelasan perubahan nama dari akhir periode laporan sebelumnya</t>
        </is>
      </c>
      <c r="B6" s="19" t="n"/>
      <c r="C6" s="26" t="inlineStr"/>
      <c r="D6" s="26" t="inlineStr"/>
      <c r="E6" s="26" t="inlineStr"/>
      <c r="F6" s="26" t="inlineStr"/>
      <c r="G6" s="26" t="inlineStr"/>
      <c r="H6" s="26" t="inlineStr"/>
      <c r="I6" s="26" t="inlineStr"/>
      <c r="J6" s="26" t="n"/>
      <c r="K6" s="26" t="n"/>
      <c r="L6" s="26" t="n"/>
      <c r="M6" s="26" t="n"/>
      <c r="N6" s="26" t="n"/>
      <c r="O6" s="26" t="n"/>
      <c r="P6" s="26" t="n"/>
      <c r="Q6" s="26" t="n"/>
      <c r="R6" s="26" t="n"/>
      <c r="S6" s="26" t="n"/>
      <c r="T6" s="26" t="n"/>
      <c r="U6" s="26" t="n"/>
      <c r="V6" s="26" t="n"/>
      <c r="W6" s="26" t="n"/>
      <c r="X6" s="26" t="n"/>
      <c r="Y6" s="26" t="n"/>
      <c r="Z6" s="26" t="n"/>
      <c r="AA6" s="26" t="n"/>
      <c r="AB6" s="26" t="n"/>
      <c r="AC6" s="26" t="n"/>
      <c r="AD6" s="26" t="n"/>
      <c r="AE6" s="26" t="n"/>
      <c r="AF6" s="26" t="n"/>
      <c r="AG6" s="26" t="n"/>
      <c r="AH6" s="26" t="n"/>
      <c r="AI6" s="26" t="n"/>
      <c r="AJ6" s="26" t="n"/>
      <c r="AK6" s="26" t="n"/>
      <c r="AL6" s="26" t="n"/>
      <c r="AM6" s="26" t="n"/>
      <c r="AN6" s="26" t="n"/>
      <c r="AO6" s="26" t="n"/>
      <c r="AP6" s="26" t="n"/>
    </row>
    <row r="7" ht="18" customHeight="1" s="173" thickBot="1">
      <c r="A7" s="22" t="inlineStr">
        <is>
          <t>Kode entitas</t>
        </is>
      </c>
      <c r="B7" s="19" t="n"/>
      <c r="C7" s="26" t="inlineStr">
        <is>
          <t>BRIS</t>
        </is>
      </c>
      <c r="D7" s="26" t="inlineStr">
        <is>
          <t>BRIS</t>
        </is>
      </c>
      <c r="E7" s="26" t="inlineStr">
        <is>
          <t>BRIS</t>
        </is>
      </c>
      <c r="F7" s="26" t="inlineStr">
        <is>
          <t>BRIS</t>
        </is>
      </c>
      <c r="G7" s="26" t="inlineStr">
        <is>
          <t>BRIS</t>
        </is>
      </c>
      <c r="H7" s="26" t="inlineStr">
        <is>
          <t>BRIS</t>
        </is>
      </c>
      <c r="I7" s="26" t="inlineStr">
        <is>
          <t>BRIS</t>
        </is>
      </c>
      <c r="J7" s="26" t="n"/>
      <c r="K7" s="26" t="n"/>
      <c r="L7" s="26" t="n"/>
      <c r="M7" s="26" t="n"/>
      <c r="N7" s="26" t="n"/>
      <c r="O7" s="26" t="n"/>
      <c r="P7" s="26" t="n"/>
      <c r="Q7" s="26" t="n"/>
      <c r="R7" s="26" t="n"/>
      <c r="S7" s="26" t="n"/>
      <c r="T7" s="26" t="n"/>
      <c r="U7" s="26" t="n"/>
      <c r="V7" s="26" t="n"/>
      <c r="W7" s="26" t="n"/>
      <c r="X7" s="26" t="n"/>
      <c r="Y7" s="26" t="n"/>
      <c r="Z7" s="26" t="n"/>
      <c r="AA7" s="26" t="n"/>
      <c r="AB7" s="26" t="n"/>
      <c r="AC7" s="26" t="n"/>
      <c r="AD7" s="26" t="n"/>
      <c r="AE7" s="26" t="n"/>
      <c r="AF7" s="26" t="n"/>
      <c r="AG7" s="26" t="n"/>
      <c r="AH7" s="26" t="n"/>
      <c r="AI7" s="26" t="n"/>
      <c r="AJ7" s="26" t="n"/>
      <c r="AK7" s="26" t="n"/>
      <c r="AL7" s="26" t="n"/>
      <c r="AM7" s="26" t="n"/>
      <c r="AN7" s="26" t="n"/>
      <c r="AO7" s="26" t="n"/>
      <c r="AP7" s="26" t="n"/>
    </row>
    <row r="8" ht="18" customHeight="1" s="173" thickBot="1">
      <c r="A8" s="22" t="inlineStr">
        <is>
          <t>Nomor identifikasi entitas</t>
        </is>
      </c>
      <c r="B8" s="19" t="n"/>
      <c r="C8" s="26" t="inlineStr">
        <is>
          <t>AA744</t>
        </is>
      </c>
      <c r="D8" s="26" t="inlineStr">
        <is>
          <t>AA744</t>
        </is>
      </c>
      <c r="E8" s="26" t="inlineStr">
        <is>
          <t>AA744</t>
        </is>
      </c>
      <c r="F8" s="26" t="inlineStr">
        <is>
          <t>AA744</t>
        </is>
      </c>
      <c r="G8" s="26" t="inlineStr">
        <is>
          <t>AA744</t>
        </is>
      </c>
      <c r="H8" s="26" t="inlineStr">
        <is>
          <t>AA744</t>
        </is>
      </c>
      <c r="I8" s="26" t="inlineStr">
        <is>
          <t>AA744</t>
        </is>
      </c>
      <c r="J8" s="26" t="n"/>
      <c r="K8" s="26" t="n"/>
      <c r="L8" s="26" t="n"/>
      <c r="M8" s="26" t="n"/>
      <c r="N8" s="26" t="n"/>
      <c r="O8" s="26" t="n"/>
      <c r="P8" s="26" t="n"/>
      <c r="Q8" s="26" t="n"/>
      <c r="R8" s="26" t="n"/>
      <c r="S8" s="26" t="n"/>
      <c r="T8" s="26" t="n"/>
      <c r="U8" s="26" t="n"/>
      <c r="V8" s="26" t="n"/>
      <c r="W8" s="26" t="n"/>
      <c r="X8" s="26" t="n"/>
      <c r="Y8" s="26" t="n"/>
      <c r="Z8" s="26" t="n"/>
      <c r="AA8" s="26" t="n"/>
      <c r="AB8" s="26" t="n"/>
      <c r="AC8" s="26" t="n"/>
      <c r="AD8" s="26" t="n"/>
      <c r="AE8" s="26" t="n"/>
      <c r="AF8" s="26" t="n"/>
      <c r="AG8" s="26" t="n"/>
      <c r="AH8" s="26" t="n"/>
      <c r="AI8" s="26" t="n"/>
      <c r="AJ8" s="26" t="n"/>
      <c r="AK8" s="26" t="n"/>
      <c r="AL8" s="26" t="n"/>
      <c r="AM8" s="26" t="n"/>
      <c r="AN8" s="26" t="n"/>
      <c r="AO8" s="26" t="n"/>
      <c r="AP8" s="26" t="n"/>
    </row>
    <row r="9" ht="47" customHeight="1" s="173" thickBot="1">
      <c r="A9" s="22" t="inlineStr">
        <is>
          <t>Industri utama entitas</t>
        </is>
      </c>
      <c r="B9" s="19" t="n"/>
      <c r="C9" s="26" t="inlineStr">
        <is>
          <t>Keuangan dan Syariah / Financial and Sharia</t>
        </is>
      </c>
      <c r="D9" s="26" t="inlineStr">
        <is>
          <t>Keuangan dan Syariah / Financial and Sharia</t>
        </is>
      </c>
      <c r="E9" s="26" t="inlineStr">
        <is>
          <t>Keuangan dan Syariah / Financial and Sharia</t>
        </is>
      </c>
      <c r="F9" s="26" t="inlineStr">
        <is>
          <t>Keuangan dan Syariah / Financial and Sharia</t>
        </is>
      </c>
      <c r="G9" s="26" t="inlineStr">
        <is>
          <t>Keuangan dan Syariah / Financial and Sharia</t>
        </is>
      </c>
      <c r="H9" s="26" t="inlineStr">
        <is>
          <t>Keuangan dan Syariah / Financial and Sharia</t>
        </is>
      </c>
      <c r="I9" s="26" t="inlineStr">
        <is>
          <t>Keuangan dan Syariah / Financial and Sharia</t>
        </is>
      </c>
      <c r="J9" s="26" t="n"/>
      <c r="K9" s="26" t="n"/>
      <c r="L9" s="26" t="n"/>
      <c r="M9" s="26" t="n"/>
      <c r="N9" s="26" t="n"/>
      <c r="O9" s="26" t="n"/>
      <c r="P9" s="26" t="n"/>
      <c r="Q9" s="26" t="n"/>
      <c r="R9" s="26" t="n"/>
      <c r="S9" s="26" t="n"/>
      <c r="T9" s="26" t="n"/>
      <c r="U9" s="26" t="n"/>
      <c r="V9" s="26" t="n"/>
      <c r="W9" s="26" t="n"/>
      <c r="X9" s="26" t="n"/>
      <c r="Y9" s="26" t="n"/>
      <c r="Z9" s="26" t="n"/>
      <c r="AA9" s="26" t="n"/>
      <c r="AB9" s="26" t="n"/>
      <c r="AC9" s="26" t="n"/>
      <c r="AD9" s="26" t="n"/>
      <c r="AE9" s="26" t="n"/>
      <c r="AF9" s="26" t="n"/>
      <c r="AG9" s="26" t="n"/>
      <c r="AH9" s="26" t="n"/>
      <c r="AI9" s="26" t="n"/>
      <c r="AJ9" s="26" t="n"/>
      <c r="AK9" s="26" t="n"/>
      <c r="AL9" s="26" t="n"/>
      <c r="AM9" s="26" t="n"/>
      <c r="AN9" s="26" t="n"/>
      <c r="AO9" s="26" t="n"/>
      <c r="AP9" s="26" t="n"/>
    </row>
    <row r="10" ht="18" customHeight="1" s="173" thickBot="1">
      <c r="A10" s="22" t="inlineStr">
        <is>
          <t>Standar akutansi yang dipilih</t>
        </is>
      </c>
      <c r="B10" s="19" t="n"/>
      <c r="C10" s="26" t="n">
        <v/>
      </c>
      <c r="D10" s="26" t="n">
        <v/>
      </c>
      <c r="E10" s="26" t="n">
        <v/>
      </c>
      <c r="F10" s="26" t="inlineStr">
        <is>
          <t>PSAK</t>
        </is>
      </c>
      <c r="G10" s="26" t="inlineStr">
        <is>
          <t>PSAK</t>
        </is>
      </c>
      <c r="H10" s="26" t="inlineStr">
        <is>
          <t>PSAK</t>
        </is>
      </c>
      <c r="I10" s="26" t="inlineStr">
        <is>
          <t>PSAK</t>
        </is>
      </c>
      <c r="J10" s="26" t="n"/>
      <c r="K10" s="26" t="n"/>
      <c r="L10" s="26" t="n"/>
      <c r="M10" s="26" t="n"/>
      <c r="N10" s="26" t="n"/>
      <c r="O10" s="26" t="n"/>
      <c r="P10" s="26" t="n"/>
      <c r="Q10" s="26" t="n"/>
      <c r="R10" s="26" t="n"/>
      <c r="S10" s="26" t="n"/>
      <c r="T10" s="26" t="n"/>
      <c r="U10" s="26" t="n"/>
      <c r="V10" s="26" t="n"/>
      <c r="W10" s="26" t="n"/>
      <c r="X10" s="26" t="n"/>
      <c r="Y10" s="26" t="n"/>
      <c r="Z10" s="26" t="n"/>
      <c r="AA10" s="26" t="n"/>
      <c r="AB10" s="26" t="n"/>
      <c r="AC10" s="26" t="n"/>
      <c r="AD10" s="26" t="n"/>
      <c r="AE10" s="26" t="n"/>
      <c r="AF10" s="26" t="n"/>
      <c r="AG10" s="26" t="n"/>
      <c r="AH10" s="26" t="n"/>
      <c r="AI10" s="26" t="n"/>
      <c r="AJ10" s="26" t="n"/>
      <c r="AK10" s="26" t="n"/>
      <c r="AL10" s="26" t="n"/>
      <c r="AM10" s="26" t="n"/>
      <c r="AN10" s="26" t="n"/>
      <c r="AO10" s="26" t="n"/>
      <c r="AP10" s="26" t="n"/>
    </row>
    <row r="11" ht="18" customHeight="1" s="173" thickBot="1">
      <c r="A11" s="22" t="inlineStr">
        <is>
          <t>Sektor</t>
        </is>
      </c>
      <c r="B11" s="19" t="n"/>
      <c r="C11" s="26" t="inlineStr">
        <is>
          <t>8. Finance</t>
        </is>
      </c>
      <c r="D11" s="26" t="inlineStr">
        <is>
          <t>8. Finance</t>
        </is>
      </c>
      <c r="E11" s="26" t="inlineStr">
        <is>
          <t>8. Finance</t>
        </is>
      </c>
      <c r="F11" s="26" t="inlineStr">
        <is>
          <t>G. Financials</t>
        </is>
      </c>
      <c r="G11" s="26" t="inlineStr">
        <is>
          <t>G. Financials</t>
        </is>
      </c>
      <c r="H11" s="26" t="inlineStr">
        <is>
          <t>G. Financials</t>
        </is>
      </c>
      <c r="I11" s="26" t="inlineStr">
        <is>
          <t>G. Financials</t>
        </is>
      </c>
      <c r="J11" s="26" t="n"/>
      <c r="K11" s="26" t="n"/>
      <c r="L11" s="26" t="n"/>
      <c r="M11" s="26" t="n"/>
      <c r="N11" s="26" t="n"/>
      <c r="O11" s="26" t="n"/>
      <c r="P11" s="26" t="n"/>
      <c r="Q11" s="26" t="n"/>
      <c r="R11" s="26" t="n"/>
      <c r="S11" s="26" t="n"/>
      <c r="T11" s="26" t="n"/>
      <c r="U11" s="26" t="n"/>
      <c r="V11" s="26" t="n"/>
      <c r="W11" s="26" t="n"/>
      <c r="X11" s="26" t="n"/>
      <c r="Y11" s="26" t="n"/>
      <c r="Z11" s="26" t="n"/>
      <c r="AA11" s="26" t="n"/>
      <c r="AB11" s="26" t="n"/>
      <c r="AC11" s="26" t="n"/>
      <c r="AD11" s="26" t="n"/>
      <c r="AE11" s="26" t="n"/>
      <c r="AF11" s="26" t="n"/>
      <c r="AG11" s="26" t="n"/>
      <c r="AH11" s="26" t="n"/>
      <c r="AI11" s="26" t="n"/>
      <c r="AJ11" s="26" t="n"/>
      <c r="AK11" s="26" t="n"/>
      <c r="AL11" s="26" t="n"/>
      <c r="AM11" s="26" t="n"/>
      <c r="AN11" s="26" t="n"/>
      <c r="AO11" s="26" t="n"/>
      <c r="AP11" s="26" t="n"/>
    </row>
    <row r="12" ht="18" customHeight="1" s="173" thickBot="1">
      <c r="A12" s="22" t="inlineStr">
        <is>
          <t>Subsektor</t>
        </is>
      </c>
      <c r="B12" s="19" t="n"/>
      <c r="C12" s="26" t="inlineStr">
        <is>
          <t>81. Bank</t>
        </is>
      </c>
      <c r="D12" s="26" t="inlineStr">
        <is>
          <t>81. Bank</t>
        </is>
      </c>
      <c r="E12" s="26" t="inlineStr">
        <is>
          <t>81. Bank</t>
        </is>
      </c>
      <c r="F12" s="26" t="inlineStr">
        <is>
          <t>G1. Banks</t>
        </is>
      </c>
      <c r="G12" s="26" t="inlineStr">
        <is>
          <t>G1. Banks</t>
        </is>
      </c>
      <c r="H12" s="26" t="inlineStr">
        <is>
          <t>G1. Banks</t>
        </is>
      </c>
      <c r="I12" s="26" t="inlineStr">
        <is>
          <t>G1. Banks</t>
        </is>
      </c>
      <c r="J12" s="26" t="n"/>
      <c r="K12" s="26" t="n"/>
      <c r="L12" s="26" t="n"/>
      <c r="M12" s="26" t="n"/>
      <c r="N12" s="26" t="n"/>
      <c r="O12" s="26" t="n"/>
      <c r="P12" s="26" t="n"/>
      <c r="Q12" s="26" t="n"/>
      <c r="R12" s="26" t="n"/>
      <c r="S12" s="26" t="n"/>
      <c r="T12" s="26" t="n"/>
      <c r="U12" s="26" t="n"/>
      <c r="V12" s="26" t="n"/>
      <c r="W12" s="26" t="n"/>
      <c r="X12" s="26" t="n"/>
      <c r="Y12" s="26" t="n"/>
      <c r="Z12" s="26" t="n"/>
      <c r="AA12" s="26" t="n"/>
      <c r="AB12" s="26" t="n"/>
      <c r="AC12" s="26" t="n"/>
      <c r="AD12" s="26" t="n"/>
      <c r="AE12" s="26" t="n"/>
      <c r="AF12" s="26" t="n"/>
      <c r="AG12" s="26" t="n"/>
      <c r="AH12" s="26" t="n"/>
      <c r="AI12" s="26" t="n"/>
      <c r="AJ12" s="26" t="n"/>
      <c r="AK12" s="26" t="n"/>
      <c r="AL12" s="26" t="n"/>
      <c r="AM12" s="26" t="n"/>
      <c r="AN12" s="26" t="n"/>
      <c r="AO12" s="26" t="n"/>
      <c r="AP12" s="26" t="n"/>
    </row>
    <row r="13" ht="18" customHeight="1" s="173" thickBot="1">
      <c r="A13" s="22" t="inlineStr">
        <is>
          <t>Industri</t>
        </is>
      </c>
      <c r="B13" s="19" t="n"/>
      <c r="C13" s="26" t="n">
        <v/>
      </c>
      <c r="D13" s="26" t="n">
        <v/>
      </c>
      <c r="E13" s="26" t="n">
        <v/>
      </c>
      <c r="F13" s="26" t="inlineStr">
        <is>
          <t>G11. Banks</t>
        </is>
      </c>
      <c r="G13" s="26" t="inlineStr">
        <is>
          <t>G11. Banks</t>
        </is>
      </c>
      <c r="H13" s="26" t="inlineStr">
        <is>
          <t>G11. Banks</t>
        </is>
      </c>
      <c r="I13" s="26" t="inlineStr">
        <is>
          <t>G11. Banks</t>
        </is>
      </c>
      <c r="J13" s="26" t="n"/>
      <c r="K13" s="26" t="n"/>
      <c r="L13" s="26" t="n"/>
      <c r="M13" s="26" t="n"/>
      <c r="N13" s="26" t="n"/>
      <c r="O13" s="26" t="n"/>
      <c r="P13" s="26" t="n"/>
      <c r="Q13" s="26" t="n"/>
      <c r="R13" s="26" t="n"/>
      <c r="S13" s="26" t="n"/>
      <c r="T13" s="26" t="n"/>
      <c r="U13" s="26" t="n"/>
      <c r="V13" s="26" t="n"/>
      <c r="W13" s="26" t="n"/>
      <c r="X13" s="26" t="n"/>
      <c r="Y13" s="26" t="n"/>
      <c r="Z13" s="26" t="n"/>
      <c r="AA13" s="26" t="n"/>
      <c r="AB13" s="26" t="n"/>
      <c r="AC13" s="26" t="n"/>
      <c r="AD13" s="26" t="n"/>
      <c r="AE13" s="26" t="n"/>
      <c r="AF13" s="26" t="n"/>
      <c r="AG13" s="26" t="n"/>
      <c r="AH13" s="26" t="n"/>
      <c r="AI13" s="26" t="n"/>
      <c r="AJ13" s="26" t="n"/>
      <c r="AK13" s="26" t="n"/>
      <c r="AL13" s="26" t="n"/>
      <c r="AM13" s="26" t="n"/>
      <c r="AN13" s="26" t="n"/>
      <c r="AO13" s="26" t="n"/>
      <c r="AP13" s="26" t="n"/>
    </row>
    <row r="14" ht="18" customHeight="1" s="173" thickBot="1">
      <c r="A14" s="22" t="inlineStr">
        <is>
          <t>Subindustri</t>
        </is>
      </c>
      <c r="B14" s="19" t="n"/>
      <c r="C14" s="26" t="n">
        <v/>
      </c>
      <c r="D14" s="26" t="n">
        <v/>
      </c>
      <c r="E14" s="26" t="n">
        <v/>
      </c>
      <c r="F14" s="26" t="inlineStr">
        <is>
          <t>G111. Banks</t>
        </is>
      </c>
      <c r="G14" s="26" t="inlineStr">
        <is>
          <t>G111. Banks</t>
        </is>
      </c>
      <c r="H14" s="26" t="inlineStr">
        <is>
          <t>G111. Banks</t>
        </is>
      </c>
      <c r="I14" s="26" t="inlineStr">
        <is>
          <t>G111. Banks</t>
        </is>
      </c>
      <c r="J14" s="26" t="n"/>
      <c r="K14" s="26" t="n"/>
      <c r="L14" s="26" t="n"/>
      <c r="M14" s="26" t="n"/>
      <c r="N14" s="26" t="n"/>
      <c r="O14" s="26" t="n"/>
      <c r="P14" s="26" t="n"/>
      <c r="Q14" s="26" t="n"/>
      <c r="R14" s="26" t="n"/>
      <c r="S14" s="26" t="n"/>
      <c r="T14" s="26" t="n"/>
      <c r="U14" s="26" t="n"/>
      <c r="V14" s="26" t="n"/>
      <c r="W14" s="26" t="n"/>
      <c r="X14" s="26" t="n"/>
      <c r="Y14" s="26" t="n"/>
      <c r="Z14" s="26" t="n"/>
      <c r="AA14" s="26" t="n"/>
      <c r="AB14" s="26" t="n"/>
      <c r="AC14" s="26" t="n"/>
      <c r="AD14" s="26" t="n"/>
      <c r="AE14" s="26" t="n"/>
      <c r="AF14" s="26" t="n"/>
      <c r="AG14" s="26" t="n"/>
      <c r="AH14" s="26" t="n"/>
      <c r="AI14" s="26" t="n"/>
      <c r="AJ14" s="26" t="n"/>
      <c r="AK14" s="26" t="n"/>
      <c r="AL14" s="26" t="n"/>
      <c r="AM14" s="26" t="n"/>
      <c r="AN14" s="26" t="n"/>
      <c r="AO14" s="26" t="n"/>
      <c r="AP14" s="26" t="n"/>
    </row>
    <row r="15" ht="51" customHeight="1" s="173" thickBot="1">
      <c r="A15" s="22" t="inlineStr">
        <is>
          <t>Informasi pemegang saham pengendali</t>
        </is>
      </c>
      <c r="B15" s="19" t="n"/>
      <c r="C15" s="26" t="inlineStr">
        <is>
          <t>National Corporation</t>
        </is>
      </c>
      <c r="D15" s="26" t="inlineStr">
        <is>
          <t>National Corporation</t>
        </is>
      </c>
      <c r="E15" s="26" t="inlineStr">
        <is>
          <t>National Corporation</t>
        </is>
      </c>
      <c r="F15" s="26" t="inlineStr">
        <is>
          <t>National Corporation</t>
        </is>
      </c>
      <c r="G15" s="26" t="inlineStr">
        <is>
          <t>National Corporation</t>
        </is>
      </c>
      <c r="H15" s="26" t="inlineStr">
        <is>
          <t>National Corporation</t>
        </is>
      </c>
      <c r="I15" s="26" t="inlineStr">
        <is>
          <t>National Corporation</t>
        </is>
      </c>
      <c r="J15" s="26" t="n"/>
      <c r="K15" s="26" t="n"/>
      <c r="L15" s="26" t="n"/>
      <c r="M15" s="26" t="n"/>
      <c r="N15" s="26" t="n"/>
      <c r="O15" s="26" t="n"/>
      <c r="P15" s="26" t="n"/>
      <c r="Q15" s="26" t="n"/>
      <c r="R15" s="26" t="n"/>
      <c r="S15" s="26" t="n"/>
      <c r="T15" s="26" t="n"/>
      <c r="U15" s="26" t="n"/>
      <c r="V15" s="26" t="n"/>
      <c r="W15" s="26" t="n"/>
      <c r="X15" s="26" t="n"/>
      <c r="Y15" s="26" t="n"/>
      <c r="Z15" s="26" t="n"/>
      <c r="AA15" s="26" t="n"/>
      <c r="AB15" s="26" t="n"/>
      <c r="AC15" s="26" t="n"/>
      <c r="AD15" s="26" t="n"/>
      <c r="AE15" s="26" t="n"/>
      <c r="AF15" s="26" t="n"/>
      <c r="AG15" s="26" t="n"/>
      <c r="AH15" s="26" t="n"/>
      <c r="AI15" s="26" t="n"/>
      <c r="AJ15" s="26" t="n"/>
      <c r="AK15" s="26" t="n"/>
      <c r="AL15" s="26" t="n"/>
      <c r="AM15" s="26" t="n"/>
      <c r="AN15" s="26" t="n"/>
      <c r="AO15" s="26" t="n"/>
      <c r="AP15" s="26" t="n"/>
    </row>
    <row r="16" ht="49" customHeight="1" s="173" thickBot="1">
      <c r="A16" s="22" t="inlineStr">
        <is>
          <t>Jenis entitas</t>
        </is>
      </c>
      <c r="B16" s="19" t="n"/>
      <c r="C16" s="26" t="inlineStr">
        <is>
          <t>Local Company - Indonesia Jurisdiction</t>
        </is>
      </c>
      <c r="D16" s="26" t="inlineStr">
        <is>
          <t>Local Company - Indonesia Jurisdiction</t>
        </is>
      </c>
      <c r="E16" s="26" t="inlineStr">
        <is>
          <t>Local Company - Indonesia Jurisdiction</t>
        </is>
      </c>
      <c r="F16" s="26" t="inlineStr">
        <is>
          <t>Local Company - Indonesia Jurisdiction</t>
        </is>
      </c>
      <c r="G16" s="26" t="inlineStr">
        <is>
          <t>Local Company - Indonesia Jurisdiction</t>
        </is>
      </c>
      <c r="H16" s="26" t="inlineStr">
        <is>
          <t>Local Company - Indonesia Jurisdiction</t>
        </is>
      </c>
      <c r="I16" s="26" t="inlineStr">
        <is>
          <t>Local Company - Indonesia Jurisdiction</t>
        </is>
      </c>
      <c r="J16" s="26" t="n"/>
      <c r="K16" s="26" t="n"/>
      <c r="L16" s="26" t="n"/>
      <c r="M16" s="26" t="n"/>
      <c r="N16" s="26" t="n"/>
      <c r="O16" s="26" t="n"/>
      <c r="P16" s="26" t="n"/>
      <c r="Q16" s="26" t="n"/>
      <c r="R16" s="26" t="n"/>
      <c r="S16" s="26" t="n"/>
      <c r="T16" s="26" t="n"/>
      <c r="U16" s="26" t="n"/>
      <c r="V16" s="26" t="n"/>
      <c r="W16" s="26" t="n"/>
      <c r="X16" s="26" t="n"/>
      <c r="Y16" s="26" t="n"/>
      <c r="Z16" s="26" t="n"/>
      <c r="AA16" s="26" t="n"/>
      <c r="AB16" s="26" t="n"/>
      <c r="AC16" s="26" t="n"/>
      <c r="AD16" s="26" t="n"/>
      <c r="AE16" s="26" t="n"/>
      <c r="AF16" s="26" t="n"/>
      <c r="AG16" s="26" t="n"/>
      <c r="AH16" s="26" t="n"/>
      <c r="AI16" s="26" t="n"/>
      <c r="AJ16" s="26" t="n"/>
      <c r="AK16" s="26" t="n"/>
      <c r="AL16" s="26" t="n"/>
      <c r="AM16" s="26" t="n"/>
      <c r="AN16" s="26" t="n"/>
      <c r="AO16" s="26" t="n"/>
      <c r="AP16" s="26" t="n"/>
    </row>
    <row r="17" ht="39" customHeight="1" s="173" thickBot="1">
      <c r="A17" s="22" t="inlineStr">
        <is>
          <t>Jenis efek yang dicatatkan</t>
        </is>
      </c>
      <c r="B17" s="19" t="n"/>
      <c r="C17" s="26" t="inlineStr">
        <is>
          <t>Saham dan Obligasi / Stock and Bond</t>
        </is>
      </c>
      <c r="D17" s="26" t="inlineStr">
        <is>
          <t>Saham dan Obligasi / Stock and Bond</t>
        </is>
      </c>
      <c r="E17" s="26" t="inlineStr">
        <is>
          <t>Saham dan Obligasi / Stock and Bond</t>
        </is>
      </c>
      <c r="F17" s="26" t="inlineStr">
        <is>
          <t>Saham dan Obligasi / Stock and Bond</t>
        </is>
      </c>
      <c r="G17" s="26" t="inlineStr">
        <is>
          <t>Saham dan Obligasi / Stock and Bond</t>
        </is>
      </c>
      <c r="H17" s="26" t="inlineStr">
        <is>
          <t>Saham dan Obligasi / Stock and Bond</t>
        </is>
      </c>
      <c r="I17" s="26" t="inlineStr">
        <is>
          <t>Saham dan Obligasi / Stock and Bond</t>
        </is>
      </c>
      <c r="J17" s="26" t="n"/>
      <c r="K17" s="26" t="n"/>
      <c r="L17" s="26" t="n"/>
      <c r="M17" s="26" t="n"/>
      <c r="N17" s="26" t="n"/>
      <c r="O17" s="26" t="n"/>
      <c r="P17" s="26" t="n"/>
      <c r="Q17" s="26" t="n"/>
      <c r="R17" s="26" t="n"/>
      <c r="S17" s="26" t="n"/>
      <c r="T17" s="26" t="n"/>
      <c r="U17" s="26" t="n"/>
      <c r="V17" s="26" t="n"/>
      <c r="W17" s="26" t="n"/>
      <c r="X17" s="26" t="n"/>
      <c r="Y17" s="26" t="n"/>
      <c r="Z17" s="26" t="n"/>
      <c r="AA17" s="26" t="n"/>
      <c r="AB17" s="26" t="n"/>
      <c r="AC17" s="26" t="n"/>
      <c r="AD17" s="26" t="n"/>
      <c r="AE17" s="26" t="n"/>
      <c r="AF17" s="26" t="n"/>
      <c r="AG17" s="26" t="n"/>
      <c r="AH17" s="26" t="n"/>
      <c r="AI17" s="26" t="n"/>
      <c r="AJ17" s="26" t="n"/>
      <c r="AK17" s="26" t="n"/>
      <c r="AL17" s="26" t="n"/>
      <c r="AM17" s="26" t="n"/>
      <c r="AN17" s="26" t="n"/>
      <c r="AO17" s="26" t="n"/>
      <c r="AP17" s="26" t="n"/>
    </row>
    <row r="18" ht="35" customHeight="1" s="173" thickBot="1">
      <c r="A18" s="22" t="inlineStr">
        <is>
          <t>Jenis papan perdagangan tempat entitas tercatat</t>
        </is>
      </c>
      <c r="B18" s="19" t="n"/>
      <c r="C18" s="26" t="inlineStr"/>
      <c r="D18" s="26" t="inlineStr"/>
      <c r="E18" s="26" t="inlineStr"/>
      <c r="F18" s="26" t="inlineStr">
        <is>
          <t>Utama / Main</t>
        </is>
      </c>
      <c r="G18" s="26" t="inlineStr">
        <is>
          <t>Utama / Main</t>
        </is>
      </c>
      <c r="H18" s="26" t="inlineStr">
        <is>
          <t>Utama / Main</t>
        </is>
      </c>
      <c r="I18" s="26" t="inlineStr">
        <is>
          <t>Utama / Main</t>
        </is>
      </c>
      <c r="J18" s="26" t="n"/>
      <c r="K18" s="26" t="n"/>
      <c r="L18" s="26" t="n"/>
      <c r="M18" s="26" t="n"/>
      <c r="N18" s="26" t="n"/>
      <c r="O18" s="26" t="n"/>
      <c r="P18" s="26" t="n"/>
      <c r="Q18" s="26" t="n"/>
      <c r="R18" s="26" t="n"/>
      <c r="S18" s="26" t="n"/>
      <c r="T18" s="26" t="n"/>
      <c r="U18" s="26" t="n"/>
      <c r="V18" s="26" t="n"/>
      <c r="W18" s="26" t="n"/>
      <c r="X18" s="26" t="n"/>
      <c r="Y18" s="26" t="n"/>
      <c r="Z18" s="26" t="n"/>
      <c r="AA18" s="26" t="n"/>
      <c r="AB18" s="26" t="n"/>
      <c r="AC18" s="26" t="n"/>
      <c r="AD18" s="26" t="n"/>
      <c r="AE18" s="26" t="n"/>
      <c r="AF18" s="26" t="n"/>
      <c r="AG18" s="26" t="n"/>
      <c r="AH18" s="26" t="n"/>
      <c r="AI18" s="26" t="n"/>
      <c r="AJ18" s="26" t="n"/>
      <c r="AK18" s="26" t="n"/>
      <c r="AL18" s="26" t="n"/>
      <c r="AM18" s="26" t="n"/>
      <c r="AN18" s="26" t="n"/>
      <c r="AO18" s="26" t="n"/>
      <c r="AP18" s="26" t="n"/>
    </row>
    <row r="19" ht="52" customHeight="1" s="173" thickBot="1">
      <c r="A19" s="22" t="inlineStr">
        <is>
          <t>Apakah merupakan laporan keuangan satu entitas atau suatu kelompok entitas</t>
        </is>
      </c>
      <c r="B19" s="19" t="n"/>
      <c r="C19" s="26" t="inlineStr">
        <is>
          <t>Entitas tunggal / Single entity</t>
        </is>
      </c>
      <c r="D19" s="26" t="inlineStr">
        <is>
          <t>Entitas tunggal / Single entity</t>
        </is>
      </c>
      <c r="E19" s="26" t="inlineStr">
        <is>
          <t>Entitas tunggal / Single entity</t>
        </is>
      </c>
      <c r="F19" s="26" t="inlineStr">
        <is>
          <t>Entitas tunggal / Single entity</t>
        </is>
      </c>
      <c r="G19" s="26" t="inlineStr">
        <is>
          <t>Entitas tunggal / Single entity</t>
        </is>
      </c>
      <c r="H19" s="26" t="inlineStr">
        <is>
          <t>Entitas tunggal / Single entity</t>
        </is>
      </c>
      <c r="I19" s="26" t="inlineStr">
        <is>
          <t>Entitas tunggal / Single entity</t>
        </is>
      </c>
      <c r="J19" s="26" t="n"/>
      <c r="K19" s="26" t="n"/>
      <c r="L19" s="26" t="n"/>
      <c r="M19" s="26" t="n"/>
      <c r="N19" s="26" t="n"/>
      <c r="O19" s="26" t="n"/>
      <c r="P19" s="26" t="n"/>
      <c r="Q19" s="26" t="n"/>
      <c r="R19" s="26" t="n"/>
      <c r="S19" s="26" t="n"/>
      <c r="T19" s="26" t="n"/>
      <c r="U19" s="26" t="n"/>
      <c r="V19" s="26" t="n"/>
      <c r="W19" s="26" t="n"/>
      <c r="X19" s="26" t="n"/>
      <c r="Y19" s="26" t="n"/>
      <c r="Z19" s="26" t="n"/>
      <c r="AA19" s="26" t="n"/>
      <c r="AB19" s="26" t="n"/>
      <c r="AC19" s="26" t="n"/>
      <c r="AD19" s="26" t="n"/>
      <c r="AE19" s="26" t="n"/>
      <c r="AF19" s="26" t="n"/>
      <c r="AG19" s="26" t="n"/>
      <c r="AH19" s="26" t="n"/>
      <c r="AI19" s="26" t="n"/>
      <c r="AJ19" s="26" t="n"/>
      <c r="AK19" s="26" t="n"/>
      <c r="AL19" s="26" t="n"/>
      <c r="AM19" s="26" t="n"/>
      <c r="AN19" s="26" t="n"/>
      <c r="AO19" s="26" t="n"/>
      <c r="AP19" s="26" t="n"/>
    </row>
    <row r="20" ht="35" customHeight="1" s="173" thickBot="1">
      <c r="A20" s="22" t="inlineStr">
        <is>
          <t>Periode penyampaian laporan keuangan</t>
        </is>
      </c>
      <c r="B20" s="19" t="n"/>
      <c r="C20" s="26" t="inlineStr">
        <is>
          <t>Tahunan / Annual</t>
        </is>
      </c>
      <c r="D20" s="26" t="inlineStr">
        <is>
          <t>Tahunan / Annual</t>
        </is>
      </c>
      <c r="E20" s="26" t="inlineStr">
        <is>
          <t>Tahunan / Annual</t>
        </is>
      </c>
      <c r="F20" s="26" t="inlineStr">
        <is>
          <t>Tahunan / Annual</t>
        </is>
      </c>
      <c r="G20" s="26" t="inlineStr">
        <is>
          <t>Tahunan / Annual</t>
        </is>
      </c>
      <c r="H20" s="26" t="inlineStr">
        <is>
          <t>Tahunan / Annual</t>
        </is>
      </c>
      <c r="I20" s="26" t="inlineStr">
        <is>
          <t>Tahunan / Annual</t>
        </is>
      </c>
      <c r="J20" s="26" t="n"/>
      <c r="K20" s="26" t="n"/>
      <c r="L20" s="26" t="n"/>
      <c r="M20" s="26" t="n"/>
      <c r="N20" s="26" t="n"/>
      <c r="O20" s="26" t="n"/>
      <c r="P20" s="26" t="n"/>
      <c r="Q20" s="26" t="n"/>
      <c r="R20" s="26" t="n"/>
      <c r="S20" s="26" t="n"/>
      <c r="T20" s="26" t="n"/>
      <c r="U20" s="26" t="n"/>
      <c r="V20" s="26" t="n"/>
      <c r="W20" s="26" t="n"/>
      <c r="X20" s="26" t="n"/>
      <c r="Y20" s="26" t="n"/>
      <c r="Z20" s="26" t="n"/>
      <c r="AA20" s="26" t="n"/>
      <c r="AB20" s="26" t="n"/>
      <c r="AC20" s="26" t="n"/>
      <c r="AD20" s="26" t="n"/>
      <c r="AE20" s="26" t="n"/>
      <c r="AF20" s="26" t="n"/>
      <c r="AG20" s="26" t="n"/>
      <c r="AH20" s="26" t="n"/>
      <c r="AI20" s="26" t="n"/>
      <c r="AJ20" s="26" t="n"/>
      <c r="AK20" s="26" t="n"/>
      <c r="AL20" s="26" t="n"/>
      <c r="AM20" s="26" t="n"/>
      <c r="AN20" s="26" t="n"/>
      <c r="AO20" s="26" t="n"/>
      <c r="AP20" s="26" t="n"/>
    </row>
    <row r="21" ht="18" customHeight="1" s="173" thickBot="1">
      <c r="A21" s="22" t="inlineStr">
        <is>
          <t>Tanggal Surat Pernyataan Direksi</t>
        </is>
      </c>
      <c r="B21" s="19" t="n"/>
      <c r="C21" s="26" t="n">
        <v/>
      </c>
      <c r="D21" s="26" t="n">
        <v/>
      </c>
      <c r="E21" s="26" t="n">
        <v/>
      </c>
      <c r="F21" s="26" t="n">
        <v/>
      </c>
      <c r="G21" s="26" t="inlineStr">
        <is>
          <t>2024-01-30</t>
        </is>
      </c>
      <c r="H21" s="26" t="inlineStr"/>
      <c r="I21" s="26" t="inlineStr"/>
      <c r="J21" s="26" t="n"/>
      <c r="K21" s="26" t="n"/>
      <c r="L21" s="26" t="n"/>
      <c r="M21" s="26" t="n"/>
      <c r="N21" s="26" t="n"/>
      <c r="O21" s="26" t="n"/>
      <c r="P21" s="26" t="n"/>
      <c r="Q21" s="26" t="n"/>
      <c r="R21" s="26" t="n"/>
      <c r="S21" s="26" t="n"/>
      <c r="T21" s="26" t="n"/>
      <c r="U21" s="26" t="n"/>
      <c r="V21" s="26" t="n"/>
      <c r="W21" s="26" t="n"/>
      <c r="X21" s="26" t="n"/>
      <c r="Y21" s="26" t="n"/>
      <c r="Z21" s="26" t="n"/>
      <c r="AA21" s="26" t="n"/>
      <c r="AB21" s="26" t="n"/>
      <c r="AC21" s="26" t="n"/>
      <c r="AD21" s="26" t="n"/>
      <c r="AE21" s="26" t="n"/>
      <c r="AF21" s="26" t="n"/>
      <c r="AG21" s="26" t="n"/>
      <c r="AH21" s="26" t="n"/>
      <c r="AI21" s="26" t="n"/>
      <c r="AJ21" s="26" t="n"/>
      <c r="AK21" s="26" t="n"/>
      <c r="AL21" s="26" t="n"/>
      <c r="AM21" s="26" t="n"/>
      <c r="AN21" s="26" t="n"/>
      <c r="AO21" s="26" t="n"/>
      <c r="AP21" s="26" t="n"/>
    </row>
    <row r="22" ht="18" customHeight="1" s="173" thickBot="1">
      <c r="A22" s="22" t="inlineStr">
        <is>
          <t>Tanggal awal periode berjalan</t>
        </is>
      </c>
      <c r="B22" s="19" t="n"/>
      <c r="C22" s="26" t="inlineStr">
        <is>
          <t>2019-01-01</t>
        </is>
      </c>
      <c r="D22" s="26" t="inlineStr">
        <is>
          <t>2020-01-01</t>
        </is>
      </c>
      <c r="E22" s="26" t="inlineStr">
        <is>
          <t>2021-01-01</t>
        </is>
      </c>
      <c r="F22" s="26" t="inlineStr">
        <is>
          <t>2022-01-01</t>
        </is>
      </c>
      <c r="G22" s="26" t="inlineStr">
        <is>
          <t>2023-01-01</t>
        </is>
      </c>
      <c r="H22" s="26" t="inlineStr">
        <is>
          <t>2024-01-01</t>
        </is>
      </c>
      <c r="I22" s="26" t="inlineStr">
        <is>
          <t>2025-01-01</t>
        </is>
      </c>
      <c r="J22" s="26" t="n"/>
      <c r="K22" s="26" t="n"/>
      <c r="L22" s="26" t="n"/>
      <c r="M22" s="26" t="n"/>
      <c r="N22" s="26" t="n"/>
      <c r="O22" s="26" t="n"/>
      <c r="P22" s="26" t="n"/>
      <c r="Q22" s="26" t="n"/>
      <c r="R22" s="26" t="n"/>
      <c r="S22" s="26" t="n"/>
      <c r="T22" s="26" t="n"/>
      <c r="U22" s="26" t="n"/>
      <c r="V22" s="26" t="n"/>
      <c r="W22" s="26" t="n"/>
      <c r="X22" s="26" t="n"/>
      <c r="Y22" s="26" t="n"/>
      <c r="Z22" s="26" t="n"/>
      <c r="AA22" s="26" t="n"/>
      <c r="AB22" s="26" t="n"/>
      <c r="AC22" s="26" t="n"/>
      <c r="AD22" s="26" t="n"/>
      <c r="AE22" s="26" t="n"/>
      <c r="AF22" s="26" t="n"/>
      <c r="AG22" s="26" t="n"/>
      <c r="AH22" s="26" t="n"/>
      <c r="AI22" s="26" t="n"/>
      <c r="AJ22" s="26" t="n"/>
      <c r="AK22" s="26" t="n"/>
      <c r="AL22" s="26" t="n"/>
      <c r="AM22" s="26" t="n"/>
      <c r="AN22" s="26" t="n"/>
      <c r="AO22" s="26" t="n"/>
      <c r="AP22" s="26" t="n"/>
    </row>
    <row r="23" ht="18" customHeight="1" s="173" thickBot="1">
      <c r="A23" s="22" t="inlineStr">
        <is>
          <t>Tanggal akhir periode berjalan</t>
        </is>
      </c>
      <c r="B23" s="19" t="n"/>
      <c r="C23" s="26" t="inlineStr">
        <is>
          <t>2019-12-31</t>
        </is>
      </c>
      <c r="D23" s="26" t="inlineStr">
        <is>
          <t>2020-12-31</t>
        </is>
      </c>
      <c r="E23" s="26" t="inlineStr">
        <is>
          <t>2021-12-31</t>
        </is>
      </c>
      <c r="F23" s="26" t="inlineStr">
        <is>
          <t>2022-12-31</t>
        </is>
      </c>
      <c r="G23" s="26" t="inlineStr">
        <is>
          <t>2023-12-31</t>
        </is>
      </c>
      <c r="H23" s="26" t="inlineStr">
        <is>
          <t>2024-12-31</t>
        </is>
      </c>
      <c r="I23" s="26" t="inlineStr">
        <is>
          <t>2025-12-31</t>
        </is>
      </c>
      <c r="J23" s="26" t="n"/>
      <c r="K23" s="26" t="n"/>
      <c r="L23" s="26" t="n"/>
      <c r="M23" s="26" t="n"/>
      <c r="N23" s="26" t="n"/>
      <c r="O23" s="26" t="n"/>
      <c r="P23" s="26" t="n"/>
      <c r="Q23" s="26" t="n"/>
      <c r="R23" s="26" t="n"/>
      <c r="S23" s="26" t="n"/>
      <c r="T23" s="26" t="n"/>
      <c r="U23" s="26" t="n"/>
      <c r="V23" s="26" t="n"/>
      <c r="W23" s="26" t="n"/>
      <c r="X23" s="26" t="n"/>
      <c r="Y23" s="26" t="n"/>
      <c r="Z23" s="26" t="n"/>
      <c r="AA23" s="26" t="n"/>
      <c r="AB23" s="26" t="n"/>
      <c r="AC23" s="26" t="n"/>
      <c r="AD23" s="26" t="n"/>
      <c r="AE23" s="26" t="n"/>
      <c r="AF23" s="26" t="n"/>
      <c r="AG23" s="26" t="n"/>
      <c r="AH23" s="26" t="n"/>
      <c r="AI23" s="26" t="n"/>
      <c r="AJ23" s="26" t="n"/>
      <c r="AK23" s="26" t="n"/>
      <c r="AL23" s="26" t="n"/>
      <c r="AM23" s="26" t="n"/>
      <c r="AN23" s="26" t="n"/>
      <c r="AO23" s="26" t="n"/>
      <c r="AP23" s="26" t="n"/>
    </row>
    <row r="24" ht="18" customHeight="1" s="173" thickBot="1">
      <c r="A24" s="22" t="inlineStr">
        <is>
          <t>Tanggal akhir tahun sebelumnya</t>
        </is>
      </c>
      <c r="B24" s="19" t="n"/>
      <c r="C24" s="26" t="inlineStr">
        <is>
          <t>2018-12-31</t>
        </is>
      </c>
      <c r="D24" s="26" t="inlineStr">
        <is>
          <t>2019-12-31</t>
        </is>
      </c>
      <c r="E24" s="26" t="inlineStr">
        <is>
          <t>2020-12-31</t>
        </is>
      </c>
      <c r="F24" s="26" t="inlineStr">
        <is>
          <t>2021-12-31</t>
        </is>
      </c>
      <c r="G24" s="26" t="inlineStr">
        <is>
          <t>2022-12-31</t>
        </is>
      </c>
      <c r="H24" s="26" t="inlineStr">
        <is>
          <t>2023-12-31</t>
        </is>
      </c>
      <c r="I24" s="26" t="inlineStr">
        <is>
          <t>2024-12-31</t>
        </is>
      </c>
      <c r="J24" s="26" t="n"/>
      <c r="K24" s="26" t="n"/>
      <c r="L24" s="26" t="n"/>
      <c r="M24" s="26" t="n"/>
      <c r="N24" s="26" t="n"/>
      <c r="O24" s="26" t="n"/>
      <c r="P24" s="26" t="n"/>
      <c r="Q24" s="26" t="n"/>
      <c r="R24" s="26" t="n"/>
      <c r="S24" s="26" t="n"/>
      <c r="T24" s="26" t="n"/>
      <c r="U24" s="26" t="n"/>
      <c r="V24" s="26" t="n"/>
      <c r="W24" s="26" t="n"/>
      <c r="X24" s="26" t="n"/>
      <c r="Y24" s="26" t="n"/>
      <c r="Z24" s="26" t="n"/>
      <c r="AA24" s="26" t="n"/>
      <c r="AB24" s="26" t="n"/>
      <c r="AC24" s="26" t="n"/>
      <c r="AD24" s="26" t="n"/>
      <c r="AE24" s="26" t="n"/>
      <c r="AF24" s="26" t="n"/>
      <c r="AG24" s="26" t="n"/>
      <c r="AH24" s="26" t="n"/>
      <c r="AI24" s="26" t="n"/>
      <c r="AJ24" s="26" t="n"/>
      <c r="AK24" s="26" t="n"/>
      <c r="AL24" s="26" t="n"/>
      <c r="AM24" s="26" t="n"/>
      <c r="AN24" s="26" t="n"/>
      <c r="AO24" s="26" t="n"/>
      <c r="AP24" s="26" t="n"/>
    </row>
    <row r="25" ht="18" customHeight="1" s="173" thickBot="1">
      <c r="A25" s="22" t="inlineStr">
        <is>
          <t>Tanggal awal periode sebelumnya</t>
        </is>
      </c>
      <c r="B25" s="19" t="n"/>
      <c r="C25" s="26" t="inlineStr">
        <is>
          <t>2018-01-01</t>
        </is>
      </c>
      <c r="D25" s="26" t="inlineStr">
        <is>
          <t>2019-01-01</t>
        </is>
      </c>
      <c r="E25" s="26" t="inlineStr">
        <is>
          <t>2020-01-01</t>
        </is>
      </c>
      <c r="F25" s="26" t="inlineStr">
        <is>
          <t>2021-01-01</t>
        </is>
      </c>
      <c r="G25" s="26" t="inlineStr">
        <is>
          <t>2022-01-01</t>
        </is>
      </c>
      <c r="H25" s="26" t="inlineStr">
        <is>
          <t>2023-01-01</t>
        </is>
      </c>
      <c r="I25" s="26" t="inlineStr">
        <is>
          <t>2024-01-01</t>
        </is>
      </c>
      <c r="J25" s="26" t="n"/>
      <c r="K25" s="26" t="n"/>
      <c r="L25" s="26" t="n"/>
      <c r="M25" s="26" t="n"/>
      <c r="N25" s="26" t="n"/>
      <c r="O25" s="26" t="n"/>
      <c r="P25" s="26" t="n"/>
      <c r="Q25" s="26" t="n"/>
      <c r="R25" s="26" t="n"/>
      <c r="S25" s="26" t="n"/>
      <c r="T25" s="26" t="n"/>
      <c r="U25" s="26" t="n"/>
      <c r="V25" s="26" t="n"/>
      <c r="W25" s="26" t="n"/>
      <c r="X25" s="26" t="n"/>
      <c r="Y25" s="26" t="n"/>
      <c r="Z25" s="26" t="n"/>
      <c r="AA25" s="26" t="n"/>
      <c r="AB25" s="26" t="n"/>
      <c r="AC25" s="26" t="n"/>
      <c r="AD25" s="26" t="n"/>
      <c r="AE25" s="26" t="n"/>
      <c r="AF25" s="26" t="n"/>
      <c r="AG25" s="26" t="n"/>
      <c r="AH25" s="26" t="n"/>
      <c r="AI25" s="26" t="n"/>
      <c r="AJ25" s="26" t="n"/>
      <c r="AK25" s="26" t="n"/>
      <c r="AL25" s="26" t="n"/>
      <c r="AM25" s="26" t="n"/>
      <c r="AN25" s="26" t="n"/>
      <c r="AO25" s="26" t="n"/>
      <c r="AP25" s="26" t="n"/>
    </row>
    <row r="26" ht="18" customHeight="1" s="173" thickBot="1">
      <c r="A26" s="22" t="inlineStr">
        <is>
          <t>Tanggal akhir periode sebelumnya</t>
        </is>
      </c>
      <c r="B26" s="19" t="n"/>
      <c r="C26" s="26" t="inlineStr">
        <is>
          <t>2018-12-31</t>
        </is>
      </c>
      <c r="D26" s="26" t="inlineStr">
        <is>
          <t>2019-12-31</t>
        </is>
      </c>
      <c r="E26" s="26" t="inlineStr">
        <is>
          <t>2020-12-31</t>
        </is>
      </c>
      <c r="F26" s="26" t="inlineStr">
        <is>
          <t>2021-12-31</t>
        </is>
      </c>
      <c r="G26" s="26" t="inlineStr">
        <is>
          <t>2022-12-31</t>
        </is>
      </c>
      <c r="H26" s="26" t="inlineStr">
        <is>
          <t>2023-12-31</t>
        </is>
      </c>
      <c r="I26" s="26" t="inlineStr">
        <is>
          <t>2024-12-31</t>
        </is>
      </c>
      <c r="J26" s="26" t="n"/>
      <c r="K26" s="26" t="n"/>
      <c r="L26" s="26" t="n"/>
      <c r="M26" s="26" t="n"/>
      <c r="N26" s="26" t="n"/>
      <c r="O26" s="26" t="n"/>
      <c r="P26" s="26" t="n"/>
      <c r="Q26" s="26" t="n"/>
      <c r="R26" s="26" t="n"/>
      <c r="S26" s="26" t="n"/>
      <c r="T26" s="26" t="n"/>
      <c r="U26" s="26" t="n"/>
      <c r="V26" s="26" t="n"/>
      <c r="W26" s="26" t="n"/>
      <c r="X26" s="26" t="n"/>
      <c r="Y26" s="26" t="n"/>
      <c r="Z26" s="26" t="n"/>
      <c r="AA26" s="26" t="n"/>
      <c r="AB26" s="26" t="n"/>
      <c r="AC26" s="26" t="n"/>
      <c r="AD26" s="26" t="n"/>
      <c r="AE26" s="26" t="n"/>
      <c r="AF26" s="26" t="n"/>
      <c r="AG26" s="26" t="n"/>
      <c r="AH26" s="26" t="n"/>
      <c r="AI26" s="26" t="n"/>
      <c r="AJ26" s="26" t="n"/>
      <c r="AK26" s="26" t="n"/>
      <c r="AL26" s="26" t="n"/>
      <c r="AM26" s="26" t="n"/>
      <c r="AN26" s="26" t="n"/>
      <c r="AO26" s="26" t="n"/>
      <c r="AP26" s="26" t="n"/>
    </row>
    <row r="27" ht="18" customHeight="1" s="173" thickBot="1">
      <c r="A27" s="22" t="inlineStr">
        <is>
          <t>Tanggal akhir 2 tahun sebelumnya</t>
        </is>
      </c>
      <c r="B27" s="19" t="n"/>
      <c r="C27" s="26" t="n">
        <v/>
      </c>
      <c r="D27" s="26" t="n">
        <v/>
      </c>
      <c r="E27" s="26" t="n">
        <v/>
      </c>
      <c r="F27" s="26" t="inlineStr">
        <is>
          <t>2020-12-31</t>
        </is>
      </c>
      <c r="G27" s="26" t="inlineStr">
        <is>
          <t>2021-12-31</t>
        </is>
      </c>
      <c r="H27" s="26" t="inlineStr">
        <is>
          <t>2022-12-31</t>
        </is>
      </c>
      <c r="I27" s="26" t="inlineStr">
        <is>
          <t>2023-12-31</t>
        </is>
      </c>
      <c r="J27" s="26" t="n"/>
      <c r="K27" s="26" t="n"/>
      <c r="L27" s="26" t="n"/>
      <c r="M27" s="26" t="n"/>
      <c r="N27" s="26" t="n"/>
      <c r="O27" s="26" t="n"/>
      <c r="P27" s="26" t="n"/>
      <c r="Q27" s="26" t="n"/>
      <c r="R27" s="26" t="n"/>
      <c r="S27" s="26" t="n"/>
      <c r="T27" s="26" t="n"/>
      <c r="U27" s="26" t="n"/>
      <c r="V27" s="26" t="n"/>
      <c r="W27" s="26" t="n"/>
      <c r="X27" s="26" t="n"/>
      <c r="Y27" s="26" t="n"/>
      <c r="Z27" s="26" t="n"/>
      <c r="AA27" s="26" t="n"/>
      <c r="AB27" s="26" t="n"/>
      <c r="AC27" s="26" t="n"/>
      <c r="AD27" s="26" t="n"/>
      <c r="AE27" s="26" t="n"/>
      <c r="AF27" s="26" t="n"/>
      <c r="AG27" s="26" t="n"/>
      <c r="AH27" s="26" t="n"/>
      <c r="AI27" s="26" t="n"/>
      <c r="AJ27" s="26" t="n"/>
      <c r="AK27" s="26" t="n"/>
      <c r="AL27" s="26" t="n"/>
      <c r="AM27" s="26" t="n"/>
      <c r="AN27" s="26" t="n"/>
      <c r="AO27" s="26" t="n"/>
      <c r="AP27" s="26" t="n"/>
    </row>
    <row r="28" ht="18" customHeight="1" s="173" thickBot="1">
      <c r="A28" s="22" t="inlineStr">
        <is>
          <t>Mata uang pelaporan</t>
        </is>
      </c>
      <c r="B28" s="19" t="n"/>
      <c r="C28" s="26" t="inlineStr">
        <is>
          <t>Rupiah / IDR</t>
        </is>
      </c>
      <c r="D28" s="26" t="inlineStr">
        <is>
          <t>Rupiah / IDR</t>
        </is>
      </c>
      <c r="E28" s="26" t="inlineStr">
        <is>
          <t>Rupiah / IDR</t>
        </is>
      </c>
      <c r="F28" s="26" t="inlineStr">
        <is>
          <t>Rupiah / IDR</t>
        </is>
      </c>
      <c r="G28" s="26" t="inlineStr">
        <is>
          <t>Rupiah / IDR</t>
        </is>
      </c>
      <c r="H28" s="26" t="inlineStr">
        <is>
          <t>Rupiah / IDR</t>
        </is>
      </c>
      <c r="I28" s="26" t="inlineStr">
        <is>
          <t>Rupiah / IDR</t>
        </is>
      </c>
      <c r="J28" s="26" t="n"/>
      <c r="K28" s="26" t="n"/>
      <c r="L28" s="26" t="n"/>
      <c r="M28" s="26" t="n"/>
      <c r="N28" s="26" t="n"/>
      <c r="O28" s="26" t="n"/>
      <c r="P28" s="26" t="n"/>
      <c r="Q28" s="26" t="n"/>
      <c r="R28" s="26" t="n"/>
      <c r="S28" s="26" t="n"/>
      <c r="T28" s="26" t="n"/>
      <c r="U28" s="26" t="n"/>
      <c r="V28" s="26" t="n"/>
      <c r="W28" s="26" t="n"/>
      <c r="X28" s="26" t="n"/>
      <c r="Y28" s="26" t="n"/>
      <c r="Z28" s="26" t="n"/>
      <c r="AA28" s="26" t="n"/>
      <c r="AB28" s="26" t="n"/>
      <c r="AC28" s="26" t="n"/>
      <c r="AD28" s="26" t="n"/>
      <c r="AE28" s="26" t="n"/>
      <c r="AF28" s="26" t="n"/>
      <c r="AG28" s="26" t="n"/>
      <c r="AH28" s="26" t="n"/>
      <c r="AI28" s="26" t="n"/>
      <c r="AJ28" s="26" t="n"/>
      <c r="AK28" s="26" t="n"/>
      <c r="AL28" s="26" t="n"/>
      <c r="AM28" s="26" t="n"/>
      <c r="AN28" s="26" t="n"/>
      <c r="AO28" s="26" t="n"/>
      <c r="AP28" s="26" t="n"/>
    </row>
    <row r="29" hidden="1" ht="52" customHeight="1" s="173" thickBot="1">
      <c r="A29" s="22" t="inlineStr">
        <is>
          <t>Kurs konversi pada tanggal pelaporan jika mata uang penyajian selain rupiah</t>
        </is>
      </c>
      <c r="B29" s="19" t="n"/>
      <c r="C29" s="27" t="inlineStr"/>
      <c r="D29" s="27" t="inlineStr"/>
      <c r="E29" s="27" t="inlineStr"/>
      <c r="F29" s="27" t="inlineStr"/>
      <c r="G29" s="27" t="inlineStr"/>
      <c r="H29" s="27" t="inlineStr"/>
      <c r="I29" s="27" t="inlineStr"/>
      <c r="J29" s="27" t="n"/>
      <c r="K29" s="27" t="n"/>
      <c r="L29" s="27" t="n"/>
      <c r="M29" s="27" t="n"/>
      <c r="N29" s="27" t="n"/>
      <c r="O29" s="27" t="n"/>
      <c r="P29" s="27" t="n"/>
      <c r="Q29" s="27" t="n"/>
      <c r="R29" s="27" t="n"/>
      <c r="S29" s="27" t="n"/>
      <c r="T29" s="27" t="n"/>
      <c r="U29" s="27" t="n"/>
      <c r="V29" s="27" t="n"/>
      <c r="W29" s="27" t="n"/>
      <c r="X29" s="27" t="n"/>
      <c r="Y29" s="27" t="n"/>
      <c r="Z29" s="27" t="n"/>
      <c r="AA29" s="27" t="n"/>
      <c r="AB29" s="27" t="n"/>
      <c r="AC29" s="27" t="n"/>
      <c r="AD29" s="27" t="n"/>
      <c r="AE29" s="27" t="n"/>
      <c r="AF29" s="27" t="n"/>
      <c r="AG29" s="27" t="n"/>
      <c r="AH29" s="27" t="n"/>
      <c r="AI29" s="27" t="n"/>
      <c r="AJ29" s="27" t="n"/>
      <c r="AK29" s="27" t="n"/>
      <c r="AL29" s="27" t="n"/>
      <c r="AM29" s="27" t="n"/>
      <c r="AN29" s="27" t="n"/>
      <c r="AO29" s="27" t="n"/>
      <c r="AP29" s="27" t="n"/>
    </row>
    <row r="30" ht="52" customHeight="1" s="173" thickBot="1">
      <c r="A30" s="22" t="inlineStr">
        <is>
          <t>Pembulatan yang digunakan dalam penyajian jumlah dalam laporan keuangan</t>
        </is>
      </c>
      <c r="B30" s="19" t="n"/>
      <c r="C30" s="26" t="inlineStr">
        <is>
          <t>Jutaan / In Million</t>
        </is>
      </c>
      <c r="D30" s="26" t="inlineStr">
        <is>
          <t>Jutaan / In Million</t>
        </is>
      </c>
      <c r="E30" s="26" t="inlineStr">
        <is>
          <t>Jutaan / In Million</t>
        </is>
      </c>
      <c r="F30" s="26" t="inlineStr">
        <is>
          <t>Jutaan / In Million</t>
        </is>
      </c>
      <c r="G30" s="26" t="inlineStr">
        <is>
          <t>Jutaan / In Million</t>
        </is>
      </c>
      <c r="H30" s="26" t="inlineStr">
        <is>
          <t>Jutaan / In Million</t>
        </is>
      </c>
      <c r="I30" s="26" t="inlineStr">
        <is>
          <t>Jutaan / In Million</t>
        </is>
      </c>
      <c r="J30" s="26" t="n"/>
      <c r="K30" s="26" t="n"/>
      <c r="L30" s="26" t="n"/>
      <c r="M30" s="26" t="n"/>
      <c r="N30" s="26" t="n"/>
      <c r="O30" s="26" t="n"/>
      <c r="P30" s="26" t="n"/>
      <c r="Q30" s="26" t="n"/>
      <c r="R30" s="26" t="n"/>
      <c r="S30" s="26" t="n"/>
      <c r="T30" s="26" t="n"/>
      <c r="U30" s="26" t="n"/>
      <c r="V30" s="26" t="n"/>
      <c r="W30" s="26" t="n"/>
      <c r="X30" s="26" t="n"/>
      <c r="Y30" s="26" t="n"/>
      <c r="Z30" s="26" t="n"/>
      <c r="AA30" s="26" t="n"/>
      <c r="AB30" s="26" t="n"/>
      <c r="AC30" s="26" t="n"/>
      <c r="AD30" s="26" t="n"/>
      <c r="AE30" s="26" t="n"/>
      <c r="AF30" s="26" t="n"/>
      <c r="AG30" s="26" t="n"/>
      <c r="AH30" s="26" t="n"/>
      <c r="AI30" s="26" t="n"/>
      <c r="AJ30" s="26" t="n"/>
      <c r="AK30" s="26" t="n"/>
      <c r="AL30" s="26" t="n"/>
      <c r="AM30" s="26" t="n"/>
      <c r="AN30" s="26" t="n"/>
      <c r="AO30" s="26" t="n"/>
      <c r="AP30" s="26" t="n"/>
    </row>
    <row r="31" ht="35" customHeight="1" s="173" thickBot="1">
      <c r="A31" s="22" t="inlineStr">
        <is>
          <t>Jenis laporan atas laporan keuangan</t>
        </is>
      </c>
      <c r="B31" s="19" t="n"/>
      <c r="C31" s="26" t="inlineStr">
        <is>
          <t>Diaudit / Audited</t>
        </is>
      </c>
      <c r="D31" s="26" t="inlineStr">
        <is>
          <t>Diaudit / Audited</t>
        </is>
      </c>
      <c r="E31" s="26" t="inlineStr">
        <is>
          <t>Diaudit / Audited</t>
        </is>
      </c>
      <c r="F31" s="26" t="inlineStr">
        <is>
          <t>Diaudit / Audited</t>
        </is>
      </c>
      <c r="G31" s="26" t="inlineStr">
        <is>
          <t>Diaudit / Audited</t>
        </is>
      </c>
      <c r="H31" s="26" t="inlineStr">
        <is>
          <t>Diaudit / Audited</t>
        </is>
      </c>
      <c r="I31" s="26" t="inlineStr">
        <is>
          <t>Diaudit / Audited</t>
        </is>
      </c>
      <c r="J31" s="26" t="n"/>
      <c r="K31" s="26" t="n"/>
      <c r="L31" s="26" t="n"/>
      <c r="M31" s="26" t="n"/>
      <c r="N31" s="26" t="n"/>
      <c r="O31" s="26" t="n"/>
      <c r="P31" s="26" t="n"/>
      <c r="Q31" s="26" t="n"/>
      <c r="R31" s="26" t="n"/>
      <c r="S31" s="26" t="n"/>
      <c r="T31" s="26" t="n"/>
      <c r="U31" s="26" t="n"/>
      <c r="V31" s="26" t="n"/>
      <c r="W31" s="26" t="n"/>
      <c r="X31" s="26" t="n"/>
      <c r="Y31" s="26" t="n"/>
      <c r="Z31" s="26" t="n"/>
      <c r="AA31" s="26" t="n"/>
      <c r="AB31" s="26" t="n"/>
      <c r="AC31" s="26" t="n"/>
      <c r="AD31" s="26" t="n"/>
      <c r="AE31" s="26" t="n"/>
      <c r="AF31" s="26" t="n"/>
      <c r="AG31" s="26" t="n"/>
      <c r="AH31" s="26" t="n"/>
      <c r="AI31" s="26" t="n"/>
      <c r="AJ31" s="26" t="n"/>
      <c r="AK31" s="26" t="n"/>
      <c r="AL31" s="26" t="n"/>
      <c r="AM31" s="26" t="n"/>
      <c r="AN31" s="26" t="n"/>
      <c r="AO31" s="26" t="n"/>
      <c r="AP31" s="26" t="n"/>
    </row>
    <row r="32" ht="44" customHeight="1" s="173" thickBot="1">
      <c r="A32" s="22" t="inlineStr">
        <is>
          <t>Jenis opini auditor</t>
        </is>
      </c>
      <c r="B32" s="19" t="n"/>
      <c r="C32" s="26" t="inlineStr">
        <is>
          <t>Wajar Tanpa Pengecualian / Unqualified</t>
        </is>
      </c>
      <c r="D32" s="26" t="inlineStr">
        <is>
          <t>Wajar Tanpa Pengecualian / Unqualified</t>
        </is>
      </c>
      <c r="E32" s="26" t="inlineStr">
        <is>
          <t>Wajar Tanpa Pengecualian / Unqualified</t>
        </is>
      </c>
      <c r="F32" s="26" t="inlineStr">
        <is>
          <t>Wajar Tanpa Modifikasian / Unqualified</t>
        </is>
      </c>
      <c r="G32" s="26" t="inlineStr">
        <is>
          <t>Wajar Tanpa Modifikasian / Unqualified</t>
        </is>
      </c>
      <c r="H32" s="26" t="inlineStr">
        <is>
          <t>Wajar Tanpa Modifikasian / Unqualified</t>
        </is>
      </c>
      <c r="I32" s="26" t="inlineStr">
        <is>
          <t>Wajar Tanpa Modifikasian / Unqualified</t>
        </is>
      </c>
      <c r="J32" s="26" t="n"/>
      <c r="K32" s="26" t="n"/>
      <c r="L32" s="26" t="n"/>
      <c r="M32" s="26" t="n"/>
      <c r="N32" s="26" t="n"/>
      <c r="O32" s="26" t="n"/>
      <c r="P32" s="26" t="n"/>
      <c r="Q32" s="26" t="n"/>
      <c r="R32" s="26" t="n"/>
      <c r="S32" s="26" t="n"/>
      <c r="T32" s="26" t="n"/>
      <c r="U32" s="26" t="n"/>
      <c r="V32" s="26" t="n"/>
      <c r="W32" s="26" t="n"/>
      <c r="X32" s="26" t="n"/>
      <c r="Y32" s="26" t="n"/>
      <c r="Z32" s="26" t="n"/>
      <c r="AA32" s="26" t="n"/>
      <c r="AB32" s="26" t="n"/>
      <c r="AC32" s="26" t="n"/>
      <c r="AD32" s="26" t="n"/>
      <c r="AE32" s="26" t="n"/>
      <c r="AF32" s="26" t="n"/>
      <c r="AG32" s="26" t="n"/>
      <c r="AH32" s="26" t="n"/>
      <c r="AI32" s="26" t="n"/>
      <c r="AJ32" s="26" t="n"/>
      <c r="AK32" s="26" t="n"/>
      <c r="AL32" s="26" t="n"/>
      <c r="AM32" s="26" t="n"/>
      <c r="AN32" s="26" t="n"/>
      <c r="AO32" s="26" t="n"/>
      <c r="AP32" s="26" t="n"/>
    </row>
    <row r="33" hidden="1" ht="86" customHeight="1" s="173" thickBot="1">
      <c r="A33" s="22" t="inlineStr">
        <is>
          <t>Hal yang diungkapkan dalam paragraf pendapat untuk penekanan atas suatu masalah atau paragraf penjelasan lainnya, jika ada</t>
        </is>
      </c>
      <c r="B33" s="19" t="n"/>
      <c r="C33" s="26" t="inlineStr"/>
      <c r="D33" s="26" t="inlineStr"/>
      <c r="E33" s="26" t="inlineStr"/>
      <c r="F33" s="26" t="inlineStr"/>
      <c r="G33" s="26" t="inlineStr"/>
      <c r="H33" s="26" t="inlineStr"/>
      <c r="I33" s="26" t="inlineStr"/>
      <c r="J33" s="26" t="n"/>
      <c r="K33" s="26" t="n"/>
      <c r="L33" s="26" t="n"/>
      <c r="M33" s="26" t="n"/>
      <c r="N33" s="26" t="n"/>
      <c r="O33" s="26" t="n"/>
      <c r="P33" s="26" t="n"/>
      <c r="Q33" s="26" t="n"/>
      <c r="R33" s="26" t="n"/>
      <c r="S33" s="26" t="n"/>
      <c r="T33" s="26" t="n"/>
      <c r="U33" s="26" t="n"/>
      <c r="V33" s="26" t="n"/>
      <c r="W33" s="26" t="n"/>
      <c r="X33" s="26" t="n"/>
      <c r="Y33" s="26" t="n"/>
      <c r="Z33" s="26" t="n"/>
      <c r="AA33" s="26" t="n"/>
      <c r="AB33" s="26" t="n"/>
      <c r="AC33" s="26" t="n"/>
      <c r="AD33" s="26" t="n"/>
      <c r="AE33" s="26" t="n"/>
      <c r="AF33" s="26" t="n"/>
      <c r="AG33" s="26" t="n"/>
      <c r="AH33" s="26" t="n"/>
      <c r="AI33" s="26" t="n"/>
      <c r="AJ33" s="26" t="n"/>
      <c r="AK33" s="26" t="n"/>
      <c r="AL33" s="26" t="n"/>
      <c r="AM33" s="26" t="n"/>
      <c r="AN33" s="26" t="n"/>
      <c r="AO33" s="26" t="n"/>
      <c r="AP33" s="26" t="n"/>
    </row>
    <row r="34" hidden="1" ht="18" customHeight="1" s="173" thickBot="1">
      <c r="A34" s="22" t="inlineStr">
        <is>
          <t>Hasil penugasan review</t>
        </is>
      </c>
      <c r="B34" s="19" t="n"/>
      <c r="C34" s="26" t="inlineStr"/>
      <c r="D34" s="26" t="inlineStr"/>
      <c r="E34" s="26" t="inlineStr"/>
      <c r="F34" s="26" t="inlineStr"/>
      <c r="G34" s="26" t="inlineStr"/>
      <c r="H34" s="26" t="inlineStr"/>
      <c r="I34" s="26" t="inlineStr"/>
      <c r="J34" s="26" t="n"/>
      <c r="K34" s="26" t="n"/>
      <c r="L34" s="26" t="n"/>
      <c r="M34" s="26" t="n"/>
      <c r="N34" s="26" t="n"/>
      <c r="O34" s="26" t="n"/>
      <c r="P34" s="26" t="n"/>
      <c r="Q34" s="26" t="n"/>
      <c r="R34" s="26" t="n"/>
      <c r="S34" s="26" t="n"/>
      <c r="T34" s="26" t="n"/>
      <c r="U34" s="26" t="n"/>
      <c r="V34" s="26" t="n"/>
      <c r="W34" s="26" t="n"/>
      <c r="X34" s="26" t="n"/>
      <c r="Y34" s="26" t="n"/>
      <c r="Z34" s="26" t="n"/>
      <c r="AA34" s="26" t="n"/>
      <c r="AB34" s="26" t="n"/>
      <c r="AC34" s="26" t="n"/>
      <c r="AD34" s="26" t="n"/>
      <c r="AE34" s="26" t="n"/>
      <c r="AF34" s="26" t="n"/>
      <c r="AG34" s="26" t="n"/>
      <c r="AH34" s="26" t="n"/>
      <c r="AI34" s="26" t="n"/>
      <c r="AJ34" s="26" t="n"/>
      <c r="AK34" s="26" t="n"/>
      <c r="AL34" s="26" t="n"/>
      <c r="AM34" s="26" t="n"/>
      <c r="AN34" s="26" t="n"/>
      <c r="AO34" s="26" t="n"/>
      <c r="AP34" s="26" t="n"/>
    </row>
    <row r="35" ht="18" customHeight="1" s="173" thickBot="1">
      <c r="A35" s="22" t="inlineStr">
        <is>
          <t>Opini Hal Audit Utama</t>
        </is>
      </c>
      <c r="B35" s="19" t="n"/>
      <c r="C35" s="26" t="n">
        <v/>
      </c>
      <c r="D35" s="26" t="n">
        <v/>
      </c>
      <c r="E35" s="26" t="n">
        <v/>
      </c>
      <c r="F35" s="26" t="inlineStr">
        <is>
          <t>Ya / Yes</t>
        </is>
      </c>
      <c r="G35" s="26" t="inlineStr">
        <is>
          <t>Ya / Yes</t>
        </is>
      </c>
      <c r="H35" s="26" t="inlineStr"/>
      <c r="I35" s="26" t="inlineStr"/>
      <c r="J35" s="26" t="n"/>
      <c r="K35" s="26" t="n"/>
      <c r="L35" s="26" t="n"/>
      <c r="M35" s="26" t="n"/>
      <c r="N35" s="26" t="n"/>
      <c r="O35" s="26" t="n"/>
      <c r="P35" s="26" t="n"/>
      <c r="Q35" s="26" t="n"/>
      <c r="R35" s="26" t="n"/>
      <c r="S35" s="26" t="n"/>
      <c r="T35" s="26" t="n"/>
      <c r="U35" s="26" t="n"/>
      <c r="V35" s="26" t="n"/>
      <c r="W35" s="26" t="n"/>
      <c r="X35" s="26" t="n"/>
      <c r="Y35" s="26" t="n"/>
      <c r="Z35" s="26" t="n"/>
      <c r="AA35" s="26" t="n"/>
      <c r="AB35" s="26" t="n"/>
      <c r="AC35" s="26" t="n"/>
      <c r="AD35" s="26" t="n"/>
      <c r="AE35" s="26" t="n"/>
      <c r="AF35" s="26" t="n"/>
      <c r="AG35" s="26" t="n"/>
      <c r="AH35" s="26" t="n"/>
      <c r="AI35" s="26" t="n"/>
      <c r="AJ35" s="26" t="n"/>
      <c r="AK35" s="26" t="n"/>
      <c r="AL35" s="26" t="n"/>
      <c r="AM35" s="26" t="n"/>
      <c r="AN35" s="26" t="n"/>
      <c r="AO35" s="26" t="n"/>
      <c r="AP35" s="26" t="n"/>
    </row>
    <row r="36" ht="18" customHeight="1" s="173" thickBot="1">
      <c r="A36" s="22" t="inlineStr">
        <is>
          <t>Jumlah Hal Audit Utama</t>
        </is>
      </c>
      <c r="B36" s="19" t="n"/>
      <c r="C36" s="26" t="n">
        <v/>
      </c>
      <c r="D36" s="26" t="n">
        <v/>
      </c>
      <c r="E36" s="26" t="n">
        <v/>
      </c>
      <c r="F36" s="26" t="inlineStr">
        <is>
          <t>2</t>
        </is>
      </c>
      <c r="G36" s="26" t="inlineStr"/>
      <c r="H36" s="26" t="inlineStr"/>
      <c r="I36" s="26" t="inlineStr"/>
      <c r="J36" s="26" t="n"/>
      <c r="K36" s="26" t="n"/>
      <c r="L36" s="26" t="n"/>
      <c r="M36" s="26" t="n"/>
      <c r="N36" s="26" t="n"/>
      <c r="O36" s="26" t="n"/>
      <c r="P36" s="26" t="n"/>
      <c r="Q36" s="26" t="n"/>
      <c r="R36" s="26" t="n"/>
      <c r="S36" s="26" t="n"/>
      <c r="T36" s="26" t="n"/>
      <c r="U36" s="26" t="n"/>
      <c r="V36" s="26" t="n"/>
      <c r="W36" s="26" t="n"/>
      <c r="X36" s="26" t="n"/>
      <c r="Y36" s="26" t="n"/>
      <c r="Z36" s="26" t="n"/>
      <c r="AA36" s="26" t="n"/>
      <c r="AB36" s="26" t="n"/>
      <c r="AC36" s="26" t="n"/>
      <c r="AD36" s="26" t="n"/>
      <c r="AE36" s="26" t="n"/>
      <c r="AF36" s="26" t="n"/>
      <c r="AG36" s="26" t="n"/>
      <c r="AH36" s="26" t="n"/>
      <c r="AI36" s="26" t="n"/>
      <c r="AJ36" s="26" t="n"/>
      <c r="AK36" s="26" t="n"/>
      <c r="AL36" s="26" t="n"/>
      <c r="AM36" s="26" t="n"/>
      <c r="AN36" s="26" t="n"/>
      <c r="AO36" s="26" t="n"/>
      <c r="AP36" s="26" t="n"/>
    </row>
    <row r="37" ht="18" customHeight="1" s="173" thickBot="1">
      <c r="A37" s="22" t="inlineStr">
        <is>
          <t>Paragraf Hal Audit Utama</t>
        </is>
      </c>
      <c r="B37" s="19" t="n"/>
      <c r="C37" s="26" t="n">
        <v/>
      </c>
      <c r="D37" s="26" t="n">
        <v/>
      </c>
      <c r="E37" s="26" t="n">
        <v/>
      </c>
      <c r="F37" s="26" t="inlineStr"/>
      <c r="G37" s="26" t="inlineStr">
        <is>
          <t>1. Cadangan kerugian penurunan nilai pada piutang, pinjaman qardh dan pembiayaan 2. Pengoperasian dan pengendalian atas sistem teknologi informasi (TI) pelaporan keuangan</t>
        </is>
      </c>
      <c r="H37" s="26" t="inlineStr"/>
      <c r="I37" s="26" t="inlineStr"/>
      <c r="J37" s="26" t="n"/>
      <c r="K37" s="26" t="n"/>
      <c r="L37" s="26" t="n"/>
      <c r="M37" s="26" t="n"/>
      <c r="N37" s="26" t="n"/>
      <c r="O37" s="26" t="n"/>
      <c r="P37" s="26" t="n"/>
      <c r="Q37" s="26" t="n"/>
      <c r="R37" s="26" t="n"/>
      <c r="S37" s="26" t="n"/>
      <c r="T37" s="26" t="n"/>
      <c r="U37" s="26" t="n"/>
      <c r="V37" s="26" t="n"/>
      <c r="W37" s="26" t="n"/>
      <c r="X37" s="26" t="n"/>
      <c r="Y37" s="26" t="n"/>
      <c r="Z37" s="26" t="n"/>
      <c r="AA37" s="26" t="n"/>
      <c r="AB37" s="26" t="n"/>
      <c r="AC37" s="26" t="n"/>
      <c r="AD37" s="26" t="n"/>
      <c r="AE37" s="26" t="n"/>
      <c r="AF37" s="26" t="n"/>
      <c r="AG37" s="26" t="n"/>
      <c r="AH37" s="26" t="n"/>
      <c r="AI37" s="26" t="n"/>
      <c r="AJ37" s="26" t="n"/>
      <c r="AK37" s="26" t="n"/>
      <c r="AL37" s="26" t="n"/>
      <c r="AM37" s="26" t="n"/>
      <c r="AN37" s="26" t="n"/>
      <c r="AO37" s="26" t="n"/>
      <c r="AP37" s="26" t="n"/>
    </row>
    <row r="38" ht="35" customHeight="1" s="173" thickBot="1">
      <c r="A38" s="22" t="inlineStr">
        <is>
          <t>Tanggal laporan audit atau hasil laporan review</t>
        </is>
      </c>
      <c r="B38" s="19" t="n"/>
      <c r="C38" s="26" t="inlineStr">
        <is>
          <t>3 Februari 2020</t>
        </is>
      </c>
      <c r="D38" s="26" t="inlineStr">
        <is>
          <t>January 26, 2021</t>
        </is>
      </c>
      <c r="E38" s="26" t="inlineStr">
        <is>
          <t>January 19, 2022</t>
        </is>
      </c>
      <c r="F38" s="26" t="inlineStr">
        <is>
          <t>30 Januari 2023</t>
        </is>
      </c>
      <c r="G38" s="26" t="inlineStr">
        <is>
          <t>2024-01-30</t>
        </is>
      </c>
      <c r="H38" s="26" t="inlineStr">
        <is>
          <t>2025-02-04</t>
        </is>
      </c>
      <c r="I38" s="26" t="inlineStr">
        <is>
          <t>2026-01-29</t>
        </is>
      </c>
      <c r="J38" s="26" t="n"/>
      <c r="K38" s="26" t="n"/>
      <c r="L38" s="26" t="n"/>
      <c r="M38" s="26" t="n"/>
      <c r="N38" s="26" t="n"/>
      <c r="O38" s="26" t="n"/>
      <c r="P38" s="26" t="n"/>
      <c r="Q38" s="26" t="n"/>
      <c r="R38" s="26" t="n"/>
      <c r="S38" s="26" t="n"/>
      <c r="T38" s="26" t="n"/>
      <c r="U38" s="26" t="n"/>
      <c r="V38" s="26" t="n"/>
      <c r="W38" s="26" t="n"/>
      <c r="X38" s="26" t="n"/>
      <c r="Y38" s="26" t="n"/>
      <c r="Z38" s="26" t="n"/>
      <c r="AA38" s="26" t="n"/>
      <c r="AB38" s="26" t="n"/>
      <c r="AC38" s="26" t="n"/>
      <c r="AD38" s="26" t="n"/>
      <c r="AE38" s="26" t="n"/>
      <c r="AF38" s="26" t="n"/>
      <c r="AG38" s="26" t="n"/>
      <c r="AH38" s="26" t="n"/>
      <c r="AI38" s="26" t="n"/>
      <c r="AJ38" s="26" t="n"/>
      <c r="AK38" s="26" t="n"/>
      <c r="AL38" s="26" t="n"/>
      <c r="AM38" s="26" t="n"/>
      <c r="AN38" s="26" t="n"/>
      <c r="AO38" s="26" t="n"/>
      <c r="AP38" s="26" t="n"/>
    </row>
    <row r="39" ht="48" customHeight="1" s="173" thickBot="1">
      <c r="A39" s="22" t="inlineStr">
        <is>
          <t>Auditor tahun berjalan</t>
        </is>
      </c>
      <c r="B39" s="19" t="n"/>
      <c r="C39" s="26" t="inlineStr">
        <is>
          <t>Purwantono, Sungkoro &amp; Surja</t>
        </is>
      </c>
      <c r="D39" s="26" t="inlineStr">
        <is>
          <t>Purwantono, Sungkoro &amp; Surja</t>
        </is>
      </c>
      <c r="E39" s="26" t="inlineStr">
        <is>
          <t>Tanudiredja, Wibisana, Rintis dan Rekan</t>
        </is>
      </c>
      <c r="F39" s="26" t="inlineStr">
        <is>
          <t>Tanudiredja, Wibisana, Rintis, &amp; Rekan</t>
        </is>
      </c>
      <c r="G39" s="26" t="inlineStr">
        <is>
          <t>Tanudiredja, Wibisana, Rintis &amp; Rekan</t>
        </is>
      </c>
      <c r="H39" s="26" t="inlineStr">
        <is>
          <t>KAP Rintis, Jumadi, Rianto  Rekan</t>
        </is>
      </c>
      <c r="I39" s="26" t="inlineStr">
        <is>
          <t>KAP Purwanto Susanti dan Surja</t>
        </is>
      </c>
      <c r="J39" s="26" t="n"/>
      <c r="K39" s="26" t="n"/>
      <c r="L39" s="26" t="n"/>
      <c r="M39" s="26" t="n"/>
      <c r="N39" s="26" t="n"/>
      <c r="O39" s="26" t="n"/>
      <c r="P39" s="26" t="n"/>
      <c r="Q39" s="26" t="n"/>
      <c r="R39" s="26" t="n"/>
      <c r="S39" s="26" t="n"/>
      <c r="T39" s="26" t="n"/>
      <c r="U39" s="26" t="n"/>
      <c r="V39" s="26" t="n"/>
      <c r="W39" s="26" t="n"/>
      <c r="X39" s="26" t="n"/>
      <c r="Y39" s="26" t="n"/>
      <c r="Z39" s="26" t="n"/>
      <c r="AA39" s="26" t="n"/>
      <c r="AB39" s="26" t="n"/>
      <c r="AC39" s="26" t="n"/>
      <c r="AD39" s="26" t="n"/>
      <c r="AE39" s="26" t="n"/>
      <c r="AF39" s="26" t="n"/>
      <c r="AG39" s="26" t="n"/>
      <c r="AH39" s="26" t="n"/>
      <c r="AI39" s="26" t="n"/>
      <c r="AJ39" s="26" t="n"/>
      <c r="AK39" s="26" t="n"/>
      <c r="AL39" s="26" t="n"/>
      <c r="AM39" s="26" t="n"/>
      <c r="AN39" s="26" t="n"/>
      <c r="AO39" s="26" t="n"/>
      <c r="AP39" s="26" t="n"/>
    </row>
    <row r="40" ht="44" customHeight="1" s="173" thickBot="1">
      <c r="A40" s="22" t="inlineStr">
        <is>
          <t>Nama partner audit tahun berjalan</t>
        </is>
      </c>
      <c r="B40" s="19" t="n"/>
      <c r="C40" s="26" t="inlineStr">
        <is>
          <t>Muhammad Kurniawan, CPA</t>
        </is>
      </c>
      <c r="D40" s="26" t="inlineStr">
        <is>
          <t>Christophorus Alvin Kossim</t>
        </is>
      </c>
      <c r="E40" s="26" t="inlineStr">
        <is>
          <t>Drs. M. Jusuf Wibisana, M.Ec., CPA</t>
        </is>
      </c>
      <c r="F40" s="26" t="inlineStr">
        <is>
          <t>Drs. M. Jusuf Wibisana, M.Ec., CPA</t>
        </is>
      </c>
      <c r="G40" s="26" t="inlineStr">
        <is>
          <t>Drs. M. Jusuf Wibisana, M.Ec., CPA</t>
        </is>
      </c>
      <c r="H40" s="26" t="inlineStr">
        <is>
          <t>Lucy Luciana Suhenda</t>
        </is>
      </c>
      <c r="I40" s="26" t="inlineStr">
        <is>
          <t>Yovita</t>
        </is>
      </c>
      <c r="J40" s="26" t="n"/>
      <c r="K40" s="26" t="n"/>
      <c r="L40" s="26" t="n"/>
      <c r="M40" s="26" t="n"/>
      <c r="N40" s="26" t="n"/>
      <c r="O40" s="26" t="n"/>
      <c r="P40" s="26" t="n"/>
      <c r="Q40" s="26" t="n"/>
      <c r="R40" s="26" t="n"/>
      <c r="S40" s="26" t="n"/>
      <c r="T40" s="26" t="n"/>
      <c r="U40" s="26" t="n"/>
      <c r="V40" s="26" t="n"/>
      <c r="W40" s="26" t="n"/>
      <c r="X40" s="26" t="n"/>
      <c r="Y40" s="26" t="n"/>
      <c r="Z40" s="26" t="n"/>
      <c r="AA40" s="26" t="n"/>
      <c r="AB40" s="26" t="n"/>
      <c r="AC40" s="26" t="n"/>
      <c r="AD40" s="26" t="n"/>
      <c r="AE40" s="26" t="n"/>
      <c r="AF40" s="26" t="n"/>
      <c r="AG40" s="26" t="n"/>
      <c r="AH40" s="26" t="n"/>
      <c r="AI40" s="26" t="n"/>
      <c r="AJ40" s="26" t="n"/>
      <c r="AK40" s="26" t="n"/>
      <c r="AL40" s="26" t="n"/>
      <c r="AM40" s="26" t="n"/>
      <c r="AN40" s="26" t="n"/>
      <c r="AO40" s="26" t="n"/>
      <c r="AP40" s="26" t="n"/>
    </row>
    <row r="41" hidden="1" ht="35" customHeight="1" s="173" thickBot="1">
      <c r="A41" s="22" t="inlineStr">
        <is>
          <t>Lama tahun penugasan partner yang menandatangani</t>
        </is>
      </c>
      <c r="B41" s="19" t="n"/>
      <c r="C41" s="26" t="inlineStr"/>
      <c r="D41" s="26" t="inlineStr"/>
      <c r="E41" s="26" t="inlineStr"/>
      <c r="F41" s="26" t="inlineStr"/>
      <c r="G41" s="26" t="inlineStr"/>
      <c r="H41" s="26" t="inlineStr"/>
      <c r="I41" s="26" t="inlineStr"/>
      <c r="J41" s="26" t="n"/>
      <c r="K41" s="26" t="n"/>
      <c r="L41" s="26" t="n"/>
      <c r="M41" s="26" t="n"/>
      <c r="N41" s="26" t="n"/>
      <c r="O41" s="26" t="n"/>
      <c r="P41" s="26" t="n"/>
      <c r="Q41" s="26" t="n"/>
      <c r="R41" s="26" t="n"/>
      <c r="S41" s="26" t="n"/>
      <c r="T41" s="26" t="n"/>
      <c r="U41" s="26" t="n"/>
      <c r="V41" s="26" t="n"/>
      <c r="W41" s="26" t="n"/>
      <c r="X41" s="26" t="n"/>
      <c r="Y41" s="26" t="n"/>
      <c r="Z41" s="26" t="n"/>
      <c r="AA41" s="26" t="n"/>
      <c r="AB41" s="26" t="n"/>
      <c r="AC41" s="26" t="n"/>
      <c r="AD41" s="26" t="n"/>
      <c r="AE41" s="26" t="n"/>
      <c r="AF41" s="26" t="n"/>
      <c r="AG41" s="26" t="n"/>
      <c r="AH41" s="26" t="n"/>
      <c r="AI41" s="26" t="n"/>
      <c r="AJ41" s="26" t="n"/>
      <c r="AK41" s="26" t="n"/>
      <c r="AL41" s="26" t="n"/>
      <c r="AM41" s="26" t="n"/>
      <c r="AN41" s="26" t="n"/>
      <c r="AO41" s="26" t="n"/>
      <c r="AP41" s="26" t="n"/>
    </row>
    <row r="42" ht="51" customHeight="1" s="173" thickBot="1">
      <c r="A42" s="22" t="inlineStr">
        <is>
          <t>Auditor tahun sebelumnya</t>
        </is>
      </c>
      <c r="B42" s="19" t="n"/>
      <c r="C42" s="26" t="inlineStr">
        <is>
          <t>Purwantono, Sungkoro &amp; Surja</t>
        </is>
      </c>
      <c r="D42" s="26" t="inlineStr">
        <is>
          <t>Purwantono, Sungkoro &amp; Surja</t>
        </is>
      </c>
      <c r="E42" s="26" t="inlineStr">
        <is>
          <t>Purwantono, Sungkoro dan Surja</t>
        </is>
      </c>
      <c r="F42" s="26" t="inlineStr">
        <is>
          <t>Tanudiredja, Wibisana, Rintis, &amp; Rekan</t>
        </is>
      </c>
      <c r="G42" s="26" t="inlineStr">
        <is>
          <t>Tanudiredja, Wibisana, Rintis &amp; Rekan</t>
        </is>
      </c>
      <c r="H42" s="26" t="inlineStr">
        <is>
          <t>KAP Tanudiredja, Wibisana, Rintis dan Rekan</t>
        </is>
      </c>
      <c r="I42" s="26" t="inlineStr">
        <is>
          <t>KAP Rintis, Jumadi, Rianto  Rekan</t>
        </is>
      </c>
      <c r="J42" s="26" t="n"/>
      <c r="K42" s="26" t="n"/>
      <c r="L42" s="26" t="n"/>
      <c r="M42" s="26" t="n"/>
      <c r="N42" s="26" t="n"/>
      <c r="O42" s="26" t="n"/>
      <c r="P42" s="26" t="n"/>
      <c r="Q42" s="26" t="n"/>
      <c r="R42" s="26" t="n"/>
      <c r="S42" s="26" t="n"/>
      <c r="T42" s="26" t="n"/>
      <c r="U42" s="26" t="n"/>
      <c r="V42" s="26" t="n"/>
      <c r="W42" s="26" t="n"/>
      <c r="X42" s="26" t="n"/>
      <c r="Y42" s="26" t="n"/>
      <c r="Z42" s="26" t="n"/>
      <c r="AA42" s="26" t="n"/>
      <c r="AB42" s="26" t="n"/>
      <c r="AC42" s="26" t="n"/>
      <c r="AD42" s="26" t="n"/>
      <c r="AE42" s="26" t="n"/>
      <c r="AF42" s="26" t="n"/>
      <c r="AG42" s="26" t="n"/>
      <c r="AH42" s="26" t="n"/>
      <c r="AI42" s="26" t="n"/>
      <c r="AJ42" s="26" t="n"/>
      <c r="AK42" s="26" t="n"/>
      <c r="AL42" s="26" t="n"/>
      <c r="AM42" s="26" t="n"/>
      <c r="AN42" s="26" t="n"/>
      <c r="AO42" s="26" t="n"/>
      <c r="AP42" s="26" t="n"/>
    </row>
    <row r="43" ht="54" customHeight="1" s="173" thickBot="1">
      <c r="A43" s="22" t="inlineStr">
        <is>
          <t>Nama partner audit tahun sebelumnya</t>
        </is>
      </c>
      <c r="B43" s="19" t="n"/>
      <c r="C43" s="26" t="inlineStr">
        <is>
          <t>Danil Setiadi Handaja, CPA</t>
        </is>
      </c>
      <c r="D43" s="26" t="inlineStr">
        <is>
          <t>Muhammad Kurniawan</t>
        </is>
      </c>
      <c r="E43" s="26" t="inlineStr">
        <is>
          <t>Christophorus Alvin Kossim</t>
        </is>
      </c>
      <c r="F43" s="26" t="inlineStr">
        <is>
          <t>Drs. M. Jusuf Wibisana, M.Ec., CPA</t>
        </is>
      </c>
      <c r="G43" s="26" t="inlineStr">
        <is>
          <t>Drs. M. Jusuf Wibisana, M.Ec., CPA</t>
        </is>
      </c>
      <c r="H43" s="26" t="inlineStr">
        <is>
          <t>Drs. M. Jusuf Wibisana, M.Ec., CPA</t>
        </is>
      </c>
      <c r="I43" s="26" t="inlineStr">
        <is>
          <t>Lucy Luciana Suhenda</t>
        </is>
      </c>
      <c r="J43" s="26" t="n"/>
      <c r="K43" s="26" t="n"/>
      <c r="L43" s="26" t="n"/>
      <c r="M43" s="26" t="n"/>
      <c r="N43" s="26" t="n"/>
      <c r="O43" s="26" t="n"/>
      <c r="P43" s="26" t="n"/>
      <c r="Q43" s="26" t="n"/>
      <c r="R43" s="26" t="n"/>
      <c r="S43" s="26" t="n"/>
      <c r="T43" s="26" t="n"/>
      <c r="U43" s="26" t="n"/>
      <c r="V43" s="26" t="n"/>
      <c r="W43" s="26" t="n"/>
      <c r="X43" s="26" t="n"/>
      <c r="Y43" s="26" t="n"/>
      <c r="Z43" s="26" t="n"/>
      <c r="AA43" s="26" t="n"/>
      <c r="AB43" s="26" t="n"/>
      <c r="AC43" s="26" t="n"/>
      <c r="AD43" s="26" t="n"/>
      <c r="AE43" s="26" t="n"/>
      <c r="AF43" s="26" t="n"/>
      <c r="AG43" s="26" t="n"/>
      <c r="AH43" s="26" t="n"/>
      <c r="AI43" s="26" t="n"/>
      <c r="AJ43" s="26" t="n"/>
      <c r="AK43" s="26" t="n"/>
      <c r="AL43" s="26" t="n"/>
      <c r="AM43" s="26" t="n"/>
      <c r="AN43" s="26" t="n"/>
      <c r="AO43" s="26" t="n"/>
      <c r="AP43" s="26" t="n"/>
    </row>
    <row r="44" ht="86" customHeight="1" s="173" thickBot="1">
      <c r="A44" s="22" t="inlineStr">
        <is>
          <t>Kepatuhan terhadap pemenuhan peraturan OJK Nomor: 75/POJK.04/2017 tentang Tanggung Jawab Direksi Atas Laporan Keuangan</t>
        </is>
      </c>
      <c r="B44" s="19" t="n"/>
      <c r="C44" s="26" t="inlineStr">
        <is>
          <t>Ya / Yes</t>
        </is>
      </c>
      <c r="D44" s="26" t="inlineStr">
        <is>
          <t>Ya / Yes</t>
        </is>
      </c>
      <c r="E44" s="26" t="inlineStr">
        <is>
          <t>Ya / Yes</t>
        </is>
      </c>
      <c r="F44" s="26" t="inlineStr">
        <is>
          <t>Ya / Yes</t>
        </is>
      </c>
      <c r="G44" s="26" t="inlineStr">
        <is>
          <t>Ya / Yes</t>
        </is>
      </c>
      <c r="H44" s="26" t="inlineStr">
        <is>
          <t>Ya / Yes</t>
        </is>
      </c>
      <c r="I44" s="26" t="inlineStr">
        <is>
          <t>Ya / Yes</t>
        </is>
      </c>
      <c r="J44" s="26" t="n"/>
      <c r="K44" s="26" t="n"/>
      <c r="L44" s="26" t="n"/>
      <c r="M44" s="26" t="n"/>
      <c r="N44" s="26" t="n"/>
      <c r="O44" s="26" t="n"/>
      <c r="P44" s="26" t="n"/>
      <c r="Q44" s="26" t="n"/>
      <c r="R44" s="26" t="n"/>
      <c r="S44" s="26" t="n"/>
      <c r="T44" s="26" t="n"/>
      <c r="U44" s="26" t="n"/>
      <c r="V44" s="26" t="n"/>
      <c r="W44" s="26" t="n"/>
      <c r="X44" s="26" t="n"/>
      <c r="Y44" s="26" t="n"/>
      <c r="Z44" s="26" t="n"/>
      <c r="AA44" s="26" t="n"/>
      <c r="AB44" s="26" t="n"/>
      <c r="AC44" s="26" t="n"/>
      <c r="AD44" s="26" t="n"/>
      <c r="AE44" s="26" t="n"/>
      <c r="AF44" s="26" t="n"/>
      <c r="AG44" s="26" t="n"/>
      <c r="AH44" s="26" t="n"/>
      <c r="AI44" s="26" t="n"/>
      <c r="AJ44" s="26" t="n"/>
      <c r="AK44" s="26" t="n"/>
      <c r="AL44" s="26" t="n"/>
      <c r="AM44" s="26" t="n"/>
      <c r="AN44" s="26" t="n"/>
      <c r="AO44" s="26" t="n"/>
      <c r="AP44" s="26" t="n"/>
    </row>
    <row r="45" ht="120" customHeight="1" s="173" thickBot="1">
      <c r="A45" s="22" t="inlineStr">
        <is>
          <t>Kepatuhan terhadap pemenuhan independensi akuntan yang memberikan jasa audit di pasar modal sesuai dengan POJK Nomor 13/POJK.03/2017 tentang Penggunaan Jasa Akuntan Publik dalam Kegiatan Jasa Keuangan</t>
        </is>
      </c>
      <c r="B45" s="19" t="n"/>
      <c r="C45" s="26" t="inlineStr">
        <is>
          <t>Ya / Yes</t>
        </is>
      </c>
      <c r="D45" s="26" t="inlineStr">
        <is>
          <t>Ya / Yes</t>
        </is>
      </c>
      <c r="E45" s="26" t="inlineStr">
        <is>
          <t>Ya / Yes</t>
        </is>
      </c>
      <c r="F45" s="26" t="inlineStr">
        <is>
          <t>Ya / Yes</t>
        </is>
      </c>
      <c r="G45" s="26" t="inlineStr">
        <is>
          <t>Ya / Yes</t>
        </is>
      </c>
      <c r="H45" s="26" t="inlineStr">
        <is>
          <t>Ya / Yes</t>
        </is>
      </c>
      <c r="I45" s="26" t="inlineStr">
        <is>
          <t>Ya / Yes</t>
        </is>
      </c>
      <c r="J45" s="26" t="n"/>
      <c r="K45" s="26" t="n"/>
      <c r="L45" s="26" t="n"/>
      <c r="M45" s="26" t="n"/>
      <c r="N45" s="26" t="n"/>
      <c r="O45" s="26" t="n"/>
      <c r="P45" s="26" t="n"/>
      <c r="Q45" s="26" t="n"/>
      <c r="R45" s="26" t="n"/>
      <c r="S45" s="26" t="n"/>
      <c r="T45" s="26" t="n"/>
      <c r="U45" s="26" t="n"/>
      <c r="V45" s="26" t="n"/>
      <c r="W45" s="26" t="n"/>
      <c r="X45" s="26" t="n"/>
      <c r="Y45" s="26" t="n"/>
      <c r="Z45" s="26" t="n"/>
      <c r="AA45" s="26" t="n"/>
      <c r="AB45" s="26" t="n"/>
      <c r="AC45" s="26" t="n"/>
      <c r="AD45" s="26" t="n"/>
      <c r="AE45" s="26" t="n"/>
      <c r="AF45" s="26" t="n"/>
      <c r="AG45" s="26" t="n"/>
      <c r="AH45" s="26" t="n"/>
      <c r="AI45" s="26" t="n"/>
      <c r="AJ45" s="26" t="n"/>
      <c r="AK45" s="26" t="n"/>
      <c r="AL45" s="26" t="n"/>
      <c r="AM45" s="26" t="n"/>
      <c r="AN45" s="26" t="n"/>
      <c r="AO45" s="26" t="n"/>
      <c r="AP45" s="26" t="n"/>
    </row>
  </sheetData>
  <dataValidations count="1">
    <dataValidation sqref="C5:AP8 C21:AP27 C29:AP29 C33:AP34 C37:AP43" showDropDown="0" showInputMessage="0" showErrorMessage="1" allowBlank="1" errorTitle="Invalid Data Type" error="Please input data in String Data Type" type="textLength" operator="greaterThan">
      <formula1>0</formula1>
    </dataValidation>
  </dataValidations>
  <pageMargins left="0.15" right="0.15" top="0.15" bottom="0.15" header="0.5" footer="0.5"/>
  <pageSetup orientation="portrait" paperSize="0" horizontalDpi="0" verticalDpi="0" copies="0"/>
</worksheet>
</file>

<file path=xl/worksheets/sheet4.xml><?xml version="1.0" encoding="utf-8"?>
<worksheet xmlns="http://schemas.openxmlformats.org/spreadsheetml/2006/main">
  <sheetPr>
    <outlinePr summaryBelow="1" summaryRight="1"/>
    <pageSetUpPr/>
  </sheetPr>
  <dimension ref="A1:AO258"/>
  <sheetViews>
    <sheetView showGridLines="0" tabSelected="1" topLeftCell="A1" workbookViewId="0">
      <pane xSplit="2" ySplit="3" topLeftCell="C4" activePane="bottomRight" state="frozen"/>
      <selection pane="topRight"/>
      <selection pane="bottomLeft"/>
      <selection pane="bottomRight" activeCell="C18" sqref="C18"/>
    </sheetView>
  </sheetViews>
  <sheetFormatPr baseColWidth="10" defaultColWidth="9.3984375" defaultRowHeight="15"/>
  <cols>
    <col collapsed="1" width="42.59765625" bestFit="1" customWidth="1" style="30" min="1" max="1"/>
    <col width="26" customWidth="1" style="30" min="2" max="2"/>
    <col collapsed="1" width="21" customWidth="1" style="30" min="3" max="5"/>
    <col width="21" customWidth="1" style="30" min="6" max="6"/>
    <col collapsed="1" width="21" customWidth="1" style="30" min="7" max="39"/>
    <col collapsed="1" width="9.3984375" customWidth="1" style="30" min="40" max="16384"/>
  </cols>
  <sheetData>
    <row r="1" ht="17.25" customHeight="1" s="173">
      <c r="A1" s="166" t="inlineStr">
        <is>
          <t>Laporan posisi keuangan</t>
        </is>
      </c>
      <c r="D1" s="29" t="n"/>
    </row>
    <row r="2" ht="17.25" customHeight="1" s="173">
      <c r="A2" s="166" t="n"/>
      <c r="B2" s="166" t="n"/>
      <c r="C2" s="166" t="n"/>
      <c r="D2" s="29" t="n"/>
    </row>
    <row r="3" ht="17" customHeight="1" s="173">
      <c r="A3" s="31" t="inlineStr">
        <is>
          <t>Period</t>
        </is>
      </c>
      <c r="B3" s="31" t="n"/>
      <c r="C3" s="158" t="inlineStr">
        <is>
          <t>2018-12-31</t>
        </is>
      </c>
      <c r="D3" s="32" t="inlineStr">
        <is>
          <t>2019-12-31</t>
        </is>
      </c>
      <c r="E3" s="32" t="inlineStr">
        <is>
          <t>2020-12-31</t>
        </is>
      </c>
      <c r="F3" s="32" t="inlineStr">
        <is>
          <t>2021-12-31</t>
        </is>
      </c>
      <c r="G3" s="32" t="inlineStr">
        <is>
          <t>2022-12-31</t>
        </is>
      </c>
      <c r="H3" s="32" t="inlineStr">
        <is>
          <t>2023-12-31</t>
        </is>
      </c>
      <c r="I3" s="32" t="inlineStr">
        <is>
          <t>2024-12-31</t>
        </is>
      </c>
      <c r="J3" s="32" t="inlineStr">
        <is>
          <t>2025-12-31</t>
        </is>
      </c>
      <c r="K3" s="32" t="n"/>
      <c r="L3" s="32" t="n"/>
      <c r="M3" s="32" t="n"/>
      <c r="N3" s="32" t="n"/>
      <c r="O3" s="32" t="n"/>
      <c r="P3" s="32" t="n"/>
      <c r="Q3" s="32" t="n"/>
      <c r="R3" s="32" t="n"/>
      <c r="S3" s="32" t="n"/>
      <c r="T3" s="32" t="n"/>
      <c r="U3" s="32" t="n"/>
      <c r="V3" s="32" t="n"/>
      <c r="W3" s="32" t="n"/>
      <c r="X3" s="32" t="n"/>
      <c r="Y3" s="32" t="n"/>
      <c r="Z3" s="32" t="n"/>
      <c r="AA3" s="32" t="n"/>
      <c r="AB3" s="32" t="n"/>
      <c r="AC3" s="32" t="n"/>
      <c r="AD3" s="32" t="n"/>
      <c r="AE3" s="32" t="n"/>
      <c r="AF3" s="32" t="n"/>
      <c r="AG3" s="32" t="n"/>
      <c r="AH3" s="32" t="n"/>
      <c r="AI3" s="32" t="n"/>
      <c r="AJ3" s="32" t="n"/>
      <c r="AK3" s="32" t="n"/>
      <c r="AL3" s="32" t="n"/>
      <c r="AM3" s="32" t="n"/>
    </row>
    <row r="4" ht="18" customHeight="1" s="173" thickBot="1">
      <c r="A4" s="33" t="inlineStr">
        <is>
          <t>Laporan posisi keuangan</t>
        </is>
      </c>
      <c r="B4" s="33" t="n"/>
      <c r="C4" s="34" t="n"/>
      <c r="D4" s="34" t="n"/>
      <c r="E4" s="34" t="n"/>
      <c r="F4" s="34" t="n"/>
      <c r="G4" s="34" t="n"/>
      <c r="H4" s="34" t="n"/>
      <c r="I4" s="34" t="n"/>
      <c r="J4" s="34" t="n"/>
      <c r="K4" s="34" t="n"/>
      <c r="L4" s="34" t="n"/>
      <c r="M4" s="34" t="n"/>
      <c r="N4" s="34" t="n"/>
      <c r="O4" s="34" t="n"/>
      <c r="P4" s="34" t="n"/>
      <c r="Q4" s="34" t="n"/>
      <c r="R4" s="34" t="n"/>
      <c r="S4" s="34" t="n"/>
      <c r="T4" s="34" t="n"/>
      <c r="U4" s="34" t="n"/>
      <c r="V4" s="34" t="n"/>
      <c r="W4" s="34" t="n"/>
      <c r="X4" s="34" t="n"/>
      <c r="Y4" s="34" t="n"/>
      <c r="Z4" s="34" t="n"/>
      <c r="AA4" s="34" t="n"/>
      <c r="AB4" s="34" t="n"/>
      <c r="AC4" s="34" t="n"/>
      <c r="AD4" s="34" t="n"/>
      <c r="AE4" s="34" t="n"/>
      <c r="AF4" s="34" t="n"/>
      <c r="AG4" s="34" t="n"/>
      <c r="AH4" s="34" t="n"/>
      <c r="AI4" s="34" t="n"/>
      <c r="AJ4" s="34" t="n"/>
      <c r="AK4" s="34" t="n"/>
      <c r="AL4" s="34" t="n"/>
      <c r="AM4" s="34" t="n"/>
    </row>
    <row r="5" ht="18" customHeight="1" s="173" thickBot="1">
      <c r="A5" s="35" t="inlineStr">
        <is>
          <t>Aset</t>
        </is>
      </c>
      <c r="B5" s="35" t="n"/>
      <c r="C5" s="34" t="n"/>
      <c r="D5" s="34" t="n"/>
      <c r="E5" s="34" t="n"/>
      <c r="F5" s="34" t="n"/>
      <c r="G5" s="34" t="n"/>
      <c r="H5" s="34" t="n"/>
      <c r="I5" s="34" t="n"/>
      <c r="J5" s="34" t="n"/>
      <c r="K5" s="34" t="n"/>
      <c r="L5" s="34" t="n"/>
      <c r="M5" s="34" t="n"/>
      <c r="N5" s="34" t="n"/>
      <c r="O5" s="34" t="n"/>
      <c r="P5" s="34" t="n"/>
      <c r="Q5" s="34" t="n"/>
      <c r="R5" s="34" t="n"/>
      <c r="S5" s="34" t="n"/>
      <c r="T5" s="34" t="n"/>
      <c r="U5" s="34" t="n"/>
      <c r="V5" s="34" t="n"/>
      <c r="W5" s="34" t="n"/>
      <c r="X5" s="34" t="n"/>
      <c r="Y5" s="34" t="n"/>
      <c r="Z5" s="34" t="n"/>
      <c r="AA5" s="34" t="n"/>
      <c r="AB5" s="34" t="n"/>
      <c r="AC5" s="34" t="n"/>
      <c r="AD5" s="34" t="n"/>
      <c r="AE5" s="34" t="n"/>
      <c r="AF5" s="34" t="n"/>
      <c r="AG5" s="34" t="n"/>
      <c r="AH5" s="34" t="n"/>
      <c r="AI5" s="34" t="n"/>
      <c r="AJ5" s="34" t="n"/>
      <c r="AK5" s="34" t="n"/>
      <c r="AL5" s="34" t="n"/>
      <c r="AM5" s="34" t="n"/>
    </row>
    <row r="6" ht="18" customHeight="1" s="173" thickBot="1">
      <c r="A6" s="36" t="inlineStr">
        <is>
          <t>Kas</t>
        </is>
      </c>
      <c r="B6" s="36" t="n"/>
      <c r="C6" s="37" t="n">
        <v>231.268</v>
      </c>
      <c r="D6" s="37" t="n">
        <v>262.485</v>
      </c>
      <c r="E6" s="37" t="n">
        <v>3180.739</v>
      </c>
      <c r="F6" s="37" t="n">
        <v>4119.903</v>
      </c>
      <c r="G6" s="37" t="n">
        <v>4951.469</v>
      </c>
      <c r="H6" s="37" t="n">
        <v>5255.841</v>
      </c>
      <c r="I6" s="37" t="n">
        <v>8080.689</v>
      </c>
      <c r="J6" s="37" t="n">
        <v>8690.766</v>
      </c>
      <c r="K6" s="37" t="n"/>
      <c r="L6" s="37" t="n"/>
      <c r="M6" s="37" t="n"/>
      <c r="N6" s="37" t="n"/>
      <c r="O6" s="37" t="n"/>
      <c r="P6" s="37" t="n"/>
      <c r="Q6" s="37" t="n"/>
      <c r="R6" s="37" t="n"/>
      <c r="S6" s="37" t="n"/>
      <c r="T6" s="37" t="n"/>
      <c r="U6" s="37" t="n"/>
      <c r="V6" s="37" t="n"/>
      <c r="W6" s="37" t="n"/>
      <c r="X6" s="37" t="n"/>
      <c r="Y6" s="37" t="n"/>
      <c r="Z6" s="37" t="n"/>
      <c r="AA6" s="37" t="n"/>
      <c r="AB6" s="37" t="n"/>
      <c r="AC6" s="37" t="n"/>
      <c r="AD6" s="37" t="n"/>
      <c r="AE6" s="37" t="n"/>
      <c r="AF6" s="37" t="n"/>
      <c r="AG6" s="37" t="n"/>
      <c r="AH6" s="37" t="n"/>
      <c r="AI6" s="37" t="n"/>
      <c r="AJ6" s="37" t="n"/>
      <c r="AK6" s="37" t="n"/>
      <c r="AL6" s="37" t="n"/>
      <c r="AM6" s="37" t="n"/>
    </row>
    <row r="7" hidden="1" ht="35" customHeight="1" s="173" thickBot="1">
      <c r="A7" s="36" t="inlineStr">
        <is>
          <t>Dana yang dibatasi penggunaannya</t>
        </is>
      </c>
      <c r="B7" s="36" t="n"/>
      <c r="C7" s="37" t="inlineStr"/>
      <c r="D7" s="37" t="inlineStr"/>
      <c r="E7" s="37" t="inlineStr"/>
      <c r="F7" s="37" t="inlineStr"/>
      <c r="G7" s="37" t="inlineStr"/>
      <c r="H7" s="37" t="inlineStr"/>
      <c r="I7" s="37" t="inlineStr"/>
      <c r="J7" s="37" t="inlineStr"/>
      <c r="K7" s="37" t="n"/>
      <c r="L7" s="37" t="n"/>
      <c r="M7" s="37" t="n"/>
      <c r="N7" s="37" t="n"/>
      <c r="O7" s="37" t="n"/>
      <c r="P7" s="37" t="n"/>
      <c r="Q7" s="37" t="n"/>
      <c r="R7" s="37" t="n"/>
      <c r="S7" s="37" t="n"/>
      <c r="T7" s="37" t="n"/>
      <c r="U7" s="37" t="n"/>
      <c r="V7" s="37" t="n"/>
      <c r="W7" s="37" t="n"/>
      <c r="X7" s="37" t="n"/>
      <c r="Y7" s="37" t="n"/>
      <c r="Z7" s="37" t="n"/>
      <c r="AA7" s="37" t="n"/>
      <c r="AB7" s="37" t="n"/>
      <c r="AC7" s="37" t="n"/>
      <c r="AD7" s="37" t="n"/>
      <c r="AE7" s="37" t="n"/>
      <c r="AF7" s="37" t="n"/>
      <c r="AG7" s="37" t="n"/>
      <c r="AH7" s="37" t="n"/>
      <c r="AI7" s="37" t="n"/>
      <c r="AJ7" s="37" t="n"/>
      <c r="AK7" s="37" t="n"/>
      <c r="AL7" s="37" t="n"/>
      <c r="AM7" s="37" t="n"/>
    </row>
    <row r="8" ht="18" customHeight="1" s="173" thickBot="1">
      <c r="A8" s="36" t="inlineStr">
        <is>
          <t>Giro pada Bank Indonesia</t>
        </is>
      </c>
      <c r="B8" s="36" t="n"/>
      <c r="C8" s="37" t="n">
        <v>1498.333</v>
      </c>
      <c r="D8" s="37" t="n">
        <v>1327.895</v>
      </c>
      <c r="E8" s="37" t="n">
        <v>1084.299</v>
      </c>
      <c r="F8" s="37" t="n">
        <v>11614.743</v>
      </c>
      <c r="G8" s="37" t="n">
        <v>20113.22</v>
      </c>
      <c r="H8" s="37" t="n">
        <v>17085.893</v>
      </c>
      <c r="I8" s="37" t="n">
        <v>13838.304</v>
      </c>
      <c r="J8" s="37" t="n">
        <v>29440.19</v>
      </c>
      <c r="K8" s="37" t="n"/>
      <c r="L8" s="37" t="n"/>
      <c r="M8" s="37" t="n"/>
      <c r="N8" s="37" t="n"/>
      <c r="O8" s="37" t="n"/>
      <c r="P8" s="37" t="n"/>
      <c r="Q8" s="37" t="n"/>
      <c r="R8" s="37" t="n"/>
      <c r="S8" s="37" t="n"/>
      <c r="T8" s="37" t="n"/>
      <c r="U8" s="37" t="n"/>
      <c r="V8" s="37" t="n"/>
      <c r="W8" s="37" t="n"/>
      <c r="X8" s="37" t="n"/>
      <c r="Y8" s="37" t="n"/>
      <c r="Z8" s="37" t="n"/>
      <c r="AA8" s="37" t="n"/>
      <c r="AB8" s="37" t="n"/>
      <c r="AC8" s="37" t="n"/>
      <c r="AD8" s="37" t="n"/>
      <c r="AE8" s="37" t="n"/>
      <c r="AF8" s="37" t="n"/>
      <c r="AG8" s="37" t="n"/>
      <c r="AH8" s="37" t="n"/>
      <c r="AI8" s="37" t="n"/>
      <c r="AJ8" s="37" t="n"/>
      <c r="AK8" s="37" t="n"/>
      <c r="AL8" s="37" t="n"/>
      <c r="AM8" s="37" t="n"/>
    </row>
    <row r="9" ht="18" customHeight="1" s="173" thickBot="1">
      <c r="A9" s="38" t="inlineStr">
        <is>
          <t>Giro pada bank lain</t>
        </is>
      </c>
      <c r="B9" s="38" t="n"/>
      <c r="C9" s="155">
        <f>C10+C11-C12</f>
        <v/>
      </c>
      <c r="D9" s="155">
        <f>D10+D11-D12</f>
        <v/>
      </c>
      <c r="E9" s="155">
        <f>E10+E11-E12</f>
        <v/>
      </c>
      <c r="F9" s="155">
        <f>F10+F11-F12</f>
        <v/>
      </c>
      <c r="G9" s="155">
        <f>G10+G11-G12</f>
        <v/>
      </c>
      <c r="H9" s="155">
        <f>H10+H11-H12</f>
        <v/>
      </c>
      <c r="I9" s="155">
        <f>I10+I11-I12</f>
        <v/>
      </c>
      <c r="J9" s="155">
        <f>J10+J11-J12</f>
        <v/>
      </c>
      <c r="K9" s="155">
        <f>K10+K11-K12</f>
        <v/>
      </c>
      <c r="L9" s="155">
        <f>L10+L11-L12</f>
        <v/>
      </c>
      <c r="M9" s="155">
        <f>M10+M11-M12</f>
        <v/>
      </c>
      <c r="N9" s="155">
        <f>N10+N11-N12</f>
        <v/>
      </c>
      <c r="O9" s="155">
        <f>O10+O11-O12</f>
        <v/>
      </c>
      <c r="P9" s="155">
        <f>P10+P11-P12</f>
        <v/>
      </c>
      <c r="Q9" s="155">
        <f>Q10+Q11-Q12</f>
        <v/>
      </c>
      <c r="R9" s="155">
        <f>R10+R11-R12</f>
        <v/>
      </c>
      <c r="S9" s="155">
        <f>S10+S11-S12</f>
        <v/>
      </c>
      <c r="T9" s="155">
        <f>T10+T11-T12</f>
        <v/>
      </c>
      <c r="U9" s="155">
        <f>U10+U11-U12</f>
        <v/>
      </c>
      <c r="V9" s="155">
        <f>V10+V11-V12</f>
        <v/>
      </c>
      <c r="W9" s="155">
        <f>W10+W11-W12</f>
        <v/>
      </c>
      <c r="X9" s="155">
        <f>X10+X11-X12</f>
        <v/>
      </c>
      <c r="Y9" s="155">
        <f>Y10+Y11-Y12</f>
        <v/>
      </c>
      <c r="Z9" s="155">
        <f>Z10+Z11-Z12</f>
        <v/>
      </c>
      <c r="AA9" s="155">
        <f>AA10+AA11-AA12</f>
        <v/>
      </c>
      <c r="AB9" s="155">
        <f>AB10+AB11-AB12</f>
        <v/>
      </c>
      <c r="AC9" s="155">
        <f>AC10+AC11-AC12</f>
        <v/>
      </c>
      <c r="AD9" s="155">
        <f>AD10+AD11-AD12</f>
        <v/>
      </c>
      <c r="AE9" s="155">
        <f>AE10+AE11-AE12</f>
        <v/>
      </c>
      <c r="AF9" s="155">
        <f>AF10+AF11-AF12</f>
        <v/>
      </c>
      <c r="AG9" s="155">
        <f>AG10+AG11-AG12</f>
        <v/>
      </c>
      <c r="AH9" s="155">
        <f>AH10+AH11-AH12</f>
        <v/>
      </c>
      <c r="AI9" s="155">
        <f>AI10+AI11-AI12</f>
        <v/>
      </c>
      <c r="AJ9" s="155">
        <f>AJ10+AJ11-AJ12</f>
        <v/>
      </c>
      <c r="AK9" s="155">
        <f>AK10+AK11-AK12</f>
        <v/>
      </c>
      <c r="AL9" s="155">
        <f>AL10+AL11-AL12</f>
        <v/>
      </c>
      <c r="AM9" s="155">
        <f>AM10+AM11-AM12</f>
        <v/>
      </c>
    </row>
    <row r="10" ht="18" customHeight="1" s="173" thickBot="1">
      <c r="A10" s="39" t="inlineStr">
        <is>
          <t>Giro pada bank lain pihak ketiga</t>
        </is>
      </c>
      <c r="B10" s="39" t="n"/>
      <c r="C10" s="37" t="n">
        <v>36.038</v>
      </c>
      <c r="D10" s="37" t="n">
        <v>6.815</v>
      </c>
      <c r="E10" s="37" t="n">
        <v>6463.68</v>
      </c>
      <c r="F10" s="37" t="n">
        <v>1254.347</v>
      </c>
      <c r="G10" s="37" t="n">
        <v>716.977</v>
      </c>
      <c r="H10" s="37" t="n">
        <v>1969.233</v>
      </c>
      <c r="I10" s="37" t="n">
        <v>1352.325</v>
      </c>
      <c r="J10" s="37" t="n">
        <v>2590.92</v>
      </c>
      <c r="K10" s="37" t="n"/>
      <c r="L10" s="37" t="n"/>
      <c r="M10" s="37" t="n"/>
      <c r="N10" s="37" t="n"/>
      <c r="O10" s="37" t="n"/>
      <c r="P10" s="37" t="n"/>
      <c r="Q10" s="37" t="n"/>
      <c r="R10" s="37" t="n"/>
      <c r="S10" s="37" t="n"/>
      <c r="T10" s="37" t="n"/>
      <c r="U10" s="37" t="n"/>
      <c r="V10" s="37" t="n"/>
      <c r="W10" s="37" t="n"/>
      <c r="X10" s="37" t="n"/>
      <c r="Y10" s="37" t="n"/>
      <c r="Z10" s="37" t="n"/>
      <c r="AA10" s="37" t="n"/>
      <c r="AB10" s="37" t="n"/>
      <c r="AC10" s="37" t="n"/>
      <c r="AD10" s="37" t="n"/>
      <c r="AE10" s="37" t="n"/>
      <c r="AF10" s="37" t="n"/>
      <c r="AG10" s="37" t="n"/>
      <c r="AH10" s="37" t="n"/>
      <c r="AI10" s="37" t="n"/>
      <c r="AJ10" s="37" t="n"/>
      <c r="AK10" s="37" t="n"/>
      <c r="AL10" s="37" t="n"/>
      <c r="AM10" s="37" t="n"/>
    </row>
    <row r="11" ht="35" customHeight="1" s="173" thickBot="1">
      <c r="A11" s="39" t="inlineStr">
        <is>
          <t>Giro pada bank lain pihak berelasi</t>
        </is>
      </c>
      <c r="B11" s="39" t="n"/>
      <c r="C11" s="37" t="n">
        <v>170.068</v>
      </c>
      <c r="D11" s="37" t="n">
        <v>295.923</v>
      </c>
      <c r="E11" s="37" t="n">
        <v>2220.518</v>
      </c>
      <c r="F11" s="37" t="n">
        <v>469.442</v>
      </c>
      <c r="G11" s="37" t="n">
        <v>150.515</v>
      </c>
      <c r="H11" s="37" t="n">
        <v>105.24</v>
      </c>
      <c r="I11" s="37" t="n">
        <v>128.549</v>
      </c>
      <c r="J11" s="37" t="n">
        <v>127.529</v>
      </c>
      <c r="K11" s="37" t="n"/>
      <c r="L11" s="37" t="n"/>
      <c r="M11" s="37" t="n"/>
      <c r="N11" s="37" t="n"/>
      <c r="O11" s="37" t="n"/>
      <c r="P11" s="37" t="n"/>
      <c r="Q11" s="37" t="n"/>
      <c r="R11" s="37" t="n"/>
      <c r="S11" s="37" t="n"/>
      <c r="T11" s="37" t="n"/>
      <c r="U11" s="37" t="n"/>
      <c r="V11" s="37" t="n"/>
      <c r="W11" s="37" t="n"/>
      <c r="X11" s="37" t="n"/>
      <c r="Y11" s="37" t="n"/>
      <c r="Z11" s="37" t="n"/>
      <c r="AA11" s="37" t="n"/>
      <c r="AB11" s="37" t="n"/>
      <c r="AC11" s="37" t="n"/>
      <c r="AD11" s="37" t="n"/>
      <c r="AE11" s="37" t="n"/>
      <c r="AF11" s="37" t="n"/>
      <c r="AG11" s="37" t="n"/>
      <c r="AH11" s="37" t="n"/>
      <c r="AI11" s="37" t="n"/>
      <c r="AJ11" s="37" t="n"/>
      <c r="AK11" s="37" t="n"/>
      <c r="AL11" s="37" t="n"/>
      <c r="AM11" s="37" t="n"/>
    </row>
    <row r="12" ht="35" customHeight="1" s="173" thickBot="1">
      <c r="A12" s="39" t="inlineStr">
        <is>
          <t>Cadangan kerugian penurunan nilai pada giro pada bank lain</t>
        </is>
      </c>
      <c r="B12" s="39" t="n"/>
      <c r="C12" s="40" t="inlineStr"/>
      <c r="D12" s="40" t="inlineStr"/>
      <c r="E12" s="40" t="n">
        <v>68.393</v>
      </c>
      <c r="F12" s="40" t="n">
        <v>17.238</v>
      </c>
      <c r="G12" s="40" t="n">
        <v>15.575</v>
      </c>
      <c r="H12" s="40" t="n">
        <v>20.745</v>
      </c>
      <c r="I12" s="40" t="n">
        <v>14.809</v>
      </c>
      <c r="J12" s="40" t="n">
        <v>17.787</v>
      </c>
      <c r="K12" s="40" t="n"/>
      <c r="L12" s="40" t="n"/>
      <c r="M12" s="40" t="n"/>
      <c r="N12" s="40" t="n"/>
      <c r="O12" s="40" t="n"/>
      <c r="P12" s="40" t="n"/>
      <c r="Q12" s="40" t="n"/>
      <c r="R12" s="40" t="n"/>
      <c r="S12" s="40" t="n"/>
      <c r="T12" s="40" t="n"/>
      <c r="U12" s="40" t="n"/>
      <c r="V12" s="40" t="n"/>
      <c r="W12" s="40" t="n"/>
      <c r="X12" s="40" t="n"/>
      <c r="Y12" s="40" t="n"/>
      <c r="Z12" s="40" t="n"/>
      <c r="AA12" s="40" t="n"/>
      <c r="AB12" s="40" t="n"/>
      <c r="AC12" s="40" t="n"/>
      <c r="AD12" s="40" t="n"/>
      <c r="AE12" s="40" t="n"/>
      <c r="AF12" s="40" t="n"/>
      <c r="AG12" s="40" t="n"/>
      <c r="AH12" s="40" t="n"/>
      <c r="AI12" s="40" t="n"/>
      <c r="AJ12" s="40" t="n"/>
      <c r="AK12" s="40" t="n"/>
      <c r="AL12" s="40" t="n"/>
      <c r="AM12" s="40" t="n"/>
    </row>
    <row r="13" ht="35" customHeight="1" s="173" thickBot="1">
      <c r="A13" s="38" t="inlineStr">
        <is>
          <t>Penempatan pada Bank Indonesia dan bank lain</t>
        </is>
      </c>
      <c r="B13" s="38" t="n"/>
      <c r="C13" s="155">
        <f>C14+C15-C16</f>
        <v/>
      </c>
      <c r="D13" s="155">
        <f>D14+D15-D16</f>
        <v/>
      </c>
      <c r="E13" s="155">
        <f>E14+E15-E16</f>
        <v/>
      </c>
      <c r="F13" s="155">
        <f>F14+F15-F16</f>
        <v/>
      </c>
      <c r="G13" s="155">
        <f>G14+G15-G16</f>
        <v/>
      </c>
      <c r="H13" s="155">
        <f>H14+H15-H16</f>
        <v/>
      </c>
      <c r="I13" s="155">
        <f>I14+I15-I16</f>
        <v/>
      </c>
      <c r="J13" s="155">
        <f>J14+J15-J16</f>
        <v/>
      </c>
      <c r="K13" s="155">
        <f>K14+K15-K16</f>
        <v/>
      </c>
      <c r="L13" s="155">
        <f>L14+L15-L16</f>
        <v/>
      </c>
      <c r="M13" s="155">
        <f>M14+M15-M16</f>
        <v/>
      </c>
      <c r="N13" s="155">
        <f>N14+N15-N16</f>
        <v/>
      </c>
      <c r="O13" s="155">
        <f>O14+O15-O16</f>
        <v/>
      </c>
      <c r="P13" s="155">
        <f>P14+P15-P16</f>
        <v/>
      </c>
      <c r="Q13" s="155">
        <f>Q14+Q15-Q16</f>
        <v/>
      </c>
      <c r="R13" s="155">
        <f>R14+R15-R16</f>
        <v/>
      </c>
      <c r="S13" s="155">
        <f>S14+S15-S16</f>
        <v/>
      </c>
      <c r="T13" s="155">
        <f>T14+T15-T16</f>
        <v/>
      </c>
      <c r="U13" s="155">
        <f>U14+U15-U16</f>
        <v/>
      </c>
      <c r="V13" s="155">
        <f>V14+V15-V16</f>
        <v/>
      </c>
      <c r="W13" s="155">
        <f>W14+W15-W16</f>
        <v/>
      </c>
      <c r="X13" s="155">
        <f>X14+X15-X16</f>
        <v/>
      </c>
      <c r="Y13" s="155">
        <f>Y14+Y15-Y16</f>
        <v/>
      </c>
      <c r="Z13" s="155">
        <f>Z14+Z15-Z16</f>
        <v/>
      </c>
      <c r="AA13" s="155">
        <f>AA14+AA15-AA16</f>
        <v/>
      </c>
      <c r="AB13" s="155">
        <f>AB14+AB15-AB16</f>
        <v/>
      </c>
      <c r="AC13" s="155">
        <f>AC14+AC15-AC16</f>
        <v/>
      </c>
      <c r="AD13" s="155">
        <f>AD14+AD15-AD16</f>
        <v/>
      </c>
      <c r="AE13" s="155">
        <f>AE14+AE15-AE16</f>
        <v/>
      </c>
      <c r="AF13" s="155">
        <f>AF14+AF15-AF16</f>
        <v/>
      </c>
      <c r="AG13" s="155">
        <f>AG14+AG15-AG16</f>
        <v/>
      </c>
      <c r="AH13" s="155">
        <f>AH14+AH15-AH16</f>
        <v/>
      </c>
      <c r="AI13" s="155">
        <f>AI14+AI15-AI16</f>
        <v/>
      </c>
      <c r="AJ13" s="155">
        <f>AJ14+AJ15-AJ16</f>
        <v/>
      </c>
      <c r="AK13" s="155">
        <f>AK14+AK15-AK16</f>
        <v/>
      </c>
      <c r="AL13" s="155">
        <f>AL14+AL15-AL16</f>
        <v/>
      </c>
      <c r="AM13" s="155">
        <f>AM14+AM15-AM16</f>
        <v/>
      </c>
    </row>
    <row r="14" ht="52" customHeight="1" s="173" thickBot="1">
      <c r="A14" s="39" t="inlineStr">
        <is>
          <t>Penempatan pada Bank Indonesia dan bank lain pihak ketiga</t>
        </is>
      </c>
      <c r="B14" s="39" t="n"/>
      <c r="C14" s="37" t="n">
        <v>4332</v>
      </c>
      <c r="D14" s="37" t="n">
        <v>3273</v>
      </c>
      <c r="E14" s="37" t="n">
        <v>500</v>
      </c>
      <c r="F14" s="37" t="n">
        <v>9083.837</v>
      </c>
      <c r="G14" s="37" t="n">
        <v>13289.238</v>
      </c>
      <c r="H14" s="37" t="n">
        <v>15604.885</v>
      </c>
      <c r="I14" s="37" t="n">
        <v>38527.975</v>
      </c>
      <c r="J14" s="37" t="n">
        <v>24012.853</v>
      </c>
      <c r="K14" s="37" t="n"/>
      <c r="L14" s="37" t="n"/>
      <c r="M14" s="37" t="n"/>
      <c r="N14" s="37" t="n"/>
      <c r="O14" s="37" t="n"/>
      <c r="P14" s="37" t="n"/>
      <c r="Q14" s="37" t="n"/>
      <c r="R14" s="37" t="n"/>
      <c r="S14" s="37" t="n"/>
      <c r="T14" s="37" t="n"/>
      <c r="U14" s="37" t="n"/>
      <c r="V14" s="37" t="n"/>
      <c r="W14" s="37" t="n"/>
      <c r="X14" s="37" t="n"/>
      <c r="Y14" s="37" t="n"/>
      <c r="Z14" s="37" t="n"/>
      <c r="AA14" s="37" t="n"/>
      <c r="AB14" s="37" t="n"/>
      <c r="AC14" s="37" t="n"/>
      <c r="AD14" s="37" t="n"/>
      <c r="AE14" s="37" t="n"/>
      <c r="AF14" s="37" t="n"/>
      <c r="AG14" s="37" t="n"/>
      <c r="AH14" s="37" t="n"/>
      <c r="AI14" s="37" t="n"/>
      <c r="AJ14" s="37" t="n"/>
      <c r="AK14" s="37" t="n"/>
      <c r="AL14" s="37" t="n"/>
      <c r="AM14" s="37" t="n"/>
    </row>
    <row r="15" hidden="1" ht="52" customHeight="1" s="173" thickBot="1">
      <c r="A15" s="39" t="inlineStr">
        <is>
          <t>Penempatan pada Bank Indonesia dan bank lain pihak berelasi</t>
        </is>
      </c>
      <c r="B15" s="39" t="n"/>
      <c r="C15" s="37" t="inlineStr"/>
      <c r="D15" s="37" t="inlineStr"/>
      <c r="E15" s="37" t="inlineStr"/>
      <c r="F15" s="37" t="inlineStr"/>
      <c r="G15" s="37" t="inlineStr"/>
      <c r="H15" s="37" t="inlineStr"/>
      <c r="I15" s="37" t="inlineStr"/>
      <c r="J15" s="37" t="inlineStr"/>
      <c r="K15" s="37" t="n"/>
      <c r="L15" s="37" t="n"/>
      <c r="M15" s="37" t="n"/>
      <c r="N15" s="37" t="n"/>
      <c r="O15" s="37" t="n"/>
      <c r="P15" s="37" t="n"/>
      <c r="Q15" s="37" t="n"/>
      <c r="R15" s="37" t="n"/>
      <c r="S15" s="37" t="n"/>
      <c r="T15" s="37" t="n"/>
      <c r="U15" s="37" t="n"/>
      <c r="V15" s="37" t="n"/>
      <c r="W15" s="37" t="n"/>
      <c r="X15" s="37" t="n"/>
      <c r="Y15" s="37" t="n"/>
      <c r="Z15" s="37" t="n"/>
      <c r="AA15" s="37" t="n"/>
      <c r="AB15" s="37" t="n"/>
      <c r="AC15" s="37" t="n"/>
      <c r="AD15" s="37" t="n"/>
      <c r="AE15" s="37" t="n"/>
      <c r="AF15" s="37" t="n"/>
      <c r="AG15" s="37" t="n"/>
      <c r="AH15" s="37" t="n"/>
      <c r="AI15" s="37" t="n"/>
      <c r="AJ15" s="37" t="n"/>
      <c r="AK15" s="37" t="n"/>
      <c r="AL15" s="37" t="n"/>
      <c r="AM15" s="37" t="n"/>
    </row>
    <row r="16" hidden="1" ht="52" customHeight="1" s="173" thickBot="1">
      <c r="A16" s="39" t="inlineStr">
        <is>
          <t>Cadangan kerugian penurunan nilai pada penempatan pada bank lain</t>
        </is>
      </c>
      <c r="B16" s="39" t="n"/>
      <c r="C16" s="40" t="inlineStr"/>
      <c r="D16" s="40" t="inlineStr"/>
      <c r="E16" s="40" t="inlineStr"/>
      <c r="F16" s="40" t="inlineStr"/>
      <c r="G16" s="40" t="inlineStr"/>
      <c r="H16" s="40" t="inlineStr"/>
      <c r="I16" s="40" t="inlineStr"/>
      <c r="J16" s="40" t="inlineStr"/>
      <c r="K16" s="40" t="n"/>
      <c r="L16" s="40" t="n"/>
      <c r="M16" s="40" t="n"/>
      <c r="N16" s="40" t="n"/>
      <c r="O16" s="40" t="n"/>
      <c r="P16" s="40" t="n"/>
      <c r="Q16" s="40" t="n"/>
      <c r="R16" s="40" t="n"/>
      <c r="S16" s="40" t="n"/>
      <c r="T16" s="40" t="n"/>
      <c r="U16" s="40" t="n"/>
      <c r="V16" s="40" t="n"/>
      <c r="W16" s="40" t="n"/>
      <c r="X16" s="40" t="n"/>
      <c r="Y16" s="40" t="n"/>
      <c r="Z16" s="40" t="n"/>
      <c r="AA16" s="40" t="n"/>
      <c r="AB16" s="40" t="n"/>
      <c r="AC16" s="40" t="n"/>
      <c r="AD16" s="40" t="n"/>
      <c r="AE16" s="40" t="n"/>
      <c r="AF16" s="40" t="n"/>
      <c r="AG16" s="40" t="n"/>
      <c r="AH16" s="40" t="n"/>
      <c r="AI16" s="40" t="n"/>
      <c r="AJ16" s="40" t="n"/>
      <c r="AK16" s="40" t="n"/>
      <c r="AL16" s="40" t="n"/>
      <c r="AM16" s="40" t="n"/>
    </row>
    <row r="17" ht="18" customFormat="1" customHeight="1" s="50" thickBot="1">
      <c r="A17" s="58" t="inlineStr">
        <is>
          <t>Total Cash</t>
        </is>
      </c>
      <c r="B17" s="62" t="n"/>
      <c r="C17" s="149">
        <f>C6+C8+C9+C13</f>
        <v/>
      </c>
      <c r="D17" s="149">
        <f>D6+D8+D9+D13</f>
        <v/>
      </c>
      <c r="E17" s="149">
        <f>E6+E8+E9+E13</f>
        <v/>
      </c>
      <c r="F17" s="149">
        <f>F6+F8+F9+F13</f>
        <v/>
      </c>
      <c r="G17" s="149">
        <f>G6+G8+G9+G13</f>
        <v/>
      </c>
      <c r="H17" s="149">
        <f>H6+H8+H9+H13</f>
        <v/>
      </c>
      <c r="I17" s="149">
        <f>I6+I8+I9+I13</f>
        <v/>
      </c>
      <c r="J17" s="149">
        <f>J6+J8+J9+J13</f>
        <v/>
      </c>
      <c r="K17" s="149">
        <f>K6+K8+K9+K13</f>
        <v/>
      </c>
      <c r="L17" s="149">
        <f>L6+L8+L9+L13</f>
        <v/>
      </c>
      <c r="M17" s="149">
        <f>M6+M8+M9+M13</f>
        <v/>
      </c>
      <c r="N17" s="149">
        <f>N6+N8+N9+N13</f>
        <v/>
      </c>
      <c r="O17" s="149">
        <f>O6+O8+O9+O13</f>
        <v/>
      </c>
      <c r="P17" s="149">
        <f>P6+P8+P9+P13</f>
        <v/>
      </c>
      <c r="Q17" s="149">
        <f>Q6+Q8+Q9+Q13</f>
        <v/>
      </c>
      <c r="R17" s="149">
        <f>R6+R8+R9+R13</f>
        <v/>
      </c>
      <c r="S17" s="149">
        <f>S6+S8+S9+S13</f>
        <v/>
      </c>
      <c r="T17" s="149">
        <f>T6+T8+T9+T13</f>
        <v/>
      </c>
      <c r="U17" s="149">
        <f>U6+U8+U9+U13</f>
        <v/>
      </c>
      <c r="V17" s="149">
        <f>V6+V8+V9+V13</f>
        <v/>
      </c>
      <c r="W17" s="149">
        <f>W6+W8+W9+W13</f>
        <v/>
      </c>
      <c r="X17" s="149">
        <f>X6+X8+X9+X13</f>
        <v/>
      </c>
      <c r="Y17" s="149">
        <f>Y6+Y8+Y9+Y13</f>
        <v/>
      </c>
      <c r="Z17" s="149">
        <f>Z6+Z8+Z9+Z13</f>
        <v/>
      </c>
      <c r="AA17" s="149">
        <f>AA6+AA8+AA9+AA13</f>
        <v/>
      </c>
      <c r="AB17" s="149">
        <f>AB6+AB8+AB9+AB13</f>
        <v/>
      </c>
      <c r="AC17" s="149">
        <f>AC6+AC8+AC9+AC13</f>
        <v/>
      </c>
      <c r="AD17" s="149">
        <f>AD6+AD8+AD9+AD13</f>
        <v/>
      </c>
      <c r="AE17" s="149">
        <f>AE6+AE8+AE9+AE13</f>
        <v/>
      </c>
      <c r="AF17" s="149">
        <f>AF6+AF8+AF9+AF13</f>
        <v/>
      </c>
      <c r="AG17" s="149">
        <f>AG6+AG8+AG9+AG13</f>
        <v/>
      </c>
      <c r="AH17" s="149">
        <f>AH6+AH8+AH9+AH13</f>
        <v/>
      </c>
      <c r="AI17" s="149">
        <f>AI6+AI8+AI9+AI13</f>
        <v/>
      </c>
      <c r="AJ17" s="149">
        <f>AJ6+AJ8+AJ9+AJ13</f>
        <v/>
      </c>
      <c r="AK17" s="149">
        <f>AK6+AK8+AK9+AK13</f>
        <v/>
      </c>
      <c r="AL17" s="149">
        <f>AL6+AL8+AL9+AL13</f>
        <v/>
      </c>
      <c r="AM17" s="149">
        <f>AM6+AM8+AM9+AM13</f>
        <v/>
      </c>
    </row>
    <row r="18" ht="18" customFormat="1" customHeight="1" s="50" thickBot="1">
      <c r="A18" s="148" t="inlineStr">
        <is>
          <t>Expense from IS</t>
        </is>
      </c>
      <c r="B18" s="62" t="n"/>
      <c r="C18" s="149">
        <f>IFERROR(HLOOKUP(C3,'INCOME STATEMENT'!$C$3:$AH$256, 82, FALSE), 0) + IFERROR(HLOOKUP(C3,'INCOME STATEMENT'!$C$3:$AH$256, 84, FALSE), 0) + IFERROR(HLOOKUP(C3,'INCOME STATEMENT'!$C$3:$AH$256, 85, FALSE), 0) +  IFERROR(HLOOKUP(C3,'INCOME STATEMENT'!$C$3:$AH$256, 86, FALSE), 0) +  IFERROR(HLOOKUP(C3,'INCOME STATEMENT'!$C$3:$AH$256, 75, FALSE), 0)</f>
        <v/>
      </c>
      <c r="D18" s="149">
        <f>IFERROR(HLOOKUP(D3,'INCOME STATEMENT'!$C$3:$AH$256, 82, FALSE), 0) + IFERROR(HLOOKUP(D3,'INCOME STATEMENT'!$C$3:$AH$256, 84, FALSE), 0) + IFERROR(HLOOKUP(D3,'INCOME STATEMENT'!$C$3:$AH$256, 85, FALSE), 0) +  IFERROR(HLOOKUP(D3,'INCOME STATEMENT'!$C$3:$AH$256, 86, FALSE), 0) +  IFERROR(HLOOKUP(D3,'INCOME STATEMENT'!$C$3:$AH$256, 75, FALSE), 0)</f>
        <v/>
      </c>
      <c r="E18" s="149">
        <f>IFERROR(HLOOKUP(E3,'INCOME STATEMENT'!$C$3:$AH$256, 82, FALSE), 0) + IFERROR(HLOOKUP(E3,'INCOME STATEMENT'!$C$3:$AH$256, 84, FALSE), 0) + IFERROR(HLOOKUP(E3,'INCOME STATEMENT'!$C$3:$AH$256, 85, FALSE), 0) +  IFERROR(HLOOKUP(E3,'INCOME STATEMENT'!$C$3:$AH$256, 86, FALSE), 0) +  IFERROR(HLOOKUP(E3,'INCOME STATEMENT'!$C$3:$AH$256, 75, FALSE), 0)</f>
        <v/>
      </c>
      <c r="F18" s="149">
        <f>IFERROR(HLOOKUP(F3,'INCOME STATEMENT'!$C$3:$AH$256, 82, FALSE), 0) + IFERROR(HLOOKUP(F3,'INCOME STATEMENT'!$C$3:$AH$256, 84, FALSE), 0) + IFERROR(HLOOKUP(F3,'INCOME STATEMENT'!$C$3:$AH$256, 85, FALSE), 0) +  IFERROR(HLOOKUP(F3,'INCOME STATEMENT'!$C$3:$AH$256, 86, FALSE), 0) +  IFERROR(HLOOKUP(F3,'INCOME STATEMENT'!$C$3:$AH$256, 75, FALSE), 0)</f>
        <v/>
      </c>
      <c r="G18" s="149">
        <f>IFERROR(HLOOKUP(G3,'INCOME STATEMENT'!$C$3:$AH$256, 82, FALSE), 0) + IFERROR(HLOOKUP(G3,'INCOME STATEMENT'!$C$3:$AH$256, 84, FALSE), 0) + IFERROR(HLOOKUP(G3,'INCOME STATEMENT'!$C$3:$AH$256, 85, FALSE), 0) +  IFERROR(HLOOKUP(G3,'INCOME STATEMENT'!$C$3:$AH$256, 86, FALSE), 0) +  IFERROR(HLOOKUP(G3,'INCOME STATEMENT'!$C$3:$AH$256, 75, FALSE), 0)</f>
        <v/>
      </c>
      <c r="H18" s="149">
        <f>IFERROR(HLOOKUP(H3,'INCOME STATEMENT'!$C$3:$AH$256, 82, FALSE), 0) + IFERROR(HLOOKUP(H3,'INCOME STATEMENT'!$C$3:$AH$256, 84, FALSE), 0) + IFERROR(HLOOKUP(H3,'INCOME STATEMENT'!$C$3:$AH$256, 85, FALSE), 0) +  IFERROR(HLOOKUP(H3,'INCOME STATEMENT'!$C$3:$AH$256, 86, FALSE), 0) +  IFERROR(HLOOKUP(H3,'INCOME STATEMENT'!$C$3:$AH$256, 75, FALSE), 0)</f>
        <v/>
      </c>
      <c r="I18" s="149">
        <f>IFERROR(HLOOKUP(I3,'INCOME STATEMENT'!$C$3:$AH$256, 82, FALSE), 0) + IFERROR(HLOOKUP(I3,'INCOME STATEMENT'!$C$3:$AH$256, 84, FALSE), 0) + IFERROR(HLOOKUP(I3,'INCOME STATEMENT'!$C$3:$AH$256, 85, FALSE), 0) +  IFERROR(HLOOKUP(I3,'INCOME STATEMENT'!$C$3:$AH$256, 86, FALSE), 0) +  IFERROR(HLOOKUP(I3,'INCOME STATEMENT'!$C$3:$AH$256, 75, FALSE), 0)</f>
        <v/>
      </c>
      <c r="J18" s="149">
        <f>IFERROR(HLOOKUP(J3,'INCOME STATEMENT'!$C$3:$AH$256, 82, FALSE), 0) + IFERROR(HLOOKUP(J3,'INCOME STATEMENT'!$C$3:$AH$256, 84, FALSE), 0) + IFERROR(HLOOKUP(J3,'INCOME STATEMENT'!$C$3:$AH$256, 85, FALSE), 0) +  IFERROR(HLOOKUP(J3,'INCOME STATEMENT'!$C$3:$AH$256, 86, FALSE), 0) +  IFERROR(HLOOKUP(J3,'INCOME STATEMENT'!$C$3:$AH$256, 75, FALSE), 0)</f>
        <v/>
      </c>
      <c r="K18" s="149">
        <f>IFERROR(HLOOKUP(K3,'INCOME STATEMENT'!$C$3:$AH$256, 82, FALSE), 0) + IFERROR(HLOOKUP(K3,'INCOME STATEMENT'!$C$3:$AH$256, 84, FALSE), 0) + IFERROR(HLOOKUP(K3,'INCOME STATEMENT'!$C$3:$AH$256, 85, FALSE), 0) +  IFERROR(HLOOKUP(K3,'INCOME STATEMENT'!$C$3:$AH$256, 86, FALSE), 0) +  IFERROR(HLOOKUP(K3,'INCOME STATEMENT'!$C$3:$AH$256, 75, FALSE), 0)</f>
        <v/>
      </c>
      <c r="L18" s="149">
        <f>IFERROR(HLOOKUP(L3,'INCOME STATEMENT'!$C$3:$AH$256, 82, FALSE), 0) + IFERROR(HLOOKUP(L3,'INCOME STATEMENT'!$C$3:$AH$256, 84, FALSE), 0) + IFERROR(HLOOKUP(L3,'INCOME STATEMENT'!$C$3:$AH$256, 85, FALSE), 0) +  IFERROR(HLOOKUP(L3,'INCOME STATEMENT'!$C$3:$AH$256, 86, FALSE), 0) +  IFERROR(HLOOKUP(L3,'INCOME STATEMENT'!$C$3:$AH$256, 75, FALSE), 0)</f>
        <v/>
      </c>
      <c r="M18" s="149">
        <f>IFERROR(HLOOKUP(M3,'INCOME STATEMENT'!$C$3:$AH$256, 82, FALSE), 0) + IFERROR(HLOOKUP(M3,'INCOME STATEMENT'!$C$3:$AH$256, 84, FALSE), 0) + IFERROR(HLOOKUP(M3,'INCOME STATEMENT'!$C$3:$AH$256, 85, FALSE), 0) +  IFERROR(HLOOKUP(M3,'INCOME STATEMENT'!$C$3:$AH$256, 86, FALSE), 0) +  IFERROR(HLOOKUP(M3,'INCOME STATEMENT'!$C$3:$AH$256, 75, FALSE), 0)</f>
        <v/>
      </c>
      <c r="N18" s="149">
        <f>IFERROR(HLOOKUP(N3,'INCOME STATEMENT'!$C$3:$AH$256, 82, FALSE), 0) + IFERROR(HLOOKUP(N3,'INCOME STATEMENT'!$C$3:$AH$256, 84, FALSE), 0) + IFERROR(HLOOKUP(N3,'INCOME STATEMENT'!$C$3:$AH$256, 85, FALSE), 0) +  IFERROR(HLOOKUP(N3,'INCOME STATEMENT'!$C$3:$AH$256, 86, FALSE), 0) +  IFERROR(HLOOKUP(N3,'INCOME STATEMENT'!$C$3:$AH$256, 75, FALSE), 0)</f>
        <v/>
      </c>
      <c r="O18" s="149">
        <f>IFERROR(HLOOKUP(O3,'INCOME STATEMENT'!$C$3:$AH$256, 82, FALSE), 0) + IFERROR(HLOOKUP(O3,'INCOME STATEMENT'!$C$3:$AH$256, 84, FALSE), 0) + IFERROR(HLOOKUP(O3,'INCOME STATEMENT'!$C$3:$AH$256, 85, FALSE), 0) +  IFERROR(HLOOKUP(O3,'INCOME STATEMENT'!$C$3:$AH$256, 86, FALSE), 0) +  IFERROR(HLOOKUP(O3,'INCOME STATEMENT'!$C$3:$AH$256, 75, FALSE), 0)</f>
        <v/>
      </c>
      <c r="P18" s="149">
        <f>IFERROR(HLOOKUP(P3,'INCOME STATEMENT'!$C$3:$AH$256, 82, FALSE), 0) + IFERROR(HLOOKUP(P3,'INCOME STATEMENT'!$C$3:$AH$256, 84, FALSE), 0) + IFERROR(HLOOKUP(P3,'INCOME STATEMENT'!$C$3:$AH$256, 85, FALSE), 0) +  IFERROR(HLOOKUP(P3,'INCOME STATEMENT'!$C$3:$AH$256, 86, FALSE), 0) +  IFERROR(HLOOKUP(P3,'INCOME STATEMENT'!$C$3:$AH$256, 75, FALSE), 0)</f>
        <v/>
      </c>
      <c r="Q18" s="149">
        <f>IFERROR(HLOOKUP(Q3,'INCOME STATEMENT'!$C$3:$AH$256, 82, FALSE), 0) + IFERROR(HLOOKUP(Q3,'INCOME STATEMENT'!$C$3:$AH$256, 84, FALSE), 0) + IFERROR(HLOOKUP(Q3,'INCOME STATEMENT'!$C$3:$AH$256, 85, FALSE), 0) +  IFERROR(HLOOKUP(Q3,'INCOME STATEMENT'!$C$3:$AH$256, 86, FALSE), 0) +  IFERROR(HLOOKUP(Q3,'INCOME STATEMENT'!$C$3:$AH$256, 75, FALSE), 0)</f>
        <v/>
      </c>
      <c r="R18" s="149">
        <f>IFERROR(HLOOKUP(R3,'INCOME STATEMENT'!$C$3:$AH$256, 82, FALSE), 0) + IFERROR(HLOOKUP(R3,'INCOME STATEMENT'!$C$3:$AH$256, 84, FALSE), 0) + IFERROR(HLOOKUP(R3,'INCOME STATEMENT'!$C$3:$AH$256, 85, FALSE), 0) +  IFERROR(HLOOKUP(R3,'INCOME STATEMENT'!$C$3:$AH$256, 86, FALSE), 0) +  IFERROR(HLOOKUP(R3,'INCOME STATEMENT'!$C$3:$AH$256, 75, FALSE), 0)</f>
        <v/>
      </c>
      <c r="S18" s="149">
        <f>IFERROR(HLOOKUP(S3,'INCOME STATEMENT'!$C$3:$AH$256, 82, FALSE), 0) + IFERROR(HLOOKUP(S3,'INCOME STATEMENT'!$C$3:$AH$256, 84, FALSE), 0) + IFERROR(HLOOKUP(S3,'INCOME STATEMENT'!$C$3:$AH$256, 85, FALSE), 0) +  IFERROR(HLOOKUP(S3,'INCOME STATEMENT'!$C$3:$AH$256, 86, FALSE), 0) +  IFERROR(HLOOKUP(S3,'INCOME STATEMENT'!$C$3:$AH$256, 75, FALSE), 0)</f>
        <v/>
      </c>
      <c r="T18" s="149">
        <f>IFERROR(HLOOKUP(T3,'INCOME STATEMENT'!$C$3:$AH$256, 82, FALSE), 0) + IFERROR(HLOOKUP(T3,'INCOME STATEMENT'!$C$3:$AH$256, 84, FALSE), 0) + IFERROR(HLOOKUP(T3,'INCOME STATEMENT'!$C$3:$AH$256, 85, FALSE), 0) +  IFERROR(HLOOKUP(T3,'INCOME STATEMENT'!$C$3:$AH$256, 86, FALSE), 0) +  IFERROR(HLOOKUP(T3,'INCOME STATEMENT'!$C$3:$AH$256, 75, FALSE), 0)</f>
        <v/>
      </c>
      <c r="U18" s="149">
        <f>IFERROR(HLOOKUP(U3,'INCOME STATEMENT'!$C$3:$AH$256, 82, FALSE), 0) + IFERROR(HLOOKUP(U3,'INCOME STATEMENT'!$C$3:$AH$256, 84, FALSE), 0) + IFERROR(HLOOKUP(U3,'INCOME STATEMENT'!$C$3:$AH$256, 85, FALSE), 0) +  IFERROR(HLOOKUP(U3,'INCOME STATEMENT'!$C$3:$AH$256, 86, FALSE), 0) +  IFERROR(HLOOKUP(U3,'INCOME STATEMENT'!$C$3:$AH$256, 75, FALSE), 0)</f>
        <v/>
      </c>
      <c r="V18" s="149">
        <f>IFERROR(HLOOKUP(V3,'INCOME STATEMENT'!$C$3:$AH$256, 82, FALSE), 0) + IFERROR(HLOOKUP(V3,'INCOME STATEMENT'!$C$3:$AH$256, 84, FALSE), 0) + IFERROR(HLOOKUP(V3,'INCOME STATEMENT'!$C$3:$AH$256, 85, FALSE), 0) +  IFERROR(HLOOKUP(V3,'INCOME STATEMENT'!$C$3:$AH$256, 86, FALSE), 0) +  IFERROR(HLOOKUP(V3,'INCOME STATEMENT'!$C$3:$AH$256, 75, FALSE), 0)</f>
        <v/>
      </c>
      <c r="W18" s="149">
        <f>IFERROR(HLOOKUP(W3,'INCOME STATEMENT'!$C$3:$AH$256, 82, FALSE), 0) + IFERROR(HLOOKUP(W3,'INCOME STATEMENT'!$C$3:$AH$256, 84, FALSE), 0) + IFERROR(HLOOKUP(W3,'INCOME STATEMENT'!$C$3:$AH$256, 85, FALSE), 0) +  IFERROR(HLOOKUP(W3,'INCOME STATEMENT'!$C$3:$AH$256, 86, FALSE), 0) +  IFERROR(HLOOKUP(W3,'INCOME STATEMENT'!$C$3:$AH$256, 75, FALSE), 0)</f>
        <v/>
      </c>
      <c r="X18" s="149">
        <f>IFERROR(HLOOKUP(X3,'INCOME STATEMENT'!$C$3:$AH$256, 82, FALSE), 0) + IFERROR(HLOOKUP(X3,'INCOME STATEMENT'!$C$3:$AH$256, 84, FALSE), 0) + IFERROR(HLOOKUP(X3,'INCOME STATEMENT'!$C$3:$AH$256, 85, FALSE), 0) +  IFERROR(HLOOKUP(X3,'INCOME STATEMENT'!$C$3:$AH$256, 86, FALSE), 0) +  IFERROR(HLOOKUP(X3,'INCOME STATEMENT'!$C$3:$AH$256, 75, FALSE), 0)</f>
        <v/>
      </c>
      <c r="Y18" s="149">
        <f>IFERROR(HLOOKUP(Y3,'INCOME STATEMENT'!$C$3:$AH$256, 82, FALSE), 0) + IFERROR(HLOOKUP(Y3,'INCOME STATEMENT'!$C$3:$AH$256, 84, FALSE), 0) + IFERROR(HLOOKUP(Y3,'INCOME STATEMENT'!$C$3:$AH$256, 85, FALSE), 0) +  IFERROR(HLOOKUP(Y3,'INCOME STATEMENT'!$C$3:$AH$256, 86, FALSE), 0) +  IFERROR(HLOOKUP(Y3,'INCOME STATEMENT'!$C$3:$AH$256, 75, FALSE), 0)</f>
        <v/>
      </c>
      <c r="Z18" s="149">
        <f>IFERROR(HLOOKUP(Z3,'INCOME STATEMENT'!$C$3:$AH$256, 82, FALSE), 0) + IFERROR(HLOOKUP(Z3,'INCOME STATEMENT'!$C$3:$AH$256, 84, FALSE), 0) + IFERROR(HLOOKUP(Z3,'INCOME STATEMENT'!$C$3:$AH$256, 85, FALSE), 0) +  IFERROR(HLOOKUP(Z3,'INCOME STATEMENT'!$C$3:$AH$256, 86, FALSE), 0) +  IFERROR(HLOOKUP(Z3,'INCOME STATEMENT'!$C$3:$AH$256, 75, FALSE), 0)</f>
        <v/>
      </c>
      <c r="AA18" s="149">
        <f>IFERROR(HLOOKUP(AA3,'INCOME STATEMENT'!$C$3:$AH$256, 82, FALSE), 0) + IFERROR(HLOOKUP(AA3,'INCOME STATEMENT'!$C$3:$AH$256, 84, FALSE), 0) + IFERROR(HLOOKUP(AA3,'INCOME STATEMENT'!$C$3:$AH$256, 85, FALSE), 0) +  IFERROR(HLOOKUP(AA3,'INCOME STATEMENT'!$C$3:$AH$256, 86, FALSE), 0) +  IFERROR(HLOOKUP(AA3,'INCOME STATEMENT'!$C$3:$AH$256, 75, FALSE), 0)</f>
        <v/>
      </c>
      <c r="AB18" s="149">
        <f>IFERROR(HLOOKUP(AB3,'INCOME STATEMENT'!$C$3:$AH$256, 82, FALSE), 0) + IFERROR(HLOOKUP(AB3,'INCOME STATEMENT'!$C$3:$AH$256, 84, FALSE), 0) + IFERROR(HLOOKUP(AB3,'INCOME STATEMENT'!$C$3:$AH$256, 85, FALSE), 0) +  IFERROR(HLOOKUP(AB3,'INCOME STATEMENT'!$C$3:$AH$256, 86, FALSE), 0) +  IFERROR(HLOOKUP(AB3,'INCOME STATEMENT'!$C$3:$AH$256, 75, FALSE), 0)</f>
        <v/>
      </c>
      <c r="AC18" s="149">
        <f>IFERROR(HLOOKUP(AC3,'INCOME STATEMENT'!$C$3:$AH$256, 82, FALSE), 0) + IFERROR(HLOOKUP(AC3,'INCOME STATEMENT'!$C$3:$AH$256, 84, FALSE), 0) + IFERROR(HLOOKUP(AC3,'INCOME STATEMENT'!$C$3:$AH$256, 85, FALSE), 0) +  IFERROR(HLOOKUP(AC3,'INCOME STATEMENT'!$C$3:$AH$256, 86, FALSE), 0) +  IFERROR(HLOOKUP(AC3,'INCOME STATEMENT'!$C$3:$AH$256, 75, FALSE), 0)</f>
        <v/>
      </c>
      <c r="AD18" s="149">
        <f>IFERROR(HLOOKUP(AD3,'INCOME STATEMENT'!$C$3:$AH$256, 82, FALSE), 0) + IFERROR(HLOOKUP(AD3,'INCOME STATEMENT'!$C$3:$AH$256, 84, FALSE), 0) + IFERROR(HLOOKUP(AD3,'INCOME STATEMENT'!$C$3:$AH$256, 85, FALSE), 0) +  IFERROR(HLOOKUP(AD3,'INCOME STATEMENT'!$C$3:$AH$256, 86, FALSE), 0) +  IFERROR(HLOOKUP(AD3,'INCOME STATEMENT'!$C$3:$AH$256, 75, FALSE), 0)</f>
        <v/>
      </c>
      <c r="AE18" s="149">
        <f>IFERROR(HLOOKUP(AE3,'INCOME STATEMENT'!$C$3:$AH$256, 82, FALSE), 0) + IFERROR(HLOOKUP(AE3,'INCOME STATEMENT'!$C$3:$AH$256, 84, FALSE), 0) + IFERROR(HLOOKUP(AE3,'INCOME STATEMENT'!$C$3:$AH$256, 85, FALSE), 0) +  IFERROR(HLOOKUP(AE3,'INCOME STATEMENT'!$C$3:$AH$256, 86, FALSE), 0) +  IFERROR(HLOOKUP(AE3,'INCOME STATEMENT'!$C$3:$AH$256, 75, FALSE), 0)</f>
        <v/>
      </c>
      <c r="AF18" s="149">
        <f>IFERROR(HLOOKUP(AF3,'INCOME STATEMENT'!$C$3:$AH$256, 82, FALSE), 0) + IFERROR(HLOOKUP(AF3,'INCOME STATEMENT'!$C$3:$AH$256, 84, FALSE), 0) + IFERROR(HLOOKUP(AF3,'INCOME STATEMENT'!$C$3:$AH$256, 85, FALSE), 0) +  IFERROR(HLOOKUP(AF3,'INCOME STATEMENT'!$C$3:$AH$256, 86, FALSE), 0) +  IFERROR(HLOOKUP(AF3,'INCOME STATEMENT'!$C$3:$AH$256, 75, FALSE), 0)</f>
        <v/>
      </c>
      <c r="AG18" s="149">
        <f>IFERROR(HLOOKUP(AG3,'INCOME STATEMENT'!$C$3:$AH$256, 82, FALSE), 0) + IFERROR(HLOOKUP(AG3,'INCOME STATEMENT'!$C$3:$AH$256, 84, FALSE), 0) + IFERROR(HLOOKUP(AG3,'INCOME STATEMENT'!$C$3:$AH$256, 85, FALSE), 0) +  IFERROR(HLOOKUP(AG3,'INCOME STATEMENT'!$C$3:$AH$256, 86, FALSE), 0) +  IFERROR(HLOOKUP(AG3,'INCOME STATEMENT'!$C$3:$AH$256, 75, FALSE), 0)</f>
        <v/>
      </c>
      <c r="AH18" s="149">
        <f>IFERROR(HLOOKUP(AH3,'INCOME STATEMENT'!$C$3:$AH$256, 82, FALSE), 0) + IFERROR(HLOOKUP(AH3,'INCOME STATEMENT'!$C$3:$AH$256, 84, FALSE), 0) + IFERROR(HLOOKUP(AH3,'INCOME STATEMENT'!$C$3:$AH$256, 85, FALSE), 0) +  IFERROR(HLOOKUP(AH3,'INCOME STATEMENT'!$C$3:$AH$256, 86, FALSE), 0) +  IFERROR(HLOOKUP(AH3,'INCOME STATEMENT'!$C$3:$AH$256, 75, FALSE), 0)</f>
        <v/>
      </c>
      <c r="AI18" s="149">
        <f>IFERROR(HLOOKUP(AI3,'INCOME STATEMENT'!$C$3:$AH$256, 82, FALSE), 0) + IFERROR(HLOOKUP(AI3,'INCOME STATEMENT'!$C$3:$AH$256, 84, FALSE), 0) + IFERROR(HLOOKUP(AI3,'INCOME STATEMENT'!$C$3:$AH$256, 85, FALSE), 0) +  IFERROR(HLOOKUP(AI3,'INCOME STATEMENT'!$C$3:$AH$256, 86, FALSE), 0) +  IFERROR(HLOOKUP(AI3,'INCOME STATEMENT'!$C$3:$AH$256, 75, FALSE), 0)</f>
        <v/>
      </c>
      <c r="AJ18" s="149">
        <f>IFERROR(HLOOKUP(AJ3,'INCOME STATEMENT'!$C$3:$AH$256, 82, FALSE), 0) + IFERROR(HLOOKUP(AJ3,'INCOME STATEMENT'!$C$3:$AH$256, 84, FALSE), 0) + IFERROR(HLOOKUP(AJ3,'INCOME STATEMENT'!$C$3:$AH$256, 85, FALSE), 0) +  IFERROR(HLOOKUP(AJ3,'INCOME STATEMENT'!$C$3:$AH$256, 86, FALSE), 0) +  IFERROR(HLOOKUP(AJ3,'INCOME STATEMENT'!$C$3:$AH$256, 75, FALSE), 0)</f>
        <v/>
      </c>
      <c r="AK18" s="149">
        <f>IFERROR(HLOOKUP(AK3,'INCOME STATEMENT'!$C$3:$AH$256, 82, FALSE), 0) + IFERROR(HLOOKUP(AK3,'INCOME STATEMENT'!$C$3:$AH$256, 84, FALSE), 0) + IFERROR(HLOOKUP(AK3,'INCOME STATEMENT'!$C$3:$AH$256, 85, FALSE), 0) +  IFERROR(HLOOKUP(AK3,'INCOME STATEMENT'!$C$3:$AH$256, 86, FALSE), 0) +  IFERROR(HLOOKUP(AK3,'INCOME STATEMENT'!$C$3:$AH$256, 75, FALSE), 0)</f>
        <v/>
      </c>
      <c r="AL18" s="149">
        <f>IFERROR(HLOOKUP(AL3,'INCOME STATEMENT'!$C$3:$AH$256, 82, FALSE), 0) + IFERROR(HLOOKUP(AL3,'INCOME STATEMENT'!$C$3:$AH$256, 84, FALSE), 0) + IFERROR(HLOOKUP(AL3,'INCOME STATEMENT'!$C$3:$AH$256, 85, FALSE), 0) +  IFERROR(HLOOKUP(AL3,'INCOME STATEMENT'!$C$3:$AH$256, 86, FALSE), 0) +  IFERROR(HLOOKUP(AL3,'INCOME STATEMENT'!$C$3:$AH$256, 75, FALSE), 0)</f>
        <v/>
      </c>
      <c r="AM18" s="149">
        <f>IFERROR(HLOOKUP(AM3,'INCOME STATEMENT'!$C$3:$AH$256, 82, FALSE), 0) + IFERROR(HLOOKUP(AM3,'INCOME STATEMENT'!$C$3:$AH$256, 84, FALSE), 0) + IFERROR(HLOOKUP(AM3,'INCOME STATEMENT'!$C$3:$AH$256, 85, FALSE), 0) +  IFERROR(HLOOKUP(AM3,'INCOME STATEMENT'!$C$3:$AH$256, 86, FALSE), 0) +  IFERROR(HLOOKUP(AM3,'INCOME STATEMENT'!$C$3:$AH$256, 75, FALSE), 0)</f>
        <v/>
      </c>
    </row>
    <row r="19" ht="18" customFormat="1" customHeight="1" s="50" thickBot="1">
      <c r="A19" s="147" t="inlineStr">
        <is>
          <t>Cash Buffer (Days)</t>
        </is>
      </c>
      <c r="B19" s="62" t="n"/>
      <c r="C19" s="156">
        <f>IFERROR(C17/((C18/365)), 0)</f>
        <v/>
      </c>
      <c r="D19" s="156">
        <f>IFERROR(D17/((D18/365)), 0)</f>
        <v/>
      </c>
      <c r="E19" s="156">
        <f>IFERROR(E17/((E18/365)), 0)</f>
        <v/>
      </c>
      <c r="F19" s="156">
        <f>IFERROR(F17/((F18/365)), 0)</f>
        <v/>
      </c>
      <c r="G19" s="156">
        <f>IFERROR(G17/((G18/365)), 0)</f>
        <v/>
      </c>
      <c r="H19" s="156">
        <f>IFERROR(H17/((H18/365)), 0)</f>
        <v/>
      </c>
      <c r="I19" s="156">
        <f>IFERROR(I17/((I18/365)), 0)</f>
        <v/>
      </c>
      <c r="J19" s="156">
        <f>IFERROR(J17/((J18/365)), 0)</f>
        <v/>
      </c>
      <c r="K19" s="156">
        <f>IFERROR(K17/((K18/365)), 0)</f>
        <v/>
      </c>
      <c r="L19" s="156">
        <f>IFERROR(L17/((L18/365)), 0)</f>
        <v/>
      </c>
      <c r="M19" s="156">
        <f>IFERROR(M17/((M18/365)), 0)</f>
        <v/>
      </c>
      <c r="N19" s="156">
        <f>IFERROR(N17/((N18/365)), 0)</f>
        <v/>
      </c>
      <c r="O19" s="156">
        <f>IFERROR(O17/((O18/365)), 0)</f>
        <v/>
      </c>
      <c r="P19" s="156">
        <f>IFERROR(P17/((P18/365)), 0)</f>
        <v/>
      </c>
      <c r="Q19" s="156">
        <f>IFERROR(Q17/((Q18/365)), 0)</f>
        <v/>
      </c>
      <c r="R19" s="156">
        <f>IFERROR(R17/((R18/365)), 0)</f>
        <v/>
      </c>
      <c r="S19" s="156">
        <f>IFERROR(S17/((S18/365)), 0)</f>
        <v/>
      </c>
      <c r="T19" s="156">
        <f>IFERROR(T17/((T18/365)), 0)</f>
        <v/>
      </c>
      <c r="U19" s="156">
        <f>IFERROR(U17/((U18/365)), 0)</f>
        <v/>
      </c>
      <c r="V19" s="156">
        <f>IFERROR(V17/((V18/365)), 0)</f>
        <v/>
      </c>
      <c r="W19" s="156">
        <f>IFERROR(W17/((W18/365)), 0)</f>
        <v/>
      </c>
      <c r="X19" s="156">
        <f>IFERROR(X17/((X18/365)), 0)</f>
        <v/>
      </c>
      <c r="Y19" s="156">
        <f>IFERROR(Y17/((Y18/365)), 0)</f>
        <v/>
      </c>
      <c r="Z19" s="156">
        <f>IFERROR(Z17/((Z18/365)), 0)</f>
        <v/>
      </c>
      <c r="AA19" s="156">
        <f>IFERROR(AA17/((AA18/365)), 0)</f>
        <v/>
      </c>
      <c r="AB19" s="156">
        <f>IFERROR(AB17/((AB18/365)), 0)</f>
        <v/>
      </c>
      <c r="AC19" s="156">
        <f>IFERROR(AC17/((AC18/365)), 0)</f>
        <v/>
      </c>
      <c r="AD19" s="156">
        <f>IFERROR(AD17/((AD18/365)), 0)</f>
        <v/>
      </c>
      <c r="AE19" s="156">
        <f>IFERROR(AE17/((AE18/365)), 0)</f>
        <v/>
      </c>
      <c r="AF19" s="156">
        <f>IFERROR(AF17/((AF18/365)), 0)</f>
        <v/>
      </c>
      <c r="AG19" s="156">
        <f>IFERROR(AG17/((AG18/365)), 0)</f>
        <v/>
      </c>
      <c r="AH19" s="156">
        <f>IFERROR(AH17/((AH18/365)), 0)</f>
        <v/>
      </c>
      <c r="AI19" s="156">
        <f>IFERROR(AI17/((AI18/365)), 0)</f>
        <v/>
      </c>
      <c r="AJ19" s="156">
        <f>IFERROR(AJ17/((AJ18/365)), 0)</f>
        <v/>
      </c>
      <c r="AK19" s="156">
        <f>IFERROR(AK17/((AK18/365)), 0)</f>
        <v/>
      </c>
      <c r="AL19" s="156">
        <f>IFERROR(AL17/((AL18/365)), 0)</f>
        <v/>
      </c>
      <c r="AM19" s="156">
        <f>IFERROR(AM17/((AM18/365)), 0)</f>
        <v/>
      </c>
    </row>
    <row r="20" ht="18" customFormat="1" customHeight="1" s="50" thickBot="1">
      <c r="A20" s="143" t="inlineStr">
        <is>
          <t>Cash to Deposit (%)</t>
        </is>
      </c>
      <c r="B20" s="62" t="n"/>
      <c r="C20" s="95">
        <f>IFERROR(C17/C135, 0)</f>
        <v/>
      </c>
      <c r="D20" s="95">
        <f>IFERROR(D17/D135, 0)</f>
        <v/>
      </c>
      <c r="E20" s="95">
        <f>IFERROR(E17/E135, 0)</f>
        <v/>
      </c>
      <c r="F20" s="95">
        <f>IFERROR(F17/F135, 0)</f>
        <v/>
      </c>
      <c r="G20" s="95">
        <f>IFERROR(G17/G135, 0)</f>
        <v/>
      </c>
      <c r="H20" s="95">
        <f>IFERROR(H17/H135, 0)</f>
        <v/>
      </c>
      <c r="I20" s="95">
        <f>IFERROR(I17/I135, 0)</f>
        <v/>
      </c>
      <c r="J20" s="95">
        <f>IFERROR(J17/J135, 0)</f>
        <v/>
      </c>
      <c r="K20" s="95">
        <f>IFERROR(K17/K135, 0)</f>
        <v/>
      </c>
      <c r="L20" s="95">
        <f>IFERROR(L17/L135, 0)</f>
        <v/>
      </c>
      <c r="M20" s="95">
        <f>IFERROR(M17/M135, 0)</f>
        <v/>
      </c>
      <c r="N20" s="95">
        <f>IFERROR(N17/N135, 0)</f>
        <v/>
      </c>
      <c r="O20" s="95">
        <f>IFERROR(O17/O135, 0)</f>
        <v/>
      </c>
      <c r="P20" s="95">
        <f>IFERROR(P17/P135, 0)</f>
        <v/>
      </c>
      <c r="Q20" s="95">
        <f>IFERROR(Q17/Q135, 0)</f>
        <v/>
      </c>
      <c r="R20" s="95">
        <f>IFERROR(R17/R135, 0)</f>
        <v/>
      </c>
      <c r="S20" s="95">
        <f>IFERROR(S17/S135, 0)</f>
        <v/>
      </c>
      <c r="T20" s="95">
        <f>IFERROR(T17/T135, 0)</f>
        <v/>
      </c>
      <c r="U20" s="95">
        <f>IFERROR(U17/U135, 0)</f>
        <v/>
      </c>
      <c r="V20" s="95">
        <f>IFERROR(V17/V135, 0)</f>
        <v/>
      </c>
      <c r="W20" s="95">
        <f>IFERROR(W17/W135, 0)</f>
        <v/>
      </c>
      <c r="X20" s="95">
        <f>IFERROR(X17/X135, 0)</f>
        <v/>
      </c>
      <c r="Y20" s="95">
        <f>IFERROR(Y17/Y135, 0)</f>
        <v/>
      </c>
      <c r="Z20" s="95">
        <f>IFERROR(Z17/Z135, 0)</f>
        <v/>
      </c>
      <c r="AA20" s="95">
        <f>IFERROR(AA17/AA135, 0)</f>
        <v/>
      </c>
      <c r="AB20" s="95">
        <f>IFERROR(AB17/AB135, 0)</f>
        <v/>
      </c>
      <c r="AC20" s="95">
        <f>IFERROR(AC17/AC135, 0)</f>
        <v/>
      </c>
      <c r="AD20" s="95">
        <f>IFERROR(AD17/AD135, 0)</f>
        <v/>
      </c>
      <c r="AE20" s="95">
        <f>IFERROR(AE17/AE135, 0)</f>
        <v/>
      </c>
      <c r="AF20" s="95">
        <f>IFERROR(AF17/AF135, 0)</f>
        <v/>
      </c>
      <c r="AG20" s="95">
        <f>IFERROR(AG17/AG135, 0)</f>
        <v/>
      </c>
      <c r="AH20" s="95">
        <f>IFERROR(AH17/AH135, 0)</f>
        <v/>
      </c>
      <c r="AI20" s="95">
        <f>IFERROR(AI17/AI135, 0)</f>
        <v/>
      </c>
      <c r="AJ20" s="95">
        <f>IFERROR(AJ17/AJ135, 0)</f>
        <v/>
      </c>
      <c r="AK20" s="95">
        <f>IFERROR(AK17/AK135, 0)</f>
        <v/>
      </c>
      <c r="AL20" s="95">
        <f>IFERROR(AL17/AL135, 0)</f>
        <v/>
      </c>
      <c r="AM20" s="95">
        <f>IFERROR(AM17/AM135, 0)</f>
        <v/>
      </c>
    </row>
    <row r="21" ht="18" customHeight="1" s="173" thickBot="1">
      <c r="A21" s="38" t="inlineStr">
        <is>
          <t>Piutang asuransi</t>
        </is>
      </c>
      <c r="B21" s="38" t="n"/>
      <c r="C21" s="155">
        <f>C22+C23-C24</f>
        <v/>
      </c>
      <c r="D21" s="155">
        <f>D22+D23-D24</f>
        <v/>
      </c>
      <c r="E21" s="155">
        <f>E22+E23-E24</f>
        <v/>
      </c>
      <c r="F21" s="155">
        <f>F22+F23-F24</f>
        <v/>
      </c>
      <c r="G21" s="155">
        <f>G22+G23-G24</f>
        <v/>
      </c>
      <c r="H21" s="155">
        <f>H22+H23-H24</f>
        <v/>
      </c>
      <c r="I21" s="155">
        <f>I22+I23-I24</f>
        <v/>
      </c>
      <c r="J21" s="155">
        <f>J22+J23-J24</f>
        <v/>
      </c>
      <c r="K21" s="155">
        <f>K22+K23-K24</f>
        <v/>
      </c>
      <c r="L21" s="155">
        <f>L22+L23-L24</f>
        <v/>
      </c>
      <c r="M21" s="155">
        <f>M22+M23-M24</f>
        <v/>
      </c>
      <c r="N21" s="155">
        <f>N22+N23-N24</f>
        <v/>
      </c>
      <c r="O21" s="155">
        <f>O22+O23-O24</f>
        <v/>
      </c>
      <c r="P21" s="155">
        <f>P22+P23-P24</f>
        <v/>
      </c>
      <c r="Q21" s="155">
        <f>Q22+Q23-Q24</f>
        <v/>
      </c>
      <c r="R21" s="155">
        <f>R22+R23-R24</f>
        <v/>
      </c>
      <c r="S21" s="155">
        <f>S22+S23-S24</f>
        <v/>
      </c>
      <c r="T21" s="155">
        <f>T22+T23-T24</f>
        <v/>
      </c>
      <c r="U21" s="155">
        <f>U22+U23-U24</f>
        <v/>
      </c>
      <c r="V21" s="155">
        <f>V22+V23-V24</f>
        <v/>
      </c>
      <c r="W21" s="155">
        <f>W22+W23-W24</f>
        <v/>
      </c>
      <c r="X21" s="155">
        <f>X22+X23-X24</f>
        <v/>
      </c>
      <c r="Y21" s="155">
        <f>Y22+Y23-Y24</f>
        <v/>
      </c>
      <c r="Z21" s="155">
        <f>Z22+Z23-Z24</f>
        <v/>
      </c>
      <c r="AA21" s="155">
        <f>AA22+AA23-AA24</f>
        <v/>
      </c>
      <c r="AB21" s="155">
        <f>AB22+AB23-AB24</f>
        <v/>
      </c>
      <c r="AC21" s="155">
        <f>AC22+AC23-AC24</f>
        <v/>
      </c>
      <c r="AD21" s="155">
        <f>AD22+AD23-AD24</f>
        <v/>
      </c>
      <c r="AE21" s="155">
        <f>AE22+AE23-AE24</f>
        <v/>
      </c>
      <c r="AF21" s="155">
        <f>AF22+AF23-AF24</f>
        <v/>
      </c>
      <c r="AG21" s="155">
        <f>AG22+AG23-AG24</f>
        <v/>
      </c>
      <c r="AH21" s="155">
        <f>AH22+AH23-AH24</f>
        <v/>
      </c>
      <c r="AI21" s="155">
        <f>AI22+AI23-AI24</f>
        <v/>
      </c>
      <c r="AJ21" s="155">
        <f>AJ22+AJ23-AJ24</f>
        <v/>
      </c>
      <c r="AK21" s="155">
        <f>AK22+AK23-AK24</f>
        <v/>
      </c>
      <c r="AL21" s="155">
        <f>AL22+AL23-AL24</f>
        <v/>
      </c>
      <c r="AM21" s="155">
        <f>AM22+AM23-AM24</f>
        <v/>
      </c>
    </row>
    <row r="22" hidden="1" ht="18" customHeight="1" s="173" thickBot="1">
      <c r="A22" s="39" t="inlineStr">
        <is>
          <t>Piutang asuransi pihak ketiga</t>
        </is>
      </c>
      <c r="B22" s="39" t="n"/>
      <c r="C22" s="37" t="inlineStr"/>
      <c r="D22" s="37" t="inlineStr"/>
      <c r="E22" s="37" t="inlineStr"/>
      <c r="F22" s="37" t="inlineStr"/>
      <c r="G22" s="37" t="inlineStr"/>
      <c r="H22" s="37" t="inlineStr"/>
      <c r="I22" s="37" t="inlineStr"/>
      <c r="J22" s="37" t="inlineStr"/>
      <c r="K22" s="37" t="n"/>
      <c r="L22" s="37" t="n"/>
      <c r="M22" s="37" t="n"/>
      <c r="N22" s="37" t="n"/>
      <c r="O22" s="37" t="n"/>
      <c r="P22" s="37" t="n"/>
      <c r="Q22" s="37" t="n"/>
      <c r="R22" s="37" t="n"/>
      <c r="S22" s="37" t="n"/>
      <c r="T22" s="37" t="n"/>
      <c r="U22" s="37" t="n"/>
      <c r="V22" s="37" t="n"/>
      <c r="W22" s="37" t="n"/>
      <c r="X22" s="37" t="n"/>
      <c r="Y22" s="37" t="n"/>
      <c r="Z22" s="37" t="n"/>
      <c r="AA22" s="37" t="n"/>
      <c r="AB22" s="37" t="n"/>
      <c r="AC22" s="37" t="n"/>
      <c r="AD22" s="37" t="n"/>
      <c r="AE22" s="37" t="n"/>
      <c r="AF22" s="37" t="n"/>
      <c r="AG22" s="37" t="n"/>
      <c r="AH22" s="37" t="n"/>
      <c r="AI22" s="37" t="n"/>
      <c r="AJ22" s="37" t="n"/>
      <c r="AK22" s="37" t="n"/>
      <c r="AL22" s="37" t="n"/>
      <c r="AM22" s="37" t="n"/>
    </row>
    <row r="23" hidden="1" ht="18" customHeight="1" s="173" thickBot="1">
      <c r="A23" s="39" t="inlineStr">
        <is>
          <t>Piutang asuransi pihak berelasi</t>
        </is>
      </c>
      <c r="B23" s="39" t="n"/>
      <c r="C23" s="37" t="inlineStr"/>
      <c r="D23" s="37" t="inlineStr"/>
      <c r="E23" s="37" t="inlineStr"/>
      <c r="F23" s="37" t="inlineStr"/>
      <c r="G23" s="37" t="inlineStr"/>
      <c r="H23" s="37" t="inlineStr"/>
      <c r="I23" s="37" t="inlineStr"/>
      <c r="J23" s="37" t="inlineStr"/>
      <c r="K23" s="37" t="n"/>
      <c r="L23" s="37" t="n"/>
      <c r="M23" s="37" t="n"/>
      <c r="N23" s="37" t="n"/>
      <c r="O23" s="37" t="n"/>
      <c r="P23" s="37" t="n"/>
      <c r="Q23" s="37" t="n"/>
      <c r="R23" s="37" t="n"/>
      <c r="S23" s="37" t="n"/>
      <c r="T23" s="37" t="n"/>
      <c r="U23" s="37" t="n"/>
      <c r="V23" s="37" t="n"/>
      <c r="W23" s="37" t="n"/>
      <c r="X23" s="37" t="n"/>
      <c r="Y23" s="37" t="n"/>
      <c r="Z23" s="37" t="n"/>
      <c r="AA23" s="37" t="n"/>
      <c r="AB23" s="37" t="n"/>
      <c r="AC23" s="37" t="n"/>
      <c r="AD23" s="37" t="n"/>
      <c r="AE23" s="37" t="n"/>
      <c r="AF23" s="37" t="n"/>
      <c r="AG23" s="37" t="n"/>
      <c r="AH23" s="37" t="n"/>
      <c r="AI23" s="37" t="n"/>
      <c r="AJ23" s="37" t="n"/>
      <c r="AK23" s="37" t="n"/>
      <c r="AL23" s="37" t="n"/>
      <c r="AM23" s="37" t="n"/>
    </row>
    <row r="24" hidden="1" ht="35" customHeight="1" s="173" thickBot="1">
      <c r="A24" s="39" t="inlineStr">
        <is>
          <t>Cadangan kerugian penurunan nilai pada piutang asuransi</t>
        </is>
      </c>
      <c r="B24" s="39" t="n"/>
      <c r="C24" s="40" t="inlineStr"/>
      <c r="D24" s="40" t="inlineStr"/>
      <c r="E24" s="40" t="inlineStr"/>
      <c r="F24" s="40" t="inlineStr"/>
      <c r="G24" s="40" t="inlineStr"/>
      <c r="H24" s="40" t="inlineStr"/>
      <c r="I24" s="40" t="inlineStr"/>
      <c r="J24" s="40" t="inlineStr"/>
      <c r="K24" s="40" t="n"/>
      <c r="L24" s="40" t="n"/>
      <c r="M24" s="40" t="n"/>
      <c r="N24" s="40" t="n"/>
      <c r="O24" s="40" t="n"/>
      <c r="P24" s="40" t="n"/>
      <c r="Q24" s="40" t="n"/>
      <c r="R24" s="40" t="n"/>
      <c r="S24" s="40" t="n"/>
      <c r="T24" s="40" t="n"/>
      <c r="U24" s="40" t="n"/>
      <c r="V24" s="40" t="n"/>
      <c r="W24" s="40" t="n"/>
      <c r="X24" s="40" t="n"/>
      <c r="Y24" s="40" t="n"/>
      <c r="Z24" s="40" t="n"/>
      <c r="AA24" s="40" t="n"/>
      <c r="AB24" s="40" t="n"/>
      <c r="AC24" s="40" t="n"/>
      <c r="AD24" s="40" t="n"/>
      <c r="AE24" s="40" t="n"/>
      <c r="AF24" s="40" t="n"/>
      <c r="AG24" s="40" t="n"/>
      <c r="AH24" s="40" t="n"/>
      <c r="AI24" s="40" t="n"/>
      <c r="AJ24" s="40" t="n"/>
      <c r="AK24" s="40" t="n"/>
      <c r="AL24" s="40" t="n"/>
      <c r="AM24" s="40" t="n"/>
    </row>
    <row r="25" hidden="1" ht="18" customHeight="1" s="173" thickBot="1">
      <c r="A25" s="36" t="inlineStr">
        <is>
          <t>Biaya akuisisi tangguhan</t>
        </is>
      </c>
      <c r="B25" s="36" t="n"/>
      <c r="C25" s="37" t="inlineStr"/>
      <c r="D25" s="37" t="inlineStr"/>
      <c r="E25" s="37" t="inlineStr"/>
      <c r="F25" s="37" t="inlineStr"/>
      <c r="G25" s="37" t="inlineStr"/>
      <c r="H25" s="37" t="inlineStr"/>
      <c r="I25" s="37" t="inlineStr"/>
      <c r="J25" s="37" t="inlineStr"/>
      <c r="K25" s="37" t="n"/>
      <c r="L25" s="37" t="n"/>
      <c r="M25" s="37" t="n"/>
      <c r="N25" s="37" t="n"/>
      <c r="O25" s="37" t="n"/>
      <c r="P25" s="37" t="n"/>
      <c r="Q25" s="37" t="n"/>
      <c r="R25" s="37" t="n"/>
      <c r="S25" s="37" t="n"/>
      <c r="T25" s="37" t="n"/>
      <c r="U25" s="37" t="n"/>
      <c r="V25" s="37" t="n"/>
      <c r="W25" s="37" t="n"/>
      <c r="X25" s="37" t="n"/>
      <c r="Y25" s="37" t="n"/>
      <c r="Z25" s="37" t="n"/>
      <c r="AA25" s="37" t="n"/>
      <c r="AB25" s="37" t="n"/>
      <c r="AC25" s="37" t="n"/>
      <c r="AD25" s="37" t="n"/>
      <c r="AE25" s="37" t="n"/>
      <c r="AF25" s="37" t="n"/>
      <c r="AG25" s="37" t="n"/>
      <c r="AH25" s="37" t="n"/>
      <c r="AI25" s="37" t="n"/>
      <c r="AJ25" s="37" t="n"/>
      <c r="AK25" s="37" t="n"/>
      <c r="AL25" s="37" t="n"/>
      <c r="AM25" s="37" t="n"/>
    </row>
    <row r="26" hidden="1" ht="35" customHeight="1" s="173" thickBot="1">
      <c r="A26" s="36" t="inlineStr">
        <is>
          <t>Deposito pada lembaga kliring dan penjaminan</t>
        </is>
      </c>
      <c r="B26" s="36" t="n"/>
      <c r="C26" s="37" t="inlineStr"/>
      <c r="D26" s="37" t="inlineStr"/>
      <c r="E26" s="37" t="inlineStr"/>
      <c r="F26" s="37" t="inlineStr"/>
      <c r="G26" s="37" t="inlineStr"/>
      <c r="H26" s="37" t="inlineStr"/>
      <c r="I26" s="37" t="inlineStr"/>
      <c r="J26" s="37" t="inlineStr"/>
      <c r="K26" s="37" t="n"/>
      <c r="L26" s="37" t="n"/>
      <c r="M26" s="37" t="n"/>
      <c r="N26" s="37" t="n"/>
      <c r="O26" s="37" t="n"/>
      <c r="P26" s="37" t="n"/>
      <c r="Q26" s="37" t="n"/>
      <c r="R26" s="37" t="n"/>
      <c r="S26" s="37" t="n"/>
      <c r="T26" s="37" t="n"/>
      <c r="U26" s="37" t="n"/>
      <c r="V26" s="37" t="n"/>
      <c r="W26" s="37" t="n"/>
      <c r="X26" s="37" t="n"/>
      <c r="Y26" s="37" t="n"/>
      <c r="Z26" s="37" t="n"/>
      <c r="AA26" s="37" t="n"/>
      <c r="AB26" s="37" t="n"/>
      <c r="AC26" s="37" t="n"/>
      <c r="AD26" s="37" t="n"/>
      <c r="AE26" s="37" t="n"/>
      <c r="AF26" s="37" t="n"/>
      <c r="AG26" s="37" t="n"/>
      <c r="AH26" s="37" t="n"/>
      <c r="AI26" s="37" t="n"/>
      <c r="AJ26" s="37" t="n"/>
      <c r="AK26" s="37" t="n"/>
      <c r="AL26" s="37" t="n"/>
      <c r="AM26" s="37" t="n"/>
    </row>
    <row r="27" ht="18" customHeight="1" s="173" thickBot="1">
      <c r="A27" s="38" t="inlineStr">
        <is>
          <t>Efek-efek yang diperdagangkan</t>
        </is>
      </c>
      <c r="B27" s="38" t="n"/>
      <c r="C27" s="155">
        <f>C28+C29-C30</f>
        <v/>
      </c>
      <c r="D27" s="155">
        <f>D28+D29-D30</f>
        <v/>
      </c>
      <c r="E27" s="155">
        <f>E28+E29-E30</f>
        <v/>
      </c>
      <c r="F27" s="155">
        <f>F28+F29-F30</f>
        <v/>
      </c>
      <c r="G27" s="155">
        <f>G28+G29-G30</f>
        <v/>
      </c>
      <c r="H27" s="155">
        <f>H28+H29-H30</f>
        <v/>
      </c>
      <c r="I27" s="155">
        <f>I28+I29-I30</f>
        <v/>
      </c>
      <c r="J27" s="155">
        <f>J28+J29-J30</f>
        <v/>
      </c>
      <c r="K27" s="155">
        <f>K28+K29-K30</f>
        <v/>
      </c>
      <c r="L27" s="155">
        <f>L28+L29-L30</f>
        <v/>
      </c>
      <c r="M27" s="155">
        <f>M28+M29-M30</f>
        <v/>
      </c>
      <c r="N27" s="155">
        <f>N28+N29-N30</f>
        <v/>
      </c>
      <c r="O27" s="155">
        <f>O28+O29-O30</f>
        <v/>
      </c>
      <c r="P27" s="155">
        <f>P28+P29-P30</f>
        <v/>
      </c>
      <c r="Q27" s="155">
        <f>Q28+Q29-Q30</f>
        <v/>
      </c>
      <c r="R27" s="155">
        <f>R28+R29-R30</f>
        <v/>
      </c>
      <c r="S27" s="155">
        <f>S28+S29-S30</f>
        <v/>
      </c>
      <c r="T27" s="155">
        <f>T28+T29-T30</f>
        <v/>
      </c>
      <c r="U27" s="155">
        <f>U28+U29-U30</f>
        <v/>
      </c>
      <c r="V27" s="155">
        <f>V28+V29-V30</f>
        <v/>
      </c>
      <c r="W27" s="155">
        <f>W28+W29-W30</f>
        <v/>
      </c>
      <c r="X27" s="155">
        <f>X28+X29-X30</f>
        <v/>
      </c>
      <c r="Y27" s="155">
        <f>Y28+Y29-Y30</f>
        <v/>
      </c>
      <c r="Z27" s="155">
        <f>Z28+Z29-Z30</f>
        <v/>
      </c>
      <c r="AA27" s="155">
        <f>AA28+AA29-AA30</f>
        <v/>
      </c>
      <c r="AB27" s="155">
        <f>AB28+AB29-AB30</f>
        <v/>
      </c>
      <c r="AC27" s="155">
        <f>AC28+AC29-AC30</f>
        <v/>
      </c>
      <c r="AD27" s="155">
        <f>AD28+AD29-AD30</f>
        <v/>
      </c>
      <c r="AE27" s="155">
        <f>AE28+AE29-AE30</f>
        <v/>
      </c>
      <c r="AF27" s="155">
        <f>AF28+AF29-AF30</f>
        <v/>
      </c>
      <c r="AG27" s="155">
        <f>AG28+AG29-AG30</f>
        <v/>
      </c>
      <c r="AH27" s="155">
        <f>AH28+AH29-AH30</f>
        <v/>
      </c>
      <c r="AI27" s="155">
        <f>AI28+AI29-AI30</f>
        <v/>
      </c>
      <c r="AJ27" s="155">
        <f>AJ28+AJ29-AJ30</f>
        <v/>
      </c>
      <c r="AK27" s="155">
        <f>AK28+AK29-AK30</f>
        <v/>
      </c>
      <c r="AL27" s="155">
        <f>AL28+AL29-AL30</f>
        <v/>
      </c>
      <c r="AM27" s="155">
        <f>AM28+AM29-AM30</f>
        <v/>
      </c>
    </row>
    <row r="28" ht="35" customHeight="1" s="173" thickBot="1">
      <c r="A28" s="39" t="inlineStr">
        <is>
          <t>Efek-efek yang diperdagangkan pihak ketiga</t>
        </is>
      </c>
      <c r="B28" s="39" t="n"/>
      <c r="C28" s="37" t="n">
        <v>230</v>
      </c>
      <c r="D28" s="37" t="n">
        <v>1889.017</v>
      </c>
      <c r="E28" s="37" t="n">
        <v>18767.522</v>
      </c>
      <c r="F28" s="37" t="n">
        <v>28960.003</v>
      </c>
      <c r="G28" s="37" t="n">
        <v>9246.782999999999</v>
      </c>
      <c r="H28" s="37" t="n">
        <v>25684.947</v>
      </c>
      <c r="I28" s="37" t="n">
        <v>24017.877</v>
      </c>
      <c r="J28" s="37" t="n">
        <v>20646.876</v>
      </c>
      <c r="K28" s="37" t="n"/>
      <c r="L28" s="37" t="n"/>
      <c r="M28" s="37" t="n"/>
      <c r="N28" s="37" t="n"/>
      <c r="O28" s="37" t="n"/>
      <c r="P28" s="37" t="n"/>
      <c r="Q28" s="37" t="n"/>
      <c r="R28" s="37" t="n"/>
      <c r="S28" s="37" t="n"/>
      <c r="T28" s="37" t="n"/>
      <c r="U28" s="37" t="n"/>
      <c r="V28" s="37" t="n"/>
      <c r="W28" s="37" t="n"/>
      <c r="X28" s="37" t="n"/>
      <c r="Y28" s="37" t="n"/>
      <c r="Z28" s="37" t="n"/>
      <c r="AA28" s="37" t="n"/>
      <c r="AB28" s="37" t="n"/>
      <c r="AC28" s="37" t="n"/>
      <c r="AD28" s="37" t="n"/>
      <c r="AE28" s="37" t="n"/>
      <c r="AF28" s="37" t="n"/>
      <c r="AG28" s="37" t="n"/>
      <c r="AH28" s="37" t="n"/>
      <c r="AI28" s="37" t="n"/>
      <c r="AJ28" s="37" t="n"/>
      <c r="AK28" s="37" t="n"/>
      <c r="AL28" s="37" t="n"/>
      <c r="AM28" s="37" t="n"/>
    </row>
    <row r="29" ht="35" customHeight="1" s="173" thickBot="1">
      <c r="A29" s="39" t="inlineStr">
        <is>
          <t>Efek-efek yang diperdagangkan pihak berelasi</t>
        </is>
      </c>
      <c r="B29" s="39" t="n"/>
      <c r="C29" s="37" t="n">
        <v>8868.114</v>
      </c>
      <c r="D29" s="37" t="n">
        <v>8379.253000000001</v>
      </c>
      <c r="E29" s="37" t="n">
        <v>12977.006</v>
      </c>
      <c r="F29" s="37" t="n">
        <v>38431.042</v>
      </c>
      <c r="G29" s="37" t="n">
        <v>48444.551</v>
      </c>
      <c r="H29" s="37" t="n">
        <v>45415.721</v>
      </c>
      <c r="I29" s="37" t="n">
        <v>37924.183</v>
      </c>
      <c r="J29" s="37" t="n">
        <v>38811.843</v>
      </c>
      <c r="K29" s="37" t="n"/>
      <c r="L29" s="37" t="n"/>
      <c r="M29" s="37" t="n"/>
      <c r="N29" s="37" t="n"/>
      <c r="O29" s="37" t="n"/>
      <c r="P29" s="37" t="n"/>
      <c r="Q29" s="37" t="n"/>
      <c r="R29" s="37" t="n"/>
      <c r="S29" s="37" t="n"/>
      <c r="T29" s="37" t="n"/>
      <c r="U29" s="37" t="n"/>
      <c r="V29" s="37" t="n"/>
      <c r="W29" s="37" t="n"/>
      <c r="X29" s="37" t="n"/>
      <c r="Y29" s="37" t="n"/>
      <c r="Z29" s="37" t="n"/>
      <c r="AA29" s="37" t="n"/>
      <c r="AB29" s="37" t="n"/>
      <c r="AC29" s="37" t="n"/>
      <c r="AD29" s="37" t="n"/>
      <c r="AE29" s="37" t="n"/>
      <c r="AF29" s="37" t="n"/>
      <c r="AG29" s="37" t="n"/>
      <c r="AH29" s="37" t="n"/>
      <c r="AI29" s="37" t="n"/>
      <c r="AJ29" s="37" t="n"/>
      <c r="AK29" s="37" t="n"/>
      <c r="AL29" s="37" t="n"/>
      <c r="AM29" s="37" t="n"/>
    </row>
    <row r="30" ht="52" customHeight="1" s="173" thickBot="1">
      <c r="A30" s="39" t="inlineStr">
        <is>
          <t>Cadangan kerugian penurunan nilai pada efek-efek yang diperdagangkan</t>
        </is>
      </c>
      <c r="B30" s="39" t="n"/>
      <c r="C30" s="40" t="inlineStr"/>
      <c r="D30" s="40" t="inlineStr"/>
      <c r="E30" s="40" t="inlineStr"/>
      <c r="F30" s="40" t="n">
        <v>18.075</v>
      </c>
      <c r="G30" s="40" t="n">
        <v>9.028</v>
      </c>
      <c r="H30" s="40" t="n">
        <v>130.497</v>
      </c>
      <c r="I30" s="40" t="n">
        <v>32.122</v>
      </c>
      <c r="J30" s="40" t="n">
        <v>29.875</v>
      </c>
      <c r="K30" s="40" t="n"/>
      <c r="L30" s="40" t="n"/>
      <c r="M30" s="40" t="n"/>
      <c r="N30" s="40" t="n"/>
      <c r="O30" s="40" t="n"/>
      <c r="P30" s="40" t="n"/>
      <c r="Q30" s="40" t="n"/>
      <c r="R30" s="40" t="n"/>
      <c r="S30" s="40" t="n"/>
      <c r="T30" s="40" t="n"/>
      <c r="U30" s="40" t="n"/>
      <c r="V30" s="40" t="n"/>
      <c r="W30" s="40" t="n"/>
      <c r="X30" s="40" t="n"/>
      <c r="Y30" s="40" t="n"/>
      <c r="Z30" s="40" t="n"/>
      <c r="AA30" s="40" t="n"/>
      <c r="AB30" s="40" t="n"/>
      <c r="AC30" s="40" t="n"/>
      <c r="AD30" s="40" t="n"/>
      <c r="AE30" s="40" t="n"/>
      <c r="AF30" s="40" t="n"/>
      <c r="AG30" s="40" t="n"/>
      <c r="AH30" s="40" t="n"/>
      <c r="AI30" s="40" t="n"/>
      <c r="AJ30" s="40" t="n"/>
      <c r="AK30" s="40" t="n"/>
      <c r="AL30" s="40" t="n"/>
      <c r="AM30" s="40" t="n"/>
    </row>
    <row r="31" hidden="1" ht="35" customHeight="1" s="173" thickBot="1">
      <c r="A31" s="36" t="inlineStr">
        <is>
          <t>Investasi pemegang polis pada kontrak unit-linked</t>
        </is>
      </c>
      <c r="B31" s="36" t="n"/>
      <c r="C31" s="37" t="inlineStr"/>
      <c r="D31" s="37" t="inlineStr"/>
      <c r="E31" s="37" t="inlineStr"/>
      <c r="F31" s="37" t="inlineStr"/>
      <c r="G31" s="37" t="inlineStr"/>
      <c r="H31" s="37" t="inlineStr"/>
      <c r="I31" s="37" t="inlineStr"/>
      <c r="J31" s="37" t="inlineStr"/>
      <c r="K31" s="37" t="n"/>
      <c r="L31" s="37" t="n"/>
      <c r="M31" s="37" t="n"/>
      <c r="N31" s="37" t="n"/>
      <c r="O31" s="37" t="n"/>
      <c r="P31" s="37" t="n"/>
      <c r="Q31" s="37" t="n"/>
      <c r="R31" s="37" t="n"/>
      <c r="S31" s="37" t="n"/>
      <c r="T31" s="37" t="n"/>
      <c r="U31" s="37" t="n"/>
      <c r="V31" s="37" t="n"/>
      <c r="W31" s="37" t="n"/>
      <c r="X31" s="37" t="n"/>
      <c r="Y31" s="37" t="n"/>
      <c r="Z31" s="37" t="n"/>
      <c r="AA31" s="37" t="n"/>
      <c r="AB31" s="37" t="n"/>
      <c r="AC31" s="37" t="n"/>
      <c r="AD31" s="37" t="n"/>
      <c r="AE31" s="37" t="n"/>
      <c r="AF31" s="37" t="n"/>
      <c r="AG31" s="37" t="n"/>
      <c r="AH31" s="37" t="n"/>
      <c r="AI31" s="37" t="n"/>
      <c r="AJ31" s="37" t="n"/>
      <c r="AK31" s="37" t="n"/>
      <c r="AL31" s="37" t="n"/>
      <c r="AM31" s="37" t="n"/>
    </row>
    <row r="32" hidden="1" ht="35" customHeight="1" s="173" thickBot="1">
      <c r="A32" s="36" t="inlineStr">
        <is>
          <t>Efek yang dibeli dengan janji dijual kembali</t>
        </is>
      </c>
      <c r="B32" s="36" t="n"/>
      <c r="C32" s="37" t="inlineStr"/>
      <c r="D32" s="37" t="inlineStr"/>
      <c r="E32" s="37" t="inlineStr"/>
      <c r="F32" s="37" t="inlineStr"/>
      <c r="G32" s="37" t="inlineStr"/>
      <c r="H32" s="37" t="inlineStr"/>
      <c r="I32" s="37" t="inlineStr"/>
      <c r="J32" s="37" t="inlineStr"/>
      <c r="K32" s="37" t="n"/>
      <c r="L32" s="37" t="n"/>
      <c r="M32" s="37" t="n"/>
      <c r="N32" s="37" t="n"/>
      <c r="O32" s="37" t="n"/>
      <c r="P32" s="37" t="n"/>
      <c r="Q32" s="37" t="n"/>
      <c r="R32" s="37" t="n"/>
      <c r="S32" s="37" t="n"/>
      <c r="T32" s="37" t="n"/>
      <c r="U32" s="37" t="n"/>
      <c r="V32" s="37" t="n"/>
      <c r="W32" s="37" t="n"/>
      <c r="X32" s="37" t="n"/>
      <c r="Y32" s="37" t="n"/>
      <c r="Z32" s="37" t="n"/>
      <c r="AA32" s="37" t="n"/>
      <c r="AB32" s="37" t="n"/>
      <c r="AC32" s="37" t="n"/>
      <c r="AD32" s="37" t="n"/>
      <c r="AE32" s="37" t="n"/>
      <c r="AF32" s="37" t="n"/>
      <c r="AG32" s="37" t="n"/>
      <c r="AH32" s="37" t="n"/>
      <c r="AI32" s="37" t="n"/>
      <c r="AJ32" s="37" t="n"/>
      <c r="AK32" s="37" t="n"/>
      <c r="AL32" s="37" t="n"/>
      <c r="AM32" s="37" t="n"/>
    </row>
    <row r="33" ht="35" customHeight="1" s="173" thickBot="1">
      <c r="A33" s="38" t="inlineStr">
        <is>
          <t>Wesel ekspor dan tagihan lainnya</t>
        </is>
      </c>
      <c r="B33" s="38" t="n"/>
      <c r="C33" s="155">
        <f>C34+C35-C36</f>
        <v/>
      </c>
      <c r="D33" s="155">
        <f>D34+D35-D36</f>
        <v/>
      </c>
      <c r="E33" s="155">
        <f>E34+E35-E36</f>
        <v/>
      </c>
      <c r="F33" s="155">
        <f>F34+F35-F36</f>
        <v/>
      </c>
      <c r="G33" s="155">
        <f>G34+G35-G36</f>
        <v/>
      </c>
      <c r="H33" s="155">
        <f>H34+H35-H36</f>
        <v/>
      </c>
      <c r="I33" s="155">
        <f>I34+I35-I36</f>
        <v/>
      </c>
      <c r="J33" s="155">
        <f>J34+J35-J36</f>
        <v/>
      </c>
      <c r="K33" s="155">
        <f>K34+K35-K36</f>
        <v/>
      </c>
      <c r="L33" s="155">
        <f>L34+L35-L36</f>
        <v/>
      </c>
      <c r="M33" s="155">
        <f>M34+M35-M36</f>
        <v/>
      </c>
      <c r="N33" s="155">
        <f>N34+N35-N36</f>
        <v/>
      </c>
      <c r="O33" s="155">
        <f>O34+O35-O36</f>
        <v/>
      </c>
      <c r="P33" s="155">
        <f>P34+P35-P36</f>
        <v/>
      </c>
      <c r="Q33" s="155">
        <f>Q34+Q35-Q36</f>
        <v/>
      </c>
      <c r="R33" s="155">
        <f>R34+R35-R36</f>
        <v/>
      </c>
      <c r="S33" s="155">
        <f>S34+S35-S36</f>
        <v/>
      </c>
      <c r="T33" s="155">
        <f>T34+T35-T36</f>
        <v/>
      </c>
      <c r="U33" s="155">
        <f>U34+U35-U36</f>
        <v/>
      </c>
      <c r="V33" s="155">
        <f>V34+V35-V36</f>
        <v/>
      </c>
      <c r="W33" s="155">
        <f>W34+W35-W36</f>
        <v/>
      </c>
      <c r="X33" s="155">
        <f>X34+X35-X36</f>
        <v/>
      </c>
      <c r="Y33" s="155">
        <f>Y34+Y35-Y36</f>
        <v/>
      </c>
      <c r="Z33" s="155">
        <f>Z34+Z35-Z36</f>
        <v/>
      </c>
      <c r="AA33" s="155">
        <f>AA34+AA35-AA36</f>
        <v/>
      </c>
      <c r="AB33" s="155">
        <f>AB34+AB35-AB36</f>
        <v/>
      </c>
      <c r="AC33" s="155">
        <f>AC34+AC35-AC36</f>
        <v/>
      </c>
      <c r="AD33" s="155">
        <f>AD34+AD35-AD36</f>
        <v/>
      </c>
      <c r="AE33" s="155">
        <f>AE34+AE35-AE36</f>
        <v/>
      </c>
      <c r="AF33" s="155">
        <f>AF34+AF35-AF36</f>
        <v/>
      </c>
      <c r="AG33" s="155">
        <f>AG34+AG35-AG36</f>
        <v/>
      </c>
      <c r="AH33" s="155">
        <f>AH34+AH35-AH36</f>
        <v/>
      </c>
      <c r="AI33" s="155">
        <f>AI34+AI35-AI36</f>
        <v/>
      </c>
      <c r="AJ33" s="155">
        <f>AJ34+AJ35-AJ36</f>
        <v/>
      </c>
      <c r="AK33" s="155">
        <f>AK34+AK35-AK36</f>
        <v/>
      </c>
      <c r="AL33" s="155">
        <f>AL34+AL35-AL36</f>
        <v/>
      </c>
      <c r="AM33" s="155">
        <f>AM34+AM35-AM36</f>
        <v/>
      </c>
    </row>
    <row r="34" ht="35" customHeight="1" s="173" thickBot="1">
      <c r="A34" s="39" t="inlineStr">
        <is>
          <t>Wesel ekspor dan tagihan lainnya pihak ketiga</t>
        </is>
      </c>
      <c r="B34" s="39" t="n"/>
      <c r="C34" s="37" t="inlineStr"/>
      <c r="D34" s="37" t="n">
        <v>0</v>
      </c>
      <c r="E34" s="37" t="n">
        <v>89.21899999999999</v>
      </c>
      <c r="F34" s="37" t="n">
        <v>206.1</v>
      </c>
      <c r="G34" s="37" t="n">
        <v>96.935</v>
      </c>
      <c r="H34" s="37" t="n">
        <v>53.066</v>
      </c>
      <c r="I34" s="37" t="n">
        <v>116.292</v>
      </c>
      <c r="J34" s="37" t="n">
        <v>64.526</v>
      </c>
      <c r="K34" s="37" t="n"/>
      <c r="L34" s="37" t="n"/>
      <c r="M34" s="37" t="n"/>
      <c r="N34" s="37" t="n"/>
      <c r="O34" s="37" t="n"/>
      <c r="P34" s="37" t="n"/>
      <c r="Q34" s="37" t="n"/>
      <c r="R34" s="37" t="n"/>
      <c r="S34" s="37" t="n"/>
      <c r="T34" s="37" t="n"/>
      <c r="U34" s="37" t="n"/>
      <c r="V34" s="37" t="n"/>
      <c r="W34" s="37" t="n"/>
      <c r="X34" s="37" t="n"/>
      <c r="Y34" s="37" t="n"/>
      <c r="Z34" s="37" t="n"/>
      <c r="AA34" s="37" t="n"/>
      <c r="AB34" s="37" t="n"/>
      <c r="AC34" s="37" t="n"/>
      <c r="AD34" s="37" t="n"/>
      <c r="AE34" s="37" t="n"/>
      <c r="AF34" s="37" t="n"/>
      <c r="AG34" s="37" t="n"/>
      <c r="AH34" s="37" t="n"/>
      <c r="AI34" s="37" t="n"/>
      <c r="AJ34" s="37" t="n"/>
      <c r="AK34" s="37" t="n"/>
      <c r="AL34" s="37" t="n"/>
      <c r="AM34" s="37" t="n"/>
    </row>
    <row r="35" ht="35" customHeight="1" s="173" thickBot="1">
      <c r="A35" s="39" t="inlineStr">
        <is>
          <t>Wesel ekspor dan tagihan lainnya pihak berelasi</t>
        </is>
      </c>
      <c r="B35" s="39" t="n"/>
      <c r="C35" s="37" t="inlineStr"/>
      <c r="D35" s="37" t="inlineStr"/>
      <c r="E35" s="37" t="inlineStr"/>
      <c r="F35" s="37" t="inlineStr"/>
      <c r="G35" s="37" t="n">
        <v>63.636</v>
      </c>
      <c r="H35" s="37" t="n">
        <v>147.792</v>
      </c>
      <c r="I35" s="37" t="n">
        <v>193.454</v>
      </c>
      <c r="J35" s="37" t="n">
        <v>159.357</v>
      </c>
      <c r="K35" s="37" t="n"/>
      <c r="L35" s="37" t="n"/>
      <c r="M35" s="37" t="n"/>
      <c r="N35" s="37" t="n"/>
      <c r="O35" s="37" t="n"/>
      <c r="P35" s="37" t="n"/>
      <c r="Q35" s="37" t="n"/>
      <c r="R35" s="37" t="n"/>
      <c r="S35" s="37" t="n"/>
      <c r="T35" s="37" t="n"/>
      <c r="U35" s="37" t="n"/>
      <c r="V35" s="37" t="n"/>
      <c r="W35" s="37" t="n"/>
      <c r="X35" s="37" t="n"/>
      <c r="Y35" s="37" t="n"/>
      <c r="Z35" s="37" t="n"/>
      <c r="AA35" s="37" t="n"/>
      <c r="AB35" s="37" t="n"/>
      <c r="AC35" s="37" t="n"/>
      <c r="AD35" s="37" t="n"/>
      <c r="AE35" s="37" t="n"/>
      <c r="AF35" s="37" t="n"/>
      <c r="AG35" s="37" t="n"/>
      <c r="AH35" s="37" t="n"/>
      <c r="AI35" s="37" t="n"/>
      <c r="AJ35" s="37" t="n"/>
      <c r="AK35" s="37" t="n"/>
      <c r="AL35" s="37" t="n"/>
      <c r="AM35" s="37" t="n"/>
    </row>
    <row r="36" ht="52" customHeight="1" s="173" thickBot="1">
      <c r="A36" s="39" t="inlineStr">
        <is>
          <t>Cadangan kerugian penurunan nilai pada wesel ekspor dan tagihan lainnya</t>
        </is>
      </c>
      <c r="B36" s="39" t="n"/>
      <c r="C36" s="40" t="inlineStr"/>
      <c r="D36" s="40" t="inlineStr"/>
      <c r="E36" s="40" t="inlineStr"/>
      <c r="F36" s="40" t="n">
        <v>2.061</v>
      </c>
      <c r="G36" s="40" t="n">
        <v>1.606</v>
      </c>
      <c r="H36" s="40" t="n">
        <v>2.009</v>
      </c>
      <c r="I36" s="40" t="n">
        <v>3.166</v>
      </c>
      <c r="J36" s="40" t="n">
        <v>2.239</v>
      </c>
      <c r="K36" s="40" t="n"/>
      <c r="L36" s="40" t="n"/>
      <c r="M36" s="40" t="n"/>
      <c r="N36" s="40" t="n"/>
      <c r="O36" s="40" t="n"/>
      <c r="P36" s="40" t="n"/>
      <c r="Q36" s="40" t="n"/>
      <c r="R36" s="40" t="n"/>
      <c r="S36" s="40" t="n"/>
      <c r="T36" s="40" t="n"/>
      <c r="U36" s="40" t="n"/>
      <c r="V36" s="40" t="n"/>
      <c r="W36" s="40" t="n"/>
      <c r="X36" s="40" t="n"/>
      <c r="Y36" s="40" t="n"/>
      <c r="Z36" s="40" t="n"/>
      <c r="AA36" s="40" t="n"/>
      <c r="AB36" s="40" t="n"/>
      <c r="AC36" s="40" t="n"/>
      <c r="AD36" s="40" t="n"/>
      <c r="AE36" s="40" t="n"/>
      <c r="AF36" s="40" t="n"/>
      <c r="AG36" s="40" t="n"/>
      <c r="AH36" s="40" t="n"/>
      <c r="AI36" s="40" t="n"/>
      <c r="AJ36" s="40" t="n"/>
      <c r="AK36" s="40" t="n"/>
      <c r="AL36" s="40" t="n"/>
      <c r="AM36" s="40" t="n"/>
    </row>
    <row r="37" ht="18" customHeight="1" s="173" thickBot="1">
      <c r="A37" s="38" t="inlineStr">
        <is>
          <t>Tagihan akseptasi</t>
        </is>
      </c>
      <c r="B37" s="38" t="n"/>
      <c r="C37" s="155">
        <f>C38+C39-C40</f>
        <v/>
      </c>
      <c r="D37" s="155">
        <f>D38+D39-D40</f>
        <v/>
      </c>
      <c r="E37" s="155">
        <f>E38+E39-E40</f>
        <v/>
      </c>
      <c r="F37" s="155">
        <f>F38+F39-F40</f>
        <v/>
      </c>
      <c r="G37" s="155">
        <f>G38+G39-G40</f>
        <v/>
      </c>
      <c r="H37" s="155">
        <f>H38+H39-H40</f>
        <v/>
      </c>
      <c r="I37" s="155">
        <f>I38+I39-I40</f>
        <v/>
      </c>
      <c r="J37" s="155">
        <f>J38+J39-J40</f>
        <v/>
      </c>
      <c r="K37" s="155">
        <f>K38+K39-K40</f>
        <v/>
      </c>
      <c r="L37" s="155">
        <f>L38+L39-L40</f>
        <v/>
      </c>
      <c r="M37" s="155">
        <f>M38+M39-M40</f>
        <v/>
      </c>
      <c r="N37" s="155">
        <f>N38+N39-N40</f>
        <v/>
      </c>
      <c r="O37" s="155">
        <f>O38+O39-O40</f>
        <v/>
      </c>
      <c r="P37" s="155">
        <f>P38+P39-P40</f>
        <v/>
      </c>
      <c r="Q37" s="155">
        <f>Q38+Q39-Q40</f>
        <v/>
      </c>
      <c r="R37" s="155">
        <f>R38+R39-R40</f>
        <v/>
      </c>
      <c r="S37" s="155">
        <f>S38+S39-S40</f>
        <v/>
      </c>
      <c r="T37" s="155">
        <f>T38+T39-T40</f>
        <v/>
      </c>
      <c r="U37" s="155">
        <f>U38+U39-U40</f>
        <v/>
      </c>
      <c r="V37" s="155">
        <f>V38+V39-V40</f>
        <v/>
      </c>
      <c r="W37" s="155">
        <f>W38+W39-W40</f>
        <v/>
      </c>
      <c r="X37" s="155">
        <f>X38+X39-X40</f>
        <v/>
      </c>
      <c r="Y37" s="155">
        <f>Y38+Y39-Y40</f>
        <v/>
      </c>
      <c r="Z37" s="155">
        <f>Z38+Z39-Z40</f>
        <v/>
      </c>
      <c r="AA37" s="155">
        <f>AA38+AA39-AA40</f>
        <v/>
      </c>
      <c r="AB37" s="155">
        <f>AB38+AB39-AB40</f>
        <v/>
      </c>
      <c r="AC37" s="155">
        <f>AC38+AC39-AC40</f>
        <v/>
      </c>
      <c r="AD37" s="155">
        <f>AD38+AD39-AD40</f>
        <v/>
      </c>
      <c r="AE37" s="155">
        <f>AE38+AE39-AE40</f>
        <v/>
      </c>
      <c r="AF37" s="155">
        <f>AF38+AF39-AF40</f>
        <v/>
      </c>
      <c r="AG37" s="155">
        <f>AG38+AG39-AG40</f>
        <v/>
      </c>
      <c r="AH37" s="155">
        <f>AH38+AH39-AH40</f>
        <v/>
      </c>
      <c r="AI37" s="155">
        <f>AI38+AI39-AI40</f>
        <v/>
      </c>
      <c r="AJ37" s="155">
        <f>AJ38+AJ39-AJ40</f>
        <v/>
      </c>
      <c r="AK37" s="155">
        <f>AK38+AK39-AK40</f>
        <v/>
      </c>
      <c r="AL37" s="155">
        <f>AL38+AL39-AL40</f>
        <v/>
      </c>
      <c r="AM37" s="155">
        <f>AM38+AM39-AM40</f>
        <v/>
      </c>
    </row>
    <row r="38" ht="18" customHeight="1" s="173" thickBot="1">
      <c r="A38" s="39" t="inlineStr">
        <is>
          <t>Tagihan akseptasi pihak ketiga</t>
        </is>
      </c>
      <c r="B38" s="39" t="n"/>
      <c r="C38" s="37" t="inlineStr"/>
      <c r="D38" s="37" t="n">
        <v>1.381</v>
      </c>
      <c r="E38" s="37" t="n">
        <v>60.654</v>
      </c>
      <c r="F38" s="37" t="n">
        <v>53.823</v>
      </c>
      <c r="G38" s="37" t="n">
        <v>374.791</v>
      </c>
      <c r="H38" s="37" t="n">
        <v>244.074</v>
      </c>
      <c r="I38" s="37" t="n">
        <v>12.694</v>
      </c>
      <c r="J38" s="37" t="n">
        <v>587.439</v>
      </c>
      <c r="K38" s="37" t="n"/>
      <c r="L38" s="37" t="n"/>
      <c r="M38" s="37" t="n"/>
      <c r="N38" s="37" t="n"/>
      <c r="O38" s="37" t="n"/>
      <c r="P38" s="37" t="n"/>
      <c r="Q38" s="37" t="n"/>
      <c r="R38" s="37" t="n"/>
      <c r="S38" s="37" t="n"/>
      <c r="T38" s="37" t="n"/>
      <c r="U38" s="37" t="n"/>
      <c r="V38" s="37" t="n"/>
      <c r="W38" s="37" t="n"/>
      <c r="X38" s="37" t="n"/>
      <c r="Y38" s="37" t="n"/>
      <c r="Z38" s="37" t="n"/>
      <c r="AA38" s="37" t="n"/>
      <c r="AB38" s="37" t="n"/>
      <c r="AC38" s="37" t="n"/>
      <c r="AD38" s="37" t="n"/>
      <c r="AE38" s="37" t="n"/>
      <c r="AF38" s="37" t="n"/>
      <c r="AG38" s="37" t="n"/>
      <c r="AH38" s="37" t="n"/>
      <c r="AI38" s="37" t="n"/>
      <c r="AJ38" s="37" t="n"/>
      <c r="AK38" s="37" t="n"/>
      <c r="AL38" s="37" t="n"/>
      <c r="AM38" s="37" t="n"/>
    </row>
    <row r="39" ht="35" customHeight="1" s="173" thickBot="1">
      <c r="A39" s="39" t="inlineStr">
        <is>
          <t>Tagihan akseptasi pihak berelasi</t>
        </is>
      </c>
      <c r="B39" s="39" t="n"/>
      <c r="C39" s="37" t="inlineStr"/>
      <c r="D39" s="37" t="inlineStr"/>
      <c r="E39" s="37" t="inlineStr"/>
      <c r="F39" s="37" t="n">
        <v>107.672</v>
      </c>
      <c r="G39" s="37" t="n">
        <v>106.612</v>
      </c>
      <c r="H39" s="37" t="n">
        <v>187.154</v>
      </c>
      <c r="I39" s="37" t="n">
        <v>172.451</v>
      </c>
      <c r="J39" s="37" t="n">
        <v>105.677</v>
      </c>
      <c r="K39" s="37" t="n"/>
      <c r="L39" s="37" t="n"/>
      <c r="M39" s="37" t="n"/>
      <c r="N39" s="37" t="n"/>
      <c r="O39" s="37" t="n"/>
      <c r="P39" s="37" t="n"/>
      <c r="Q39" s="37" t="n"/>
      <c r="R39" s="37" t="n"/>
      <c r="S39" s="37" t="n"/>
      <c r="T39" s="37" t="n"/>
      <c r="U39" s="37" t="n"/>
      <c r="V39" s="37" t="n"/>
      <c r="W39" s="37" t="n"/>
      <c r="X39" s="37" t="n"/>
      <c r="Y39" s="37" t="n"/>
      <c r="Z39" s="37" t="n"/>
      <c r="AA39" s="37" t="n"/>
      <c r="AB39" s="37" t="n"/>
      <c r="AC39" s="37" t="n"/>
      <c r="AD39" s="37" t="n"/>
      <c r="AE39" s="37" t="n"/>
      <c r="AF39" s="37" t="n"/>
      <c r="AG39" s="37" t="n"/>
      <c r="AH39" s="37" t="n"/>
      <c r="AI39" s="37" t="n"/>
      <c r="AJ39" s="37" t="n"/>
      <c r="AK39" s="37" t="n"/>
      <c r="AL39" s="37" t="n"/>
      <c r="AM39" s="37" t="n"/>
    </row>
    <row r="40" ht="35" customHeight="1" s="173" thickBot="1">
      <c r="A40" s="39" t="inlineStr">
        <is>
          <t>Cadangan kerugian penurunan nilai pada tagihan akseptasi</t>
        </is>
      </c>
      <c r="B40" s="39" t="n"/>
      <c r="C40" s="40" t="inlineStr"/>
      <c r="D40" s="40" t="inlineStr"/>
      <c r="E40" s="40" t="inlineStr"/>
      <c r="F40" s="40" t="n">
        <v>1.615</v>
      </c>
      <c r="G40" s="40" t="n">
        <v>4.814</v>
      </c>
      <c r="H40" s="40" t="n">
        <v>4.312</v>
      </c>
      <c r="I40" s="40" t="n">
        <v>1.851</v>
      </c>
      <c r="J40" s="40" t="n">
        <v>6.931</v>
      </c>
      <c r="K40" s="40" t="n"/>
      <c r="L40" s="40" t="n"/>
      <c r="M40" s="40" t="n"/>
      <c r="N40" s="40" t="n"/>
      <c r="O40" s="40" t="n"/>
      <c r="P40" s="40" t="n"/>
      <c r="Q40" s="40" t="n"/>
      <c r="R40" s="40" t="n"/>
      <c r="S40" s="40" t="n"/>
      <c r="T40" s="40" t="n"/>
      <c r="U40" s="40" t="n"/>
      <c r="V40" s="40" t="n"/>
      <c r="W40" s="40" t="n"/>
      <c r="X40" s="40" t="n"/>
      <c r="Y40" s="40" t="n"/>
      <c r="Z40" s="40" t="n"/>
      <c r="AA40" s="40" t="n"/>
      <c r="AB40" s="40" t="n"/>
      <c r="AC40" s="40" t="n"/>
      <c r="AD40" s="40" t="n"/>
      <c r="AE40" s="40" t="n"/>
      <c r="AF40" s="40" t="n"/>
      <c r="AG40" s="40" t="n"/>
      <c r="AH40" s="40" t="n"/>
      <c r="AI40" s="40" t="n"/>
      <c r="AJ40" s="40" t="n"/>
      <c r="AK40" s="40" t="n"/>
      <c r="AL40" s="40" t="n"/>
      <c r="AM40" s="40" t="n"/>
    </row>
    <row r="41" ht="18" customHeight="1" s="173" thickBot="1">
      <c r="A41" s="38" t="inlineStr">
        <is>
          <t>Tagihan derivatif</t>
        </is>
      </c>
      <c r="B41" s="38" t="n"/>
      <c r="C41" s="155">
        <f>C42+C43</f>
        <v/>
      </c>
      <c r="D41" s="155">
        <f>D42+D43</f>
        <v/>
      </c>
      <c r="E41" s="155">
        <f>E42+E43</f>
        <v/>
      </c>
      <c r="F41" s="155">
        <f>F42+F43</f>
        <v/>
      </c>
      <c r="G41" s="155">
        <f>G42+G43</f>
        <v/>
      </c>
      <c r="H41" s="155">
        <f>H42+H43</f>
        <v/>
      </c>
      <c r="I41" s="155">
        <f>I42+I43</f>
        <v/>
      </c>
      <c r="J41" s="155">
        <f>J42+J43</f>
        <v/>
      </c>
      <c r="K41" s="155">
        <f>K42+K43</f>
        <v/>
      </c>
      <c r="L41" s="155">
        <f>L42+L43</f>
        <v/>
      </c>
      <c r="M41" s="155">
        <f>M42+M43</f>
        <v/>
      </c>
      <c r="N41" s="155">
        <f>N42+N43</f>
        <v/>
      </c>
      <c r="O41" s="155">
        <f>O42+O43</f>
        <v/>
      </c>
      <c r="P41" s="155">
        <f>P42+P43</f>
        <v/>
      </c>
      <c r="Q41" s="155">
        <f>Q42+Q43</f>
        <v/>
      </c>
      <c r="R41" s="155">
        <f>R42+R43</f>
        <v/>
      </c>
      <c r="S41" s="155">
        <f>S42+S43</f>
        <v/>
      </c>
      <c r="T41" s="155">
        <f>T42+T43</f>
        <v/>
      </c>
      <c r="U41" s="155">
        <f>U42+U43</f>
        <v/>
      </c>
      <c r="V41" s="155">
        <f>V42+V43</f>
        <v/>
      </c>
      <c r="W41" s="155">
        <f>W42+W43</f>
        <v/>
      </c>
      <c r="X41" s="155">
        <f>X42+X43</f>
        <v/>
      </c>
      <c r="Y41" s="155">
        <f>Y42+Y43</f>
        <v/>
      </c>
      <c r="Z41" s="155">
        <f>Z42+Z43</f>
        <v/>
      </c>
      <c r="AA41" s="155">
        <f>AA42+AA43</f>
        <v/>
      </c>
      <c r="AB41" s="155">
        <f>AB42+AB43</f>
        <v/>
      </c>
      <c r="AC41" s="155">
        <f>AC42+AC43</f>
        <v/>
      </c>
      <c r="AD41" s="155">
        <f>AD42+AD43</f>
        <v/>
      </c>
      <c r="AE41" s="155">
        <f>AE42+AE43</f>
        <v/>
      </c>
      <c r="AF41" s="155">
        <f>AF42+AF43</f>
        <v/>
      </c>
      <c r="AG41" s="155">
        <f>AG42+AG43</f>
        <v/>
      </c>
      <c r="AH41" s="155">
        <f>AH42+AH43</f>
        <v/>
      </c>
      <c r="AI41" s="155">
        <f>AI42+AI43</f>
        <v/>
      </c>
      <c r="AJ41" s="155">
        <f>AJ42+AJ43</f>
        <v/>
      </c>
      <c r="AK41" s="155">
        <f>AK42+AK43</f>
        <v/>
      </c>
      <c r="AL41" s="155">
        <f>AL42+AL43</f>
        <v/>
      </c>
      <c r="AM41" s="155">
        <f>AM42+AM43</f>
        <v/>
      </c>
    </row>
    <row r="42" hidden="1" ht="18" customHeight="1" s="173" thickBot="1">
      <c r="A42" s="39" t="inlineStr">
        <is>
          <t>Tagihan derivatif pihak ketiga</t>
        </is>
      </c>
      <c r="B42" s="39" t="n"/>
      <c r="C42" s="37" t="inlineStr"/>
      <c r="D42" s="37" t="inlineStr"/>
      <c r="E42" s="37" t="inlineStr"/>
      <c r="F42" s="37" t="inlineStr"/>
      <c r="G42" s="37" t="inlineStr"/>
      <c r="H42" s="37" t="inlineStr"/>
      <c r="I42" s="37" t="inlineStr"/>
      <c r="J42" s="37" t="inlineStr"/>
      <c r="K42" s="37" t="n"/>
      <c r="L42" s="37" t="n"/>
      <c r="M42" s="37" t="n"/>
      <c r="N42" s="37" t="n"/>
      <c r="O42" s="37" t="n"/>
      <c r="P42" s="37" t="n"/>
      <c r="Q42" s="37" t="n"/>
      <c r="R42" s="37" t="n"/>
      <c r="S42" s="37" t="n"/>
      <c r="T42" s="37" t="n"/>
      <c r="U42" s="37" t="n"/>
      <c r="V42" s="37" t="n"/>
      <c r="W42" s="37" t="n"/>
      <c r="X42" s="37" t="n"/>
      <c r="Y42" s="37" t="n"/>
      <c r="Z42" s="37" t="n"/>
      <c r="AA42" s="37" t="n"/>
      <c r="AB42" s="37" t="n"/>
      <c r="AC42" s="37" t="n"/>
      <c r="AD42" s="37" t="n"/>
      <c r="AE42" s="37" t="n"/>
      <c r="AF42" s="37" t="n"/>
      <c r="AG42" s="37" t="n"/>
      <c r="AH42" s="37" t="n"/>
      <c r="AI42" s="37" t="n"/>
      <c r="AJ42" s="37" t="n"/>
      <c r="AK42" s="37" t="n"/>
      <c r="AL42" s="37" t="n"/>
      <c r="AM42" s="37" t="n"/>
    </row>
    <row r="43" hidden="1" ht="18" customHeight="1" s="173" thickBot="1">
      <c r="A43" s="39" t="inlineStr">
        <is>
          <t>Tagihan derivatif pihak berelasi</t>
        </is>
      </c>
      <c r="B43" s="39" t="n"/>
      <c r="C43" s="37" t="inlineStr"/>
      <c r="D43" s="37" t="inlineStr"/>
      <c r="E43" s="37" t="inlineStr"/>
      <c r="F43" s="37" t="inlineStr"/>
      <c r="G43" s="37" t="inlineStr"/>
      <c r="H43" s="37" t="inlineStr"/>
      <c r="I43" s="37" t="inlineStr"/>
      <c r="J43" s="37" t="inlineStr"/>
      <c r="K43" s="37" t="n"/>
      <c r="L43" s="37" t="n"/>
      <c r="M43" s="37" t="n"/>
      <c r="N43" s="37" t="n"/>
      <c r="O43" s="37" t="n"/>
      <c r="P43" s="37" t="n"/>
      <c r="Q43" s="37" t="n"/>
      <c r="R43" s="37" t="n"/>
      <c r="S43" s="37" t="n"/>
      <c r="T43" s="37" t="n"/>
      <c r="U43" s="37" t="n"/>
      <c r="V43" s="37" t="n"/>
      <c r="W43" s="37" t="n"/>
      <c r="X43" s="37" t="n"/>
      <c r="Y43" s="37" t="n"/>
      <c r="Z43" s="37" t="n"/>
      <c r="AA43" s="37" t="n"/>
      <c r="AB43" s="37" t="n"/>
      <c r="AC43" s="37" t="n"/>
      <c r="AD43" s="37" t="n"/>
      <c r="AE43" s="37" t="n"/>
      <c r="AF43" s="37" t="n"/>
      <c r="AG43" s="37" t="n"/>
      <c r="AH43" s="37" t="n"/>
      <c r="AI43" s="37" t="n"/>
      <c r="AJ43" s="37" t="n"/>
      <c r="AK43" s="37" t="n"/>
      <c r="AL43" s="37" t="n"/>
      <c r="AM43" s="37" t="n"/>
    </row>
    <row r="44" ht="18" customFormat="1" customHeight="1" s="50" thickBot="1">
      <c r="A44" s="58" t="inlineStr">
        <is>
          <t>Total Credit</t>
        </is>
      </c>
      <c r="B44" s="62" t="n"/>
      <c r="C44" s="149">
        <f>C47+C52+C56+C60+C64+C68+C72+C76+C80+C84+C96</f>
        <v/>
      </c>
      <c r="D44" s="149">
        <f>D47+D52+D56+D60+D64+D68+D72+D76+D80+D84+D96</f>
        <v/>
      </c>
      <c r="E44" s="149">
        <f>E47+E52+E56+E60+E64+E68+E72+E76+E80+E84+E96</f>
        <v/>
      </c>
      <c r="F44" s="149">
        <f>F47+F52+F56+F60+F64+F68+F72+F76+F80+F84+F96</f>
        <v/>
      </c>
      <c r="G44" s="149">
        <f>G47+G52+G56+G60+G64+G68+G72+G76+G80+G84+G96</f>
        <v/>
      </c>
      <c r="H44" s="149">
        <f>H47+H52+H56+H60+H64+H68+H72+H76+H80+H84+H96</f>
        <v/>
      </c>
      <c r="I44" s="149">
        <f>I47+I52+I56+I60+I64+I68+I72+I76+I80+I84+I96</f>
        <v/>
      </c>
      <c r="J44" s="149">
        <f>J47+J52+J56+J60+J64+J68+J72+J76+J80+J84+J96</f>
        <v/>
      </c>
      <c r="K44" s="149">
        <f>K47+K52+K56+K60+K64+K68+K72+K76+K80+K84+K96</f>
        <v/>
      </c>
      <c r="L44" s="149">
        <f>L47+L52+L56+L60+L64+L68+L72+L76+L80+L84+L96</f>
        <v/>
      </c>
      <c r="M44" s="149">
        <f>M47+M52+M56+M60+M64+M68+M72+M76+M80+M84+M96</f>
        <v/>
      </c>
      <c r="N44" s="149">
        <f>N47+N52+N56+N60+N64+N68+N72+N76+N80+N84+N96</f>
        <v/>
      </c>
      <c r="O44" s="149">
        <f>O47+O52+O56+O60+O64+O68+O72+O76+O80+O84+O96</f>
        <v/>
      </c>
      <c r="P44" s="149">
        <f>P47+P52+P56+P60+P64+P68+P72+P76+P80+P84+P96</f>
        <v/>
      </c>
      <c r="Q44" s="149">
        <f>Q47+Q52+Q56+Q60+Q64+Q68+Q72+Q76+Q80+Q84+Q96</f>
        <v/>
      </c>
      <c r="R44" s="149">
        <f>R47+R52+R56+R60+R64+R68+R72+R76+R80+R84+R96</f>
        <v/>
      </c>
      <c r="S44" s="149">
        <f>S47+S52+S56+S60+S64+S68+S72+S76+S80+S84+S96</f>
        <v/>
      </c>
      <c r="T44" s="149">
        <f>T47+T52+T56+T60+T64+T68+T72+T76+T80+T84+T96</f>
        <v/>
      </c>
      <c r="U44" s="149">
        <f>U47+U52+U56+U60+U64+U68+U72+U76+U80+U84+U96</f>
        <v/>
      </c>
      <c r="V44" s="149">
        <f>V47+V52+V56+V60+V64+V68+V72+V76+V80+V84+V96</f>
        <v/>
      </c>
      <c r="W44" s="149">
        <f>W47+W52+W56+W60+W64+W68+W72+W76+W80+W84+W96</f>
        <v/>
      </c>
      <c r="X44" s="149">
        <f>X47+X52+X56+X60+X64+X68+X72+X76+X80+X84+X96</f>
        <v/>
      </c>
      <c r="Y44" s="149">
        <f>Y47+Y52+Y56+Y60+Y64+Y68+Y72+Y76+Y80+Y84+Y96</f>
        <v/>
      </c>
      <c r="Z44" s="149">
        <f>Z47+Z52+Z56+Z60+Z64+Z68+Z72+Z76+Z80+Z84+Z96</f>
        <v/>
      </c>
      <c r="AA44" s="149">
        <f>AA47+AA52+AA56+AA60+AA64+AA68+AA72+AA76+AA80+AA84+AA96</f>
        <v/>
      </c>
      <c r="AB44" s="149">
        <f>AB47+AB52+AB56+AB60+AB64+AB68+AB72+AB76+AB80+AB84+AB96</f>
        <v/>
      </c>
      <c r="AC44" s="149">
        <f>AC47+AC52+AC56+AC60+AC64+AC68+AC72+AC76+AC80+AC84+AC96</f>
        <v/>
      </c>
      <c r="AD44" s="149">
        <f>AD47+AD52+AD56+AD60+AD64+AD68+AD72+AD76+AD80+AD84+AD96</f>
        <v/>
      </c>
      <c r="AE44" s="149">
        <f>AE47+AE52+AE56+AE60+AE64+AE68+AE72+AE76+AE80+AE84+AE96</f>
        <v/>
      </c>
      <c r="AF44" s="149">
        <f>AF47+AF52+AF56+AF60+AF64+AF68+AF72+AF76+AF80+AF84+AF96</f>
        <v/>
      </c>
      <c r="AG44" s="149">
        <f>AG47+AG52+AG56+AG60+AG64+AG68+AG72+AG76+AG80+AG84+AG96</f>
        <v/>
      </c>
      <c r="AH44" s="149">
        <f>AH47+AH52+AH56+AH60+AH64+AH68+AH72+AH76+AH80+AH84+AH96</f>
        <v/>
      </c>
      <c r="AI44" s="149">
        <f>AI47+AI52+AI56+AI60+AI64+AI68+AI72+AI76+AI80+AI84+AI96</f>
        <v/>
      </c>
      <c r="AJ44" s="149">
        <f>AJ47+AJ52+AJ56+AJ60+AJ64+AJ68+AJ72+AJ76+AJ80+AJ84+AJ96</f>
        <v/>
      </c>
      <c r="AK44" s="149">
        <f>AK47+AK52+AK56+AK60+AK64+AK68+AK72+AK76+AK80+AK84+AK96</f>
        <v/>
      </c>
      <c r="AL44" s="149">
        <f>AL47+AL52+AL56+AL60+AL64+AL68+AL72+AL76+AL80+AL84+AL96</f>
        <v/>
      </c>
      <c r="AM44" s="149">
        <f>AM47+AM52+AM56+AM60+AM64+AM68+AM72+AM76+AM80+AM84+AM96</f>
        <v/>
      </c>
    </row>
    <row r="45" ht="18" customFormat="1" customHeight="1" s="50" thickBot="1">
      <c r="A45" s="151" t="inlineStr">
        <is>
          <t>Credit Growth (%)</t>
        </is>
      </c>
      <c r="B45" s="62" t="n"/>
      <c r="C45" s="152">
        <f>IFERROR(IF(((C44-B44)/B44)=-1, "", (C44-B44)/B44), "")</f>
        <v/>
      </c>
      <c r="D45" s="152">
        <f>IFERROR(IF(((D44-C44)/C44)=-1, "", (D44-C44)/C44), "")</f>
        <v/>
      </c>
      <c r="E45" s="152">
        <f>IFERROR(IF(((E44-D44)/D44)=-1, "", (E44-D44)/D44), "")</f>
        <v/>
      </c>
      <c r="F45" s="152">
        <f>IFERROR(IF(((F44-E44)/E44)=-1, "", (F44-E44)/E44), "")</f>
        <v/>
      </c>
      <c r="G45" s="152">
        <f>IFERROR(IF(((G44-F44)/F44)=-1, "", (G44-F44)/F44), "")</f>
        <v/>
      </c>
      <c r="H45" s="152">
        <f>IFERROR(IF(((H44-G44)/G44)=-1, "", (H44-G44)/G44), "")</f>
        <v/>
      </c>
      <c r="I45" s="152">
        <f>IFERROR(IF(((I44-H44)/H44)=-1, "", (I44-H44)/H44), "")</f>
        <v/>
      </c>
      <c r="J45" s="152">
        <f>IFERROR(IF(((J44-I44)/I44)=-1, "", (J44-I44)/I44), "")</f>
        <v/>
      </c>
      <c r="K45" s="152">
        <f>IFERROR(IF(((K44-J44)/J44)=-1, "", (K44-J44)/J44), "")</f>
        <v/>
      </c>
      <c r="L45" s="152">
        <f>IFERROR(IF(((L44-K44)/K44)=-1, "", (L44-K44)/K44), "")</f>
        <v/>
      </c>
      <c r="M45" s="152">
        <f>IFERROR(IF(((M44-L44)/L44)=-1, "", (M44-L44)/L44), "")</f>
        <v/>
      </c>
      <c r="N45" s="152">
        <f>IFERROR(IF(((N44-M44)/M44)=-1, "", (N44-M44)/M44), "")</f>
        <v/>
      </c>
      <c r="O45" s="152">
        <f>IFERROR(IF(((O44-N44)/N44)=-1, "", (O44-N44)/N44), "")</f>
        <v/>
      </c>
      <c r="P45" s="152">
        <f>IFERROR(IF(((P44-O44)/O44)=-1, "", (P44-O44)/O44), "")</f>
        <v/>
      </c>
      <c r="Q45" s="152">
        <f>IFERROR(IF(((Q44-P44)/P44)=-1, "", (Q44-P44)/P44), "")</f>
        <v/>
      </c>
      <c r="R45" s="152">
        <f>IFERROR(IF(((R44-Q44)/Q44)=-1, "", (R44-Q44)/Q44), "")</f>
        <v/>
      </c>
      <c r="S45" s="152">
        <f>IFERROR(IF(((S44-R44)/R44)=-1, "", (S44-R44)/R44), "")</f>
        <v/>
      </c>
      <c r="T45" s="152">
        <f>IFERROR(IF(((T44-S44)/S44)=-1, "", (T44-S44)/S44), "")</f>
        <v/>
      </c>
      <c r="U45" s="152">
        <f>IFERROR(IF(((U44-T44)/T44)=-1, "", (U44-T44)/T44), "")</f>
        <v/>
      </c>
      <c r="V45" s="152">
        <f>IFERROR(IF(((V44-U44)/U44)=-1, "", (V44-U44)/U44), "")</f>
        <v/>
      </c>
      <c r="W45" s="152">
        <f>IFERROR(IF(((W44-V44)/V44)=-1, "", (W44-V44)/V44), "")</f>
        <v/>
      </c>
      <c r="X45" s="152">
        <f>IFERROR(IF(((X44-W44)/W44)=-1, "", (X44-W44)/W44), "")</f>
        <v/>
      </c>
      <c r="Y45" s="152">
        <f>IFERROR(IF(((Y44-X44)/X44)=-1, "", (Y44-X44)/X44), "")</f>
        <v/>
      </c>
      <c r="Z45" s="152">
        <f>IFERROR(IF(((Z44-Y44)/Y44)=-1, "", (Z44-Y44)/Y44), "")</f>
        <v/>
      </c>
      <c r="AA45" s="152">
        <f>IFERROR(IF(((AA44-Z44)/Z44)=-1, "", (AA44-Z44)/Z44), "")</f>
        <v/>
      </c>
      <c r="AB45" s="152">
        <f>IFERROR(IF(((AB44-AA44)/AA44)=-1, "", (AB44-AA44)/AA44), "")</f>
        <v/>
      </c>
      <c r="AC45" s="152">
        <f>IFERROR(IF(((AC44-AB44)/AB44)=-1, "", (AC44-AB44)/AB44), "")</f>
        <v/>
      </c>
      <c r="AD45" s="152">
        <f>IFERROR(IF(((AD44-AC44)/AC44)=-1, "", (AD44-AC44)/AC44), "")</f>
        <v/>
      </c>
      <c r="AE45" s="152">
        <f>IFERROR(IF(((AE44-AD44)/AD44)=-1, "", (AE44-AD44)/AD44), "")</f>
        <v/>
      </c>
      <c r="AF45" s="152">
        <f>IFERROR(IF(((AF44-AE44)/AE44)=-1, "", (AF44-AE44)/AE44), "")</f>
        <v/>
      </c>
      <c r="AG45" s="152">
        <f>IFERROR(IF(((AG44-AF44)/AF44)=-1, "", (AG44-AF44)/AF44), "")</f>
        <v/>
      </c>
      <c r="AH45" s="152">
        <f>IFERROR(IF(((AH44-AG44)/AG44)=-1, "", (AH44-AG44)/AG44), "")</f>
        <v/>
      </c>
      <c r="AI45" s="152">
        <f>IFERROR(IF(((AI44-AH44)/AH44)=-1, "", (AI44-AH44)/AH44), "")</f>
        <v/>
      </c>
      <c r="AJ45" s="152">
        <f>IFERROR(IF(((AJ44-AI44)/AI44)=-1, "", (AJ44-AI44)/AI44), "")</f>
        <v/>
      </c>
      <c r="AK45" s="152">
        <f>IFERROR(IF(((AK44-AJ44)/AJ44)=-1, "", (AK44-AJ44)/AJ44), "")</f>
        <v/>
      </c>
      <c r="AL45" s="152">
        <f>IFERROR(IF(((AL44-AK44)/AK44)=-1, "", (AL44-AK44)/AK44), "")</f>
        <v/>
      </c>
      <c r="AM45" s="152">
        <f>IFERROR(IF(((AM44-AL44)/AL44)=-1, "", (AM44-AL44)/AL44), "")</f>
        <v/>
      </c>
    </row>
    <row r="46" ht="18" customFormat="1" customHeight="1" s="50" thickBot="1">
      <c r="A46" s="143" t="inlineStr">
        <is>
          <t>Credit to Asset (%)</t>
        </is>
      </c>
      <c r="B46" s="54" t="n"/>
      <c r="C46" s="95">
        <f>IFERROR(C44/C125, 0)</f>
        <v/>
      </c>
      <c r="D46" s="95">
        <f>IFERROR(D44/D125, 0)</f>
        <v/>
      </c>
      <c r="E46" s="95">
        <f>IFERROR(E44/E125, 0)</f>
        <v/>
      </c>
      <c r="F46" s="95">
        <f>IFERROR(F44/F125, 0)</f>
        <v/>
      </c>
      <c r="G46" s="95">
        <f>IFERROR(G44/G125, 0)</f>
        <v/>
      </c>
      <c r="H46" s="95">
        <f>IFERROR(H44/H125, 0)</f>
        <v/>
      </c>
      <c r="I46" s="95">
        <f>IFERROR(I44/I125, 0)</f>
        <v/>
      </c>
      <c r="J46" s="95">
        <f>IFERROR(J44/J125, 0)</f>
        <v/>
      </c>
      <c r="K46" s="95">
        <f>IFERROR(K44/K125, 0)</f>
        <v/>
      </c>
      <c r="L46" s="95">
        <f>IFERROR(L44/L125, 0)</f>
        <v/>
      </c>
      <c r="M46" s="95">
        <f>IFERROR(M44/M125, 0)</f>
        <v/>
      </c>
      <c r="N46" s="95">
        <f>IFERROR(N44/N125, 0)</f>
        <v/>
      </c>
      <c r="O46" s="95">
        <f>IFERROR(O44/O125, 0)</f>
        <v/>
      </c>
      <c r="P46" s="95">
        <f>IFERROR(P44/P125, 0)</f>
        <v/>
      </c>
      <c r="Q46" s="95">
        <f>IFERROR(Q44/Q125, 0)</f>
        <v/>
      </c>
      <c r="R46" s="95">
        <f>IFERROR(R44/R125, 0)</f>
        <v/>
      </c>
      <c r="S46" s="95">
        <f>IFERROR(S44/S125, 0)</f>
        <v/>
      </c>
      <c r="T46" s="95">
        <f>IFERROR(T44/T125, 0)</f>
        <v/>
      </c>
      <c r="U46" s="95">
        <f>IFERROR(U44/U125, 0)</f>
        <v/>
      </c>
      <c r="V46" s="95">
        <f>IFERROR(V44/V125, 0)</f>
        <v/>
      </c>
      <c r="W46" s="95">
        <f>IFERROR(W44/W125, 0)</f>
        <v/>
      </c>
      <c r="X46" s="95">
        <f>IFERROR(X44/X125, 0)</f>
        <v/>
      </c>
      <c r="Y46" s="95">
        <f>IFERROR(Y44/Y125, 0)</f>
        <v/>
      </c>
      <c r="Z46" s="95">
        <f>IFERROR(Z44/Z125, 0)</f>
        <v/>
      </c>
      <c r="AA46" s="95">
        <f>IFERROR(AA44/AA125, 0)</f>
        <v/>
      </c>
      <c r="AB46" s="95">
        <f>IFERROR(AB44/AB125, 0)</f>
        <v/>
      </c>
      <c r="AC46" s="95">
        <f>IFERROR(AC44/AC125, 0)</f>
        <v/>
      </c>
      <c r="AD46" s="95">
        <f>IFERROR(AD44/AD125, 0)</f>
        <v/>
      </c>
      <c r="AE46" s="95">
        <f>IFERROR(AE44/AE125, 0)</f>
        <v/>
      </c>
      <c r="AF46" s="95">
        <f>IFERROR(AF44/AF125, 0)</f>
        <v/>
      </c>
      <c r="AG46" s="95">
        <f>IFERROR(AG44/AG125, 0)</f>
        <v/>
      </c>
      <c r="AH46" s="95">
        <f>IFERROR(AH44/AH125, 0)</f>
        <v/>
      </c>
      <c r="AI46" s="95">
        <f>IFERROR(AI44/AI125, 0)</f>
        <v/>
      </c>
      <c r="AJ46" s="95">
        <f>IFERROR(AJ44/AJ125, 0)</f>
        <v/>
      </c>
      <c r="AK46" s="95">
        <f>IFERROR(AK44/AK125, 0)</f>
        <v/>
      </c>
      <c r="AL46" s="95">
        <f>IFERROR(AL44/AL125, 0)</f>
        <v/>
      </c>
      <c r="AM46" s="95">
        <f>IFERROR(AM44/AM125, 0)</f>
        <v/>
      </c>
    </row>
    <row r="47" ht="18" customHeight="1" s="173" thickBot="1">
      <c r="A47" s="38" t="inlineStr">
        <is>
          <t>Pinjaman yang diberikan</t>
        </is>
      </c>
      <c r="B47" s="38" t="n"/>
      <c r="C47" s="155">
        <f>C48+C49-C50</f>
        <v/>
      </c>
      <c r="D47" s="155">
        <f>D48+D49-D50</f>
        <v/>
      </c>
      <c r="E47" s="155">
        <f>E48+E49-E50</f>
        <v/>
      </c>
      <c r="F47" s="155">
        <f>F48+F49-F50</f>
        <v/>
      </c>
      <c r="G47" s="155">
        <f>G48+G49-G50</f>
        <v/>
      </c>
      <c r="H47" s="155">
        <f>H48+H49-H50</f>
        <v/>
      </c>
      <c r="I47" s="155">
        <f>I48+I49-I50</f>
        <v/>
      </c>
      <c r="J47" s="155">
        <f>J48+J49-J50</f>
        <v/>
      </c>
      <c r="K47" s="155">
        <f>K48+K49-K50</f>
        <v/>
      </c>
      <c r="L47" s="155">
        <f>L48+L49-L50</f>
        <v/>
      </c>
      <c r="M47" s="155">
        <f>M48+M49-M50</f>
        <v/>
      </c>
      <c r="N47" s="155">
        <f>N48+N49-N50</f>
        <v/>
      </c>
      <c r="O47" s="155">
        <f>O48+O49-O50</f>
        <v/>
      </c>
      <c r="P47" s="155">
        <f>P48+P49-P50</f>
        <v/>
      </c>
      <c r="Q47" s="155">
        <f>Q48+Q49-Q50</f>
        <v/>
      </c>
      <c r="R47" s="155">
        <f>R48+R49-R50</f>
        <v/>
      </c>
      <c r="S47" s="155">
        <f>S48+S49-S50</f>
        <v/>
      </c>
      <c r="T47" s="155">
        <f>T48+T49-T50</f>
        <v/>
      </c>
      <c r="U47" s="155">
        <f>U48+U49-U50</f>
        <v/>
      </c>
      <c r="V47" s="155">
        <f>V48+V49-V50</f>
        <v/>
      </c>
      <c r="W47" s="155">
        <f>W48+W49-W50</f>
        <v/>
      </c>
      <c r="X47" s="155">
        <f>X48+X49-X50</f>
        <v/>
      </c>
      <c r="Y47" s="155">
        <f>Y48+Y49-Y50</f>
        <v/>
      </c>
      <c r="Z47" s="155">
        <f>Z48+Z49-Z50</f>
        <v/>
      </c>
      <c r="AA47" s="155">
        <f>AA48+AA49-AA50</f>
        <v/>
      </c>
      <c r="AB47" s="155">
        <f>AB48+AB49-AB50</f>
        <v/>
      </c>
      <c r="AC47" s="155">
        <f>AC48+AC49-AC50</f>
        <v/>
      </c>
      <c r="AD47" s="155">
        <f>AD48+AD49-AD50</f>
        <v/>
      </c>
      <c r="AE47" s="155">
        <f>AE48+AE49-AE50</f>
        <v/>
      </c>
      <c r="AF47" s="155">
        <f>AF48+AF49-AF50</f>
        <v/>
      </c>
      <c r="AG47" s="155">
        <f>AG48+AG49-AG50</f>
        <v/>
      </c>
      <c r="AH47" s="155">
        <f>AH48+AH49-AH50</f>
        <v/>
      </c>
      <c r="AI47" s="155">
        <f>AI48+AI49-AI50</f>
        <v/>
      </c>
      <c r="AJ47" s="155">
        <f>AJ48+AJ49-AJ50</f>
        <v/>
      </c>
      <c r="AK47" s="155">
        <f>AK48+AK49-AK50</f>
        <v/>
      </c>
      <c r="AL47" s="155">
        <f>AL48+AL49-AL50</f>
        <v/>
      </c>
      <c r="AM47" s="155">
        <f>AM48+AM49-AM50</f>
        <v/>
      </c>
    </row>
    <row r="48" hidden="1" ht="35" customHeight="1" s="173" thickBot="1">
      <c r="A48" s="39" t="inlineStr">
        <is>
          <t>Pinjaman yang diberikan pihak ketiga</t>
        </is>
      </c>
      <c r="B48" s="39" t="n"/>
      <c r="C48" s="37" t="inlineStr"/>
      <c r="D48" s="37" t="inlineStr"/>
      <c r="E48" s="37" t="inlineStr"/>
      <c r="F48" s="37" t="inlineStr"/>
      <c r="G48" s="37" t="inlineStr"/>
      <c r="H48" s="37" t="inlineStr"/>
      <c r="I48" s="37" t="inlineStr"/>
      <c r="J48" s="37" t="inlineStr"/>
      <c r="K48" s="37" t="n"/>
      <c r="L48" s="37" t="n"/>
      <c r="M48" s="37" t="n"/>
      <c r="N48" s="37" t="n"/>
      <c r="O48" s="37" t="n"/>
      <c r="P48" s="37" t="n"/>
      <c r="Q48" s="37" t="n"/>
      <c r="R48" s="37" t="n"/>
      <c r="S48" s="37" t="n"/>
      <c r="T48" s="37" t="n"/>
      <c r="U48" s="37" t="n"/>
      <c r="V48" s="37" t="n"/>
      <c r="W48" s="37" t="n"/>
      <c r="X48" s="37" t="n"/>
      <c r="Y48" s="37" t="n"/>
      <c r="Z48" s="37" t="n"/>
      <c r="AA48" s="37" t="n"/>
      <c r="AB48" s="37" t="n"/>
      <c r="AC48" s="37" t="n"/>
      <c r="AD48" s="37" t="n"/>
      <c r="AE48" s="37" t="n"/>
      <c r="AF48" s="37" t="n"/>
      <c r="AG48" s="37" t="n"/>
      <c r="AH48" s="37" t="n"/>
      <c r="AI48" s="37" t="n"/>
      <c r="AJ48" s="37" t="n"/>
      <c r="AK48" s="37" t="n"/>
      <c r="AL48" s="37" t="n"/>
      <c r="AM48" s="37" t="n"/>
    </row>
    <row r="49" hidden="1" ht="35" customHeight="1" s="173" thickBot="1">
      <c r="A49" s="39" t="inlineStr">
        <is>
          <t>Pinjaman yang diberikan pihak berelasi</t>
        </is>
      </c>
      <c r="B49" s="39" t="n"/>
      <c r="C49" s="37" t="inlineStr"/>
      <c r="D49" s="37" t="inlineStr"/>
      <c r="E49" s="37" t="inlineStr"/>
      <c r="F49" s="37" t="inlineStr"/>
      <c r="G49" s="37" t="inlineStr"/>
      <c r="H49" s="37" t="inlineStr"/>
      <c r="I49" s="37" t="inlineStr"/>
      <c r="J49" s="37" t="inlineStr"/>
      <c r="K49" s="37" t="n"/>
      <c r="L49" s="37" t="n"/>
      <c r="M49" s="37" t="n"/>
      <c r="N49" s="37" t="n"/>
      <c r="O49" s="37" t="n"/>
      <c r="P49" s="37" t="n"/>
      <c r="Q49" s="37" t="n"/>
      <c r="R49" s="37" t="n"/>
      <c r="S49" s="37" t="n"/>
      <c r="T49" s="37" t="n"/>
      <c r="U49" s="37" t="n"/>
      <c r="V49" s="37" t="n"/>
      <c r="W49" s="37" t="n"/>
      <c r="X49" s="37" t="n"/>
      <c r="Y49" s="37" t="n"/>
      <c r="Z49" s="37" t="n"/>
      <c r="AA49" s="37" t="n"/>
      <c r="AB49" s="37" t="n"/>
      <c r="AC49" s="37" t="n"/>
      <c r="AD49" s="37" t="n"/>
      <c r="AE49" s="37" t="n"/>
      <c r="AF49" s="37" t="n"/>
      <c r="AG49" s="37" t="n"/>
      <c r="AH49" s="37" t="n"/>
      <c r="AI49" s="37" t="n"/>
      <c r="AJ49" s="37" t="n"/>
      <c r="AK49" s="37" t="n"/>
      <c r="AL49" s="37" t="n"/>
      <c r="AM49" s="37" t="n"/>
    </row>
    <row r="50" hidden="1" ht="52" customHeight="1" s="173" thickBot="1">
      <c r="A50" s="39" t="inlineStr">
        <is>
          <t>Cadangan kerugian penurunan nilai pada pinjaman yang diberikan</t>
        </is>
      </c>
      <c r="B50" s="39" t="n"/>
      <c r="C50" s="40" t="inlineStr"/>
      <c r="D50" s="40" t="inlineStr"/>
      <c r="E50" s="40" t="inlineStr"/>
      <c r="F50" s="40" t="inlineStr"/>
      <c r="G50" s="40" t="inlineStr"/>
      <c r="H50" s="40" t="inlineStr"/>
      <c r="I50" s="40" t="inlineStr"/>
      <c r="J50" s="40" t="inlineStr"/>
      <c r="K50" s="40" t="n"/>
      <c r="L50" s="40" t="n"/>
      <c r="M50" s="40" t="n"/>
      <c r="N50" s="40" t="n"/>
      <c r="O50" s="40" t="n"/>
      <c r="P50" s="40" t="n"/>
      <c r="Q50" s="40" t="n"/>
      <c r="R50" s="40" t="n"/>
      <c r="S50" s="40" t="n"/>
      <c r="T50" s="40" t="n"/>
      <c r="U50" s="40" t="n"/>
      <c r="V50" s="40" t="n"/>
      <c r="W50" s="40" t="n"/>
      <c r="X50" s="40" t="n"/>
      <c r="Y50" s="40" t="n"/>
      <c r="Z50" s="40" t="n"/>
      <c r="AA50" s="40" t="n"/>
      <c r="AB50" s="40" t="n"/>
      <c r="AC50" s="40" t="n"/>
      <c r="AD50" s="40" t="n"/>
      <c r="AE50" s="40" t="n"/>
      <c r="AF50" s="40" t="n"/>
      <c r="AG50" s="40" t="n"/>
      <c r="AH50" s="40" t="n"/>
      <c r="AI50" s="40" t="n"/>
      <c r="AJ50" s="40" t="n"/>
      <c r="AK50" s="40" t="n"/>
      <c r="AL50" s="40" t="n"/>
      <c r="AM50" s="40" t="n"/>
    </row>
    <row r="51" hidden="1" ht="35" customHeight="1" s="173" thickBot="1">
      <c r="A51" s="36" t="inlineStr">
        <is>
          <t>Piutang dari lembaga kliring dan penjaminan</t>
        </is>
      </c>
      <c r="B51" s="36" t="n"/>
      <c r="C51" s="37" t="inlineStr"/>
      <c r="D51" s="37" t="inlineStr"/>
      <c r="E51" s="37" t="inlineStr"/>
      <c r="F51" s="37" t="inlineStr"/>
      <c r="G51" s="37" t="inlineStr"/>
      <c r="H51" s="37" t="inlineStr"/>
      <c r="I51" s="37" t="inlineStr"/>
      <c r="J51" s="37" t="inlineStr"/>
      <c r="K51" s="37" t="n"/>
      <c r="L51" s="37" t="n"/>
      <c r="M51" s="37" t="n"/>
      <c r="N51" s="37" t="n"/>
      <c r="O51" s="37" t="n"/>
      <c r="P51" s="37" t="n"/>
      <c r="Q51" s="37" t="n"/>
      <c r="R51" s="37" t="n"/>
      <c r="S51" s="37" t="n"/>
      <c r="T51" s="37" t="n"/>
      <c r="U51" s="37" t="n"/>
      <c r="V51" s="37" t="n"/>
      <c r="W51" s="37" t="n"/>
      <c r="X51" s="37" t="n"/>
      <c r="Y51" s="37" t="n"/>
      <c r="Z51" s="37" t="n"/>
      <c r="AA51" s="37" t="n"/>
      <c r="AB51" s="37" t="n"/>
      <c r="AC51" s="37" t="n"/>
      <c r="AD51" s="37" t="n"/>
      <c r="AE51" s="37" t="n"/>
      <c r="AF51" s="37" t="n"/>
      <c r="AG51" s="37" t="n"/>
      <c r="AH51" s="37" t="n"/>
      <c r="AI51" s="37" t="n"/>
      <c r="AJ51" s="37" t="n"/>
      <c r="AK51" s="37" t="n"/>
      <c r="AL51" s="37" t="n"/>
      <c r="AM51" s="37" t="n"/>
    </row>
    <row r="52" ht="18" customHeight="1" s="173" thickBot="1">
      <c r="A52" s="38" t="inlineStr">
        <is>
          <t>Piutang nasabah</t>
        </is>
      </c>
      <c r="B52" s="38" t="n"/>
      <c r="C52" s="155">
        <f>C53+C54-C55</f>
        <v/>
      </c>
      <c r="D52" s="155">
        <f>D53+D54-D55</f>
        <v/>
      </c>
      <c r="E52" s="155">
        <f>E53+E54-E55</f>
        <v/>
      </c>
      <c r="F52" s="155">
        <f>F53+F54-F55</f>
        <v/>
      </c>
      <c r="G52" s="155">
        <f>G53+G54-G55</f>
        <v/>
      </c>
      <c r="H52" s="155">
        <f>H53+H54-H55</f>
        <v/>
      </c>
      <c r="I52" s="155">
        <f>I53+I54-I55</f>
        <v/>
      </c>
      <c r="J52" s="155">
        <f>J53+J54-J55</f>
        <v/>
      </c>
      <c r="K52" s="155">
        <f>K53+K54-K55</f>
        <v/>
      </c>
      <c r="L52" s="155">
        <f>L53+L54-L55</f>
        <v/>
      </c>
      <c r="M52" s="155">
        <f>M53+M54-M55</f>
        <v/>
      </c>
      <c r="N52" s="155">
        <f>N53+N54-N55</f>
        <v/>
      </c>
      <c r="O52" s="155">
        <f>O53+O54-O55</f>
        <v/>
      </c>
      <c r="P52" s="155">
        <f>P53+P54-P55</f>
        <v/>
      </c>
      <c r="Q52" s="155">
        <f>Q53+Q54-Q55</f>
        <v/>
      </c>
      <c r="R52" s="155">
        <f>R53+R54-R55</f>
        <v/>
      </c>
      <c r="S52" s="155">
        <f>S53+S54-S55</f>
        <v/>
      </c>
      <c r="T52" s="155">
        <f>T53+T54-T55</f>
        <v/>
      </c>
      <c r="U52" s="155">
        <f>U53+U54-U55</f>
        <v/>
      </c>
      <c r="V52" s="155">
        <f>V53+V54-V55</f>
        <v/>
      </c>
      <c r="W52" s="155">
        <f>W53+W54-W55</f>
        <v/>
      </c>
      <c r="X52" s="155">
        <f>X53+X54-X55</f>
        <v/>
      </c>
      <c r="Y52" s="155">
        <f>Y53+Y54-Y55</f>
        <v/>
      </c>
      <c r="Z52" s="155">
        <f>Z53+Z54-Z55</f>
        <v/>
      </c>
      <c r="AA52" s="155">
        <f>AA53+AA54-AA55</f>
        <v/>
      </c>
      <c r="AB52" s="155">
        <f>AB53+AB54-AB55</f>
        <v/>
      </c>
      <c r="AC52" s="155">
        <f>AC53+AC54-AC55</f>
        <v/>
      </c>
      <c r="AD52" s="155">
        <f>AD53+AD54-AD55</f>
        <v/>
      </c>
      <c r="AE52" s="155">
        <f>AE53+AE54-AE55</f>
        <v/>
      </c>
      <c r="AF52" s="155">
        <f>AF53+AF54-AF55</f>
        <v/>
      </c>
      <c r="AG52" s="155">
        <f>AG53+AG54-AG55</f>
        <v/>
      </c>
      <c r="AH52" s="155">
        <f>AH53+AH54-AH55</f>
        <v/>
      </c>
      <c r="AI52" s="155">
        <f>AI53+AI54-AI55</f>
        <v/>
      </c>
      <c r="AJ52" s="155">
        <f>AJ53+AJ54-AJ55</f>
        <v/>
      </c>
      <c r="AK52" s="155">
        <f>AK53+AK54-AK55</f>
        <v/>
      </c>
      <c r="AL52" s="155">
        <f>AL53+AL54-AL55</f>
        <v/>
      </c>
      <c r="AM52" s="155">
        <f>AM53+AM54-AM55</f>
        <v/>
      </c>
    </row>
    <row r="53" hidden="1" ht="18" customHeight="1" s="173" thickBot="1">
      <c r="A53" s="39" t="inlineStr">
        <is>
          <t>Piutang nasabah pihak ketiga</t>
        </is>
      </c>
      <c r="B53" s="39" t="n"/>
      <c r="C53" s="37" t="inlineStr"/>
      <c r="D53" s="37" t="inlineStr"/>
      <c r="E53" s="37" t="inlineStr"/>
      <c r="F53" s="37" t="inlineStr"/>
      <c r="G53" s="37" t="inlineStr"/>
      <c r="H53" s="37" t="inlineStr"/>
      <c r="I53" s="37" t="inlineStr"/>
      <c r="J53" s="37" t="inlineStr"/>
      <c r="K53" s="37" t="n"/>
      <c r="L53" s="37" t="n"/>
      <c r="M53" s="37" t="n"/>
      <c r="N53" s="37" t="n"/>
      <c r="O53" s="37" t="n"/>
      <c r="P53" s="37" t="n"/>
      <c r="Q53" s="37" t="n"/>
      <c r="R53" s="37" t="n"/>
      <c r="S53" s="37" t="n"/>
      <c r="T53" s="37" t="n"/>
      <c r="U53" s="37" t="n"/>
      <c r="V53" s="37" t="n"/>
      <c r="W53" s="37" t="n"/>
      <c r="X53" s="37" t="n"/>
      <c r="Y53" s="37" t="n"/>
      <c r="Z53" s="37" t="n"/>
      <c r="AA53" s="37" t="n"/>
      <c r="AB53" s="37" t="n"/>
      <c r="AC53" s="37" t="n"/>
      <c r="AD53" s="37" t="n"/>
      <c r="AE53" s="37" t="n"/>
      <c r="AF53" s="37" t="n"/>
      <c r="AG53" s="37" t="n"/>
      <c r="AH53" s="37" t="n"/>
      <c r="AI53" s="37" t="n"/>
      <c r="AJ53" s="37" t="n"/>
      <c r="AK53" s="37" t="n"/>
      <c r="AL53" s="37" t="n"/>
      <c r="AM53" s="37" t="n"/>
    </row>
    <row r="54" hidden="1" ht="18" customHeight="1" s="173" thickBot="1">
      <c r="A54" s="39" t="inlineStr">
        <is>
          <t>Piutang nasabah pihak berelasi</t>
        </is>
      </c>
      <c r="B54" s="39" t="n"/>
      <c r="C54" s="37" t="inlineStr"/>
      <c r="D54" s="37" t="inlineStr"/>
      <c r="E54" s="37" t="inlineStr"/>
      <c r="F54" s="37" t="inlineStr"/>
      <c r="G54" s="37" t="inlineStr"/>
      <c r="H54" s="37" t="inlineStr"/>
      <c r="I54" s="37" t="inlineStr"/>
      <c r="J54" s="37" t="inlineStr"/>
      <c r="K54" s="37" t="n"/>
      <c r="L54" s="37" t="n"/>
      <c r="M54" s="37" t="n"/>
      <c r="N54" s="37" t="n"/>
      <c r="O54" s="37" t="n"/>
      <c r="P54" s="37" t="n"/>
      <c r="Q54" s="37" t="n"/>
      <c r="R54" s="37" t="n"/>
      <c r="S54" s="37" t="n"/>
      <c r="T54" s="37" t="n"/>
      <c r="U54" s="37" t="n"/>
      <c r="V54" s="37" t="n"/>
      <c r="W54" s="37" t="n"/>
      <c r="X54" s="37" t="n"/>
      <c r="Y54" s="37" t="n"/>
      <c r="Z54" s="37" t="n"/>
      <c r="AA54" s="37" t="n"/>
      <c r="AB54" s="37" t="n"/>
      <c r="AC54" s="37" t="n"/>
      <c r="AD54" s="37" t="n"/>
      <c r="AE54" s="37" t="n"/>
      <c r="AF54" s="37" t="n"/>
      <c r="AG54" s="37" t="n"/>
      <c r="AH54" s="37" t="n"/>
      <c r="AI54" s="37" t="n"/>
      <c r="AJ54" s="37" t="n"/>
      <c r="AK54" s="37" t="n"/>
      <c r="AL54" s="37" t="n"/>
      <c r="AM54" s="37" t="n"/>
    </row>
    <row r="55" hidden="1" ht="35" customHeight="1" s="173" thickBot="1">
      <c r="A55" s="39" t="inlineStr">
        <is>
          <t>Cadangan kerugian penurunan nilai pada piutang nasabah</t>
        </is>
      </c>
      <c r="B55" s="39" t="n"/>
      <c r="C55" s="40" t="inlineStr"/>
      <c r="D55" s="40" t="inlineStr"/>
      <c r="E55" s="40" t="inlineStr"/>
      <c r="F55" s="40" t="inlineStr"/>
      <c r="G55" s="40" t="inlineStr"/>
      <c r="H55" s="40" t="inlineStr"/>
      <c r="I55" s="40" t="inlineStr"/>
      <c r="J55" s="40" t="inlineStr"/>
      <c r="K55" s="40" t="n"/>
      <c r="L55" s="40" t="n"/>
      <c r="M55" s="40" t="n"/>
      <c r="N55" s="40" t="n"/>
      <c r="O55" s="40" t="n"/>
      <c r="P55" s="40" t="n"/>
      <c r="Q55" s="40" t="n"/>
      <c r="R55" s="40" t="n"/>
      <c r="S55" s="40" t="n"/>
      <c r="T55" s="40" t="n"/>
      <c r="U55" s="40" t="n"/>
      <c r="V55" s="40" t="n"/>
      <c r="W55" s="40" t="n"/>
      <c r="X55" s="40" t="n"/>
      <c r="Y55" s="40" t="n"/>
      <c r="Z55" s="40" t="n"/>
      <c r="AA55" s="40" t="n"/>
      <c r="AB55" s="40" t="n"/>
      <c r="AC55" s="40" t="n"/>
      <c r="AD55" s="40" t="n"/>
      <c r="AE55" s="40" t="n"/>
      <c r="AF55" s="40" t="n"/>
      <c r="AG55" s="40" t="n"/>
      <c r="AH55" s="40" t="n"/>
      <c r="AI55" s="40" t="n"/>
      <c r="AJ55" s="40" t="n"/>
      <c r="AK55" s="40" t="n"/>
      <c r="AL55" s="40" t="n"/>
      <c r="AM55" s="40" t="n"/>
    </row>
    <row r="56" ht="18" customHeight="1" s="173" thickBot="1">
      <c r="A56" s="38" t="inlineStr">
        <is>
          <t>Piutang murabahah</t>
        </is>
      </c>
      <c r="B56" s="38" t="n"/>
      <c r="C56" s="155">
        <f>C57+C58-C59</f>
        <v/>
      </c>
      <c r="D56" s="155">
        <f>D57+D58-D59</f>
        <v/>
      </c>
      <c r="E56" s="155">
        <f>E57+E58-E59</f>
        <v/>
      </c>
      <c r="F56" s="155">
        <f>F57+F58-F59</f>
        <v/>
      </c>
      <c r="G56" s="155">
        <f>G57+G58-G59</f>
        <v/>
      </c>
      <c r="H56" s="155">
        <f>H57+H58-H59</f>
        <v/>
      </c>
      <c r="I56" s="155">
        <f>I57+I58-I59</f>
        <v/>
      </c>
      <c r="J56" s="155">
        <f>J57+J58-J59</f>
        <v/>
      </c>
      <c r="K56" s="155">
        <f>K57+K58-K59</f>
        <v/>
      </c>
      <c r="L56" s="155">
        <f>L57+L58-L59</f>
        <v/>
      </c>
      <c r="M56" s="155">
        <f>M57+M58-M59</f>
        <v/>
      </c>
      <c r="N56" s="155">
        <f>N57+N58-N59</f>
        <v/>
      </c>
      <c r="O56" s="155">
        <f>O57+O58-O59</f>
        <v/>
      </c>
      <c r="P56" s="155">
        <f>P57+P58-P59</f>
        <v/>
      </c>
      <c r="Q56" s="155">
        <f>Q57+Q58-Q59</f>
        <v/>
      </c>
      <c r="R56" s="155">
        <f>R57+R58-R59</f>
        <v/>
      </c>
      <c r="S56" s="155">
        <f>S57+S58-S59</f>
        <v/>
      </c>
      <c r="T56" s="155">
        <f>T57+T58-T59</f>
        <v/>
      </c>
      <c r="U56" s="155">
        <f>U57+U58-U59</f>
        <v/>
      </c>
      <c r="V56" s="155">
        <f>V57+V58-V59</f>
        <v/>
      </c>
      <c r="W56" s="155">
        <f>W57+W58-W59</f>
        <v/>
      </c>
      <c r="X56" s="155">
        <f>X57+X58-X59</f>
        <v/>
      </c>
      <c r="Y56" s="155">
        <f>Y57+Y58-Y59</f>
        <v/>
      </c>
      <c r="Z56" s="155">
        <f>Z57+Z58-Z59</f>
        <v/>
      </c>
      <c r="AA56" s="155">
        <f>AA57+AA58-AA59</f>
        <v/>
      </c>
      <c r="AB56" s="155">
        <f>AB57+AB58-AB59</f>
        <v/>
      </c>
      <c r="AC56" s="155">
        <f>AC57+AC58-AC59</f>
        <v/>
      </c>
      <c r="AD56" s="155">
        <f>AD57+AD58-AD59</f>
        <v/>
      </c>
      <c r="AE56" s="155">
        <f>AE57+AE58-AE59</f>
        <v/>
      </c>
      <c r="AF56" s="155">
        <f>AF57+AF58-AF59</f>
        <v/>
      </c>
      <c r="AG56" s="155">
        <f>AG57+AG58-AG59</f>
        <v/>
      </c>
      <c r="AH56" s="155">
        <f>AH57+AH58-AH59</f>
        <v/>
      </c>
      <c r="AI56" s="155">
        <f>AI57+AI58-AI59</f>
        <v/>
      </c>
      <c r="AJ56" s="155">
        <f>AJ57+AJ58-AJ59</f>
        <v/>
      </c>
      <c r="AK56" s="155">
        <f>AK57+AK58-AK59</f>
        <v/>
      </c>
      <c r="AL56" s="155">
        <f>AL57+AL58-AL59</f>
        <v/>
      </c>
      <c r="AM56" s="155">
        <f>AM57+AM58-AM59</f>
        <v/>
      </c>
    </row>
    <row r="57" ht="18" customHeight="1" s="173" thickBot="1">
      <c r="A57" s="39" t="inlineStr">
        <is>
          <t>Piutang murabahah pihak ketiga</t>
        </is>
      </c>
      <c r="B57" s="39" t="n"/>
      <c r="C57" s="37" t="n">
        <v>11289.907</v>
      </c>
      <c r="D57" s="37" t="n">
        <v>13260.868</v>
      </c>
      <c r="E57" s="37" t="n">
        <v>88945.71799999999</v>
      </c>
      <c r="F57" s="37" t="n">
        <v>101184.932</v>
      </c>
      <c r="G57" s="37" t="n">
        <v>124648.183</v>
      </c>
      <c r="H57" s="37" t="n">
        <v>136391.384</v>
      </c>
      <c r="I57" s="37" t="n">
        <v>144205.651</v>
      </c>
      <c r="J57" s="37" t="n">
        <v>149274.351</v>
      </c>
      <c r="K57" s="37" t="n"/>
      <c r="L57" s="37" t="n"/>
      <c r="M57" s="37" t="n"/>
      <c r="N57" s="37" t="n"/>
      <c r="O57" s="37" t="n"/>
      <c r="P57" s="37" t="n"/>
      <c r="Q57" s="37" t="n"/>
      <c r="R57" s="37" t="n"/>
      <c r="S57" s="37" t="n"/>
      <c r="T57" s="37" t="n"/>
      <c r="U57" s="37" t="n"/>
      <c r="V57" s="37" t="n"/>
      <c r="W57" s="37" t="n"/>
      <c r="X57" s="37" t="n"/>
      <c r="Y57" s="37" t="n"/>
      <c r="Z57" s="37" t="n"/>
      <c r="AA57" s="37" t="n"/>
      <c r="AB57" s="37" t="n"/>
      <c r="AC57" s="37" t="n"/>
      <c r="AD57" s="37" t="n"/>
      <c r="AE57" s="37" t="n"/>
      <c r="AF57" s="37" t="n"/>
      <c r="AG57" s="37" t="n"/>
      <c r="AH57" s="37" t="n"/>
      <c r="AI57" s="37" t="n"/>
      <c r="AJ57" s="37" t="n"/>
      <c r="AK57" s="37" t="n"/>
      <c r="AL57" s="37" t="n"/>
      <c r="AM57" s="37" t="n"/>
    </row>
    <row r="58" ht="35" customHeight="1" s="173" thickBot="1">
      <c r="A58" s="39" t="inlineStr">
        <is>
          <t>Piutang murabahah pihak berelasi</t>
        </is>
      </c>
      <c r="B58" s="39" t="n"/>
      <c r="C58" s="37" t="n">
        <v>285.163</v>
      </c>
      <c r="D58" s="37" t="n">
        <v>278.503</v>
      </c>
      <c r="E58" s="37" t="n">
        <v>898.372</v>
      </c>
      <c r="F58" s="37" t="n">
        <v>500.628</v>
      </c>
      <c r="G58" s="37" t="n">
        <v>225.173</v>
      </c>
      <c r="H58" s="37" t="n">
        <v>111.712</v>
      </c>
      <c r="I58" s="37" t="n">
        <v>66.883</v>
      </c>
      <c r="J58" s="37" t="n">
        <v>53.803</v>
      </c>
      <c r="K58" s="37" t="n"/>
      <c r="L58" s="37" t="n"/>
      <c r="M58" s="37" t="n"/>
      <c r="N58" s="37" t="n"/>
      <c r="O58" s="37" t="n"/>
      <c r="P58" s="37" t="n"/>
      <c r="Q58" s="37" t="n"/>
      <c r="R58" s="37" t="n"/>
      <c r="S58" s="37" t="n"/>
      <c r="T58" s="37" t="n"/>
      <c r="U58" s="37" t="n"/>
      <c r="V58" s="37" t="n"/>
      <c r="W58" s="37" t="n"/>
      <c r="X58" s="37" t="n"/>
      <c r="Y58" s="37" t="n"/>
      <c r="Z58" s="37" t="n"/>
      <c r="AA58" s="37" t="n"/>
      <c r="AB58" s="37" t="n"/>
      <c r="AC58" s="37" t="n"/>
      <c r="AD58" s="37" t="n"/>
      <c r="AE58" s="37" t="n"/>
      <c r="AF58" s="37" t="n"/>
      <c r="AG58" s="37" t="n"/>
      <c r="AH58" s="37" t="n"/>
      <c r="AI58" s="37" t="n"/>
      <c r="AJ58" s="37" t="n"/>
      <c r="AK58" s="37" t="n"/>
      <c r="AL58" s="37" t="n"/>
      <c r="AM58" s="37" t="n"/>
    </row>
    <row r="59" ht="35" customHeight="1" s="173" thickBot="1">
      <c r="A59" s="39" t="inlineStr">
        <is>
          <t>Cadangan kerugian penurunan nilai pada piutang murabahah</t>
        </is>
      </c>
      <c r="B59" s="39" t="n"/>
      <c r="C59" s="40" t="n">
        <v>204.194</v>
      </c>
      <c r="D59" s="40" t="n">
        <v>366.869</v>
      </c>
      <c r="E59" s="40" t="n">
        <v>946.77</v>
      </c>
      <c r="F59" s="40" t="n">
        <v>3351.703</v>
      </c>
      <c r="G59" s="40" t="n">
        <v>4173.161</v>
      </c>
      <c r="H59" s="40" t="n">
        <v>4348.133</v>
      </c>
      <c r="I59" s="40" t="n">
        <v>4246.909</v>
      </c>
      <c r="J59" s="40" t="n">
        <v>4545.716</v>
      </c>
      <c r="K59" s="40" t="n"/>
      <c r="L59" s="40" t="n"/>
      <c r="M59" s="40" t="n"/>
      <c r="N59" s="40" t="n"/>
      <c r="O59" s="40" t="n"/>
      <c r="P59" s="40" t="n"/>
      <c r="Q59" s="40" t="n"/>
      <c r="R59" s="40" t="n"/>
      <c r="S59" s="40" t="n"/>
      <c r="T59" s="40" t="n"/>
      <c r="U59" s="40" t="n"/>
      <c r="V59" s="40" t="n"/>
      <c r="W59" s="40" t="n"/>
      <c r="X59" s="40" t="n"/>
      <c r="Y59" s="40" t="n"/>
      <c r="Z59" s="40" t="n"/>
      <c r="AA59" s="40" t="n"/>
      <c r="AB59" s="40" t="n"/>
      <c r="AC59" s="40" t="n"/>
      <c r="AD59" s="40" t="n"/>
      <c r="AE59" s="40" t="n"/>
      <c r="AF59" s="40" t="n"/>
      <c r="AG59" s="40" t="n"/>
      <c r="AH59" s="40" t="n"/>
      <c r="AI59" s="40" t="n"/>
      <c r="AJ59" s="40" t="n"/>
      <c r="AK59" s="40" t="n"/>
      <c r="AL59" s="40" t="n"/>
      <c r="AM59" s="40" t="n"/>
    </row>
    <row r="60" ht="18" customHeight="1" s="173" thickBot="1">
      <c r="A60" s="38" t="inlineStr">
        <is>
          <t>Piutang istishna</t>
        </is>
      </c>
      <c r="B60" s="38" t="n"/>
      <c r="C60" s="155">
        <f>C61+C62-C63</f>
        <v/>
      </c>
      <c r="D60" s="155">
        <f>D61+D62-D63</f>
        <v/>
      </c>
      <c r="E60" s="155">
        <f>E61+E62-E63</f>
        <v/>
      </c>
      <c r="F60" s="155">
        <f>F61+F62-F63</f>
        <v/>
      </c>
      <c r="G60" s="155">
        <f>G61+G62-G63</f>
        <v/>
      </c>
      <c r="H60" s="155">
        <f>H61+H62-H63</f>
        <v/>
      </c>
      <c r="I60" s="155">
        <f>I61+I62-I63</f>
        <v/>
      </c>
      <c r="J60" s="155">
        <f>J61+J62-J63</f>
        <v/>
      </c>
      <c r="K60" s="155">
        <f>K61+K62-K63</f>
        <v/>
      </c>
      <c r="L60" s="155">
        <f>L61+L62-L63</f>
        <v/>
      </c>
      <c r="M60" s="155">
        <f>M61+M62-M63</f>
        <v/>
      </c>
      <c r="N60" s="155">
        <f>N61+N62-N63</f>
        <v/>
      </c>
      <c r="O60" s="155">
        <f>O61+O62-O63</f>
        <v/>
      </c>
      <c r="P60" s="155">
        <f>P61+P62-P63</f>
        <v/>
      </c>
      <c r="Q60" s="155">
        <f>Q61+Q62-Q63</f>
        <v/>
      </c>
      <c r="R60" s="155">
        <f>R61+R62-R63</f>
        <v/>
      </c>
      <c r="S60" s="155">
        <f>S61+S62-S63</f>
        <v/>
      </c>
      <c r="T60" s="155">
        <f>T61+T62-T63</f>
        <v/>
      </c>
      <c r="U60" s="155">
        <f>U61+U62-U63</f>
        <v/>
      </c>
      <c r="V60" s="155">
        <f>V61+V62-V63</f>
        <v/>
      </c>
      <c r="W60" s="155">
        <f>W61+W62-W63</f>
        <v/>
      </c>
      <c r="X60" s="155">
        <f>X61+X62-X63</f>
        <v/>
      </c>
      <c r="Y60" s="155">
        <f>Y61+Y62-Y63</f>
        <v/>
      </c>
      <c r="Z60" s="155">
        <f>Z61+Z62-Z63</f>
        <v/>
      </c>
      <c r="AA60" s="155">
        <f>AA61+AA62-AA63</f>
        <v/>
      </c>
      <c r="AB60" s="155">
        <f>AB61+AB62-AB63</f>
        <v/>
      </c>
      <c r="AC60" s="155">
        <f>AC61+AC62-AC63</f>
        <v/>
      </c>
      <c r="AD60" s="155">
        <f>AD61+AD62-AD63</f>
        <v/>
      </c>
      <c r="AE60" s="155">
        <f>AE61+AE62-AE63</f>
        <v/>
      </c>
      <c r="AF60" s="155">
        <f>AF61+AF62-AF63</f>
        <v/>
      </c>
      <c r="AG60" s="155">
        <f>AG61+AG62-AG63</f>
        <v/>
      </c>
      <c r="AH60" s="155">
        <f>AH61+AH62-AH63</f>
        <v/>
      </c>
      <c r="AI60" s="155">
        <f>AI61+AI62-AI63</f>
        <v/>
      </c>
      <c r="AJ60" s="155">
        <f>AJ61+AJ62-AJ63</f>
        <v/>
      </c>
      <c r="AK60" s="155">
        <f>AK61+AK62-AK63</f>
        <v/>
      </c>
      <c r="AL60" s="155">
        <f>AL61+AL62-AL63</f>
        <v/>
      </c>
      <c r="AM60" s="155">
        <f>AM61+AM62-AM63</f>
        <v/>
      </c>
    </row>
    <row r="61" ht="18" customHeight="1" s="173" thickBot="1">
      <c r="A61" s="39" t="inlineStr">
        <is>
          <t>Piutang istishna pihak ketiga</t>
        </is>
      </c>
      <c r="B61" s="39" t="n"/>
      <c r="C61" s="37" t="n">
        <v>3.35</v>
      </c>
      <c r="D61" s="37" t="n">
        <v>2.709</v>
      </c>
      <c r="E61" s="37" t="n">
        <v>0.637</v>
      </c>
      <c r="F61" s="37" t="n">
        <v>0.359</v>
      </c>
      <c r="G61" s="37" t="n">
        <v>0.132</v>
      </c>
      <c r="H61" s="37" t="n">
        <v>0.03</v>
      </c>
      <c r="I61" s="37" t="n">
        <v>0.011</v>
      </c>
      <c r="J61" s="37" t="n">
        <v>0</v>
      </c>
      <c r="K61" s="37" t="n"/>
      <c r="L61" s="37" t="n"/>
      <c r="M61" s="37" t="n"/>
      <c r="N61" s="37" t="n"/>
      <c r="O61" s="37" t="n"/>
      <c r="P61" s="37" t="n"/>
      <c r="Q61" s="37" t="n"/>
      <c r="R61" s="37" t="n"/>
      <c r="S61" s="37" t="n"/>
      <c r="T61" s="37" t="n"/>
      <c r="U61" s="37" t="n"/>
      <c r="V61" s="37" t="n"/>
      <c r="W61" s="37" t="n"/>
      <c r="X61" s="37" t="n"/>
      <c r="Y61" s="37" t="n"/>
      <c r="Z61" s="37" t="n"/>
      <c r="AA61" s="37" t="n"/>
      <c r="AB61" s="37" t="n"/>
      <c r="AC61" s="37" t="n"/>
      <c r="AD61" s="37" t="n"/>
      <c r="AE61" s="37" t="n"/>
      <c r="AF61" s="37" t="n"/>
      <c r="AG61" s="37" t="n"/>
      <c r="AH61" s="37" t="n"/>
      <c r="AI61" s="37" t="n"/>
      <c r="AJ61" s="37" t="n"/>
      <c r="AK61" s="37" t="n"/>
      <c r="AL61" s="37" t="n"/>
      <c r="AM61" s="37" t="n"/>
    </row>
    <row r="62" hidden="1" ht="18" customHeight="1" s="173" thickBot="1">
      <c r="A62" s="39" t="inlineStr">
        <is>
          <t>Piutang istishna pihak berelasi</t>
        </is>
      </c>
      <c r="B62" s="39" t="n"/>
      <c r="C62" s="37" t="inlineStr"/>
      <c r="D62" s="37" t="inlineStr"/>
      <c r="E62" s="37" t="inlineStr"/>
      <c r="F62" s="37" t="inlineStr"/>
      <c r="G62" s="37" t="inlineStr"/>
      <c r="H62" s="37" t="inlineStr"/>
      <c r="I62" s="37" t="inlineStr"/>
      <c r="J62" s="37" t="inlineStr"/>
      <c r="K62" s="37" t="n"/>
      <c r="L62" s="37" t="n"/>
      <c r="M62" s="37" t="n"/>
      <c r="N62" s="37" t="n"/>
      <c r="O62" s="37" t="n"/>
      <c r="P62" s="37" t="n"/>
      <c r="Q62" s="37" t="n"/>
      <c r="R62" s="37" t="n"/>
      <c r="S62" s="37" t="n"/>
      <c r="T62" s="37" t="n"/>
      <c r="U62" s="37" t="n"/>
      <c r="V62" s="37" t="n"/>
      <c r="W62" s="37" t="n"/>
      <c r="X62" s="37" t="n"/>
      <c r="Y62" s="37" t="n"/>
      <c r="Z62" s="37" t="n"/>
      <c r="AA62" s="37" t="n"/>
      <c r="AB62" s="37" t="n"/>
      <c r="AC62" s="37" t="n"/>
      <c r="AD62" s="37" t="n"/>
      <c r="AE62" s="37" t="n"/>
      <c r="AF62" s="37" t="n"/>
      <c r="AG62" s="37" t="n"/>
      <c r="AH62" s="37" t="n"/>
      <c r="AI62" s="37" t="n"/>
      <c r="AJ62" s="37" t="n"/>
      <c r="AK62" s="37" t="n"/>
      <c r="AL62" s="37" t="n"/>
      <c r="AM62" s="37" t="n"/>
    </row>
    <row r="63" ht="35" customHeight="1" s="173" thickBot="1">
      <c r="A63" s="39" t="inlineStr">
        <is>
          <t>Cadangan kerugian penurunan nilai pada piutang istishna</t>
        </is>
      </c>
      <c r="B63" s="39" t="n"/>
      <c r="C63" s="40" t="n">
        <v>0.138</v>
      </c>
      <c r="D63" s="40" t="n">
        <v>0.008999999999999999</v>
      </c>
      <c r="E63" s="40" t="n">
        <v>0.03</v>
      </c>
      <c r="F63" s="40" t="n">
        <v>0.003</v>
      </c>
      <c r="G63" s="40" t="n">
        <v>0.001</v>
      </c>
      <c r="H63" s="40" t="n">
        <v>0.002</v>
      </c>
      <c r="I63" s="40" t="n">
        <v>0</v>
      </c>
      <c r="J63" s="40" t="n">
        <v>0</v>
      </c>
      <c r="K63" s="40" t="n"/>
      <c r="L63" s="40" t="n"/>
      <c r="M63" s="40" t="n"/>
      <c r="N63" s="40" t="n"/>
      <c r="O63" s="40" t="n"/>
      <c r="P63" s="40" t="n"/>
      <c r="Q63" s="40" t="n"/>
      <c r="R63" s="40" t="n"/>
      <c r="S63" s="40" t="n"/>
      <c r="T63" s="40" t="n"/>
      <c r="U63" s="40" t="n"/>
      <c r="V63" s="40" t="n"/>
      <c r="W63" s="40" t="n"/>
      <c r="X63" s="40" t="n"/>
      <c r="Y63" s="40" t="n"/>
      <c r="Z63" s="40" t="n"/>
      <c r="AA63" s="40" t="n"/>
      <c r="AB63" s="40" t="n"/>
      <c r="AC63" s="40" t="n"/>
      <c r="AD63" s="40" t="n"/>
      <c r="AE63" s="40" t="n"/>
      <c r="AF63" s="40" t="n"/>
      <c r="AG63" s="40" t="n"/>
      <c r="AH63" s="40" t="n"/>
      <c r="AI63" s="40" t="n"/>
      <c r="AJ63" s="40" t="n"/>
      <c r="AK63" s="40" t="n"/>
      <c r="AL63" s="40" t="n"/>
      <c r="AM63" s="40" t="n"/>
    </row>
    <row r="64" ht="18" customHeight="1" s="173" thickBot="1">
      <c r="A64" s="38" t="inlineStr">
        <is>
          <t>Piutang ijarah</t>
        </is>
      </c>
      <c r="B64" s="38" t="n"/>
      <c r="C64" s="155">
        <f>C65+C66-C67</f>
        <v/>
      </c>
      <c r="D64" s="155">
        <f>D65+D66-D67</f>
        <v/>
      </c>
      <c r="E64" s="155">
        <f>E65+E66-E67</f>
        <v/>
      </c>
      <c r="F64" s="155">
        <f>F65+F66-F67</f>
        <v/>
      </c>
      <c r="G64" s="155">
        <f>G65+G66-G67</f>
        <v/>
      </c>
      <c r="H64" s="155">
        <f>H65+H66-H67</f>
        <v/>
      </c>
      <c r="I64" s="155">
        <f>I65+I66-I67</f>
        <v/>
      </c>
      <c r="J64" s="155">
        <f>J65+J66-J67</f>
        <v/>
      </c>
      <c r="K64" s="155">
        <f>K65+K66-K67</f>
        <v/>
      </c>
      <c r="L64" s="155">
        <f>L65+L66-L67</f>
        <v/>
      </c>
      <c r="M64" s="155">
        <f>M65+M66-M67</f>
        <v/>
      </c>
      <c r="N64" s="155">
        <f>N65+N66-N67</f>
        <v/>
      </c>
      <c r="O64" s="155">
        <f>O65+O66-O67</f>
        <v/>
      </c>
      <c r="P64" s="155">
        <f>P65+P66-P67</f>
        <v/>
      </c>
      <c r="Q64" s="155">
        <f>Q65+Q66-Q67</f>
        <v/>
      </c>
      <c r="R64" s="155">
        <f>R65+R66-R67</f>
        <v/>
      </c>
      <c r="S64" s="155">
        <f>S65+S66-S67</f>
        <v/>
      </c>
      <c r="T64" s="155">
        <f>T65+T66-T67</f>
        <v/>
      </c>
      <c r="U64" s="155">
        <f>U65+U66-U67</f>
        <v/>
      </c>
      <c r="V64" s="155">
        <f>V65+V66-V67</f>
        <v/>
      </c>
      <c r="W64" s="155">
        <f>W65+W66-W67</f>
        <v/>
      </c>
      <c r="X64" s="155">
        <f>X65+X66-X67</f>
        <v/>
      </c>
      <c r="Y64" s="155">
        <f>Y65+Y66-Y67</f>
        <v/>
      </c>
      <c r="Z64" s="155">
        <f>Z65+Z66-Z67</f>
        <v/>
      </c>
      <c r="AA64" s="155">
        <f>AA65+AA66-AA67</f>
        <v/>
      </c>
      <c r="AB64" s="155">
        <f>AB65+AB66-AB67</f>
        <v/>
      </c>
      <c r="AC64" s="155">
        <f>AC65+AC66-AC67</f>
        <v/>
      </c>
      <c r="AD64" s="155">
        <f>AD65+AD66-AD67</f>
        <v/>
      </c>
      <c r="AE64" s="155">
        <f>AE65+AE66-AE67</f>
        <v/>
      </c>
      <c r="AF64" s="155">
        <f>AF65+AF66-AF67</f>
        <v/>
      </c>
      <c r="AG64" s="155">
        <f>AG65+AG66-AG67</f>
        <v/>
      </c>
      <c r="AH64" s="155">
        <f>AH65+AH66-AH67</f>
        <v/>
      </c>
      <c r="AI64" s="155">
        <f>AI65+AI66-AI67</f>
        <v/>
      </c>
      <c r="AJ64" s="155">
        <f>AJ65+AJ66-AJ67</f>
        <v/>
      </c>
      <c r="AK64" s="155">
        <f>AK65+AK66-AK67</f>
        <v/>
      </c>
      <c r="AL64" s="155">
        <f>AL65+AL66-AL67</f>
        <v/>
      </c>
      <c r="AM64" s="155">
        <f>AM65+AM66-AM67</f>
        <v/>
      </c>
    </row>
    <row r="65" ht="18" customHeight="1" s="173" thickBot="1">
      <c r="A65" s="39" t="inlineStr">
        <is>
          <t>Piutang ijarah pihak ketiga</t>
        </is>
      </c>
      <c r="B65" s="39" t="n"/>
      <c r="C65" s="37" t="n">
        <v>0</v>
      </c>
      <c r="D65" s="37" t="n">
        <v>19.589</v>
      </c>
      <c r="E65" s="37" t="n">
        <v>39.167</v>
      </c>
      <c r="F65" s="37" t="n">
        <v>101.57</v>
      </c>
      <c r="G65" s="37" t="n">
        <v>13.278</v>
      </c>
      <c r="H65" s="37" t="n">
        <v>217.241</v>
      </c>
      <c r="I65" s="37" t="n">
        <v>188.361</v>
      </c>
      <c r="J65" s="37" t="n">
        <v>166.499</v>
      </c>
      <c r="K65" s="37" t="n"/>
      <c r="L65" s="37" t="n"/>
      <c r="M65" s="37" t="n"/>
      <c r="N65" s="37" t="n"/>
      <c r="O65" s="37" t="n"/>
      <c r="P65" s="37" t="n"/>
      <c r="Q65" s="37" t="n"/>
      <c r="R65" s="37" t="n"/>
      <c r="S65" s="37" t="n"/>
      <c r="T65" s="37" t="n"/>
      <c r="U65" s="37" t="n"/>
      <c r="V65" s="37" t="n"/>
      <c r="W65" s="37" t="n"/>
      <c r="X65" s="37" t="n"/>
      <c r="Y65" s="37" t="n"/>
      <c r="Z65" s="37" t="n"/>
      <c r="AA65" s="37" t="n"/>
      <c r="AB65" s="37" t="n"/>
      <c r="AC65" s="37" t="n"/>
      <c r="AD65" s="37" t="n"/>
      <c r="AE65" s="37" t="n"/>
      <c r="AF65" s="37" t="n"/>
      <c r="AG65" s="37" t="n"/>
      <c r="AH65" s="37" t="n"/>
      <c r="AI65" s="37" t="n"/>
      <c r="AJ65" s="37" t="n"/>
      <c r="AK65" s="37" t="n"/>
      <c r="AL65" s="37" t="n"/>
      <c r="AM65" s="37" t="n"/>
    </row>
    <row r="66" ht="18" customHeight="1" s="173" thickBot="1">
      <c r="A66" s="39" t="inlineStr">
        <is>
          <t>Piutang ijarah pihak berelasi</t>
        </is>
      </c>
      <c r="B66" s="39" t="n"/>
      <c r="C66" s="37" t="inlineStr"/>
      <c r="D66" s="37" t="inlineStr"/>
      <c r="E66" s="37" t="inlineStr"/>
      <c r="F66" s="37" t="inlineStr"/>
      <c r="G66" s="37" t="inlineStr"/>
      <c r="H66" s="37" t="n">
        <v>1.159</v>
      </c>
      <c r="I66" s="37" t="n">
        <v>0</v>
      </c>
      <c r="J66" s="37" t="n">
        <v>0</v>
      </c>
      <c r="K66" s="37" t="n"/>
      <c r="L66" s="37" t="n"/>
      <c r="M66" s="37" t="n"/>
      <c r="N66" s="37" t="n"/>
      <c r="O66" s="37" t="n"/>
      <c r="P66" s="37" t="n"/>
      <c r="Q66" s="37" t="n"/>
      <c r="R66" s="37" t="n"/>
      <c r="S66" s="37" t="n"/>
      <c r="T66" s="37" t="n"/>
      <c r="U66" s="37" t="n"/>
      <c r="V66" s="37" t="n"/>
      <c r="W66" s="37" t="n"/>
      <c r="X66" s="37" t="n"/>
      <c r="Y66" s="37" t="n"/>
      <c r="Z66" s="37" t="n"/>
      <c r="AA66" s="37" t="n"/>
      <c r="AB66" s="37" t="n"/>
      <c r="AC66" s="37" t="n"/>
      <c r="AD66" s="37" t="n"/>
      <c r="AE66" s="37" t="n"/>
      <c r="AF66" s="37" t="n"/>
      <c r="AG66" s="37" t="n"/>
      <c r="AH66" s="37" t="n"/>
      <c r="AI66" s="37" t="n"/>
      <c r="AJ66" s="37" t="n"/>
      <c r="AK66" s="37" t="n"/>
      <c r="AL66" s="37" t="n"/>
      <c r="AM66" s="37" t="n"/>
    </row>
    <row r="67" ht="35" customHeight="1" s="173" thickBot="1">
      <c r="A67" s="39" t="inlineStr">
        <is>
          <t>Cadangan kerugian penurunan nilai pada piutang ijarah</t>
        </is>
      </c>
      <c r="B67" s="39" t="n"/>
      <c r="C67" s="40" t="n">
        <v>0</v>
      </c>
      <c r="D67" s="40" t="n">
        <v>1.697</v>
      </c>
      <c r="E67" s="40" t="n">
        <v>12.982</v>
      </c>
      <c r="F67" s="40" t="n">
        <v>98.8</v>
      </c>
      <c r="G67" s="40" t="n">
        <v>11.625</v>
      </c>
      <c r="H67" s="40" t="n">
        <v>13.233</v>
      </c>
      <c r="I67" s="40" t="n">
        <v>18.46</v>
      </c>
      <c r="J67" s="40" t="n">
        <v>14.449</v>
      </c>
      <c r="K67" s="40" t="n"/>
      <c r="L67" s="40" t="n"/>
      <c r="M67" s="40" t="n"/>
      <c r="N67" s="40" t="n"/>
      <c r="O67" s="40" t="n"/>
      <c r="P67" s="40" t="n"/>
      <c r="Q67" s="40" t="n"/>
      <c r="R67" s="40" t="n"/>
      <c r="S67" s="40" t="n"/>
      <c r="T67" s="40" t="n"/>
      <c r="U67" s="40" t="n"/>
      <c r="V67" s="40" t="n"/>
      <c r="W67" s="40" t="n"/>
      <c r="X67" s="40" t="n"/>
      <c r="Y67" s="40" t="n"/>
      <c r="Z67" s="40" t="n"/>
      <c r="AA67" s="40" t="n"/>
      <c r="AB67" s="40" t="n"/>
      <c r="AC67" s="40" t="n"/>
      <c r="AD67" s="40" t="n"/>
      <c r="AE67" s="40" t="n"/>
      <c r="AF67" s="40" t="n"/>
      <c r="AG67" s="40" t="n"/>
      <c r="AH67" s="40" t="n"/>
      <c r="AI67" s="40" t="n"/>
      <c r="AJ67" s="40" t="n"/>
      <c r="AK67" s="40" t="n"/>
      <c r="AL67" s="40" t="n"/>
      <c r="AM67" s="40" t="n"/>
    </row>
    <row r="68" ht="18" customHeight="1" s="173" thickBot="1">
      <c r="A68" s="38" t="inlineStr">
        <is>
          <t>Piutang pembiayaan konsumen</t>
        </is>
      </c>
      <c r="B68" s="38" t="n"/>
      <c r="C68" s="155">
        <f>C69+C70-C71</f>
        <v/>
      </c>
      <c r="D68" s="155">
        <f>D69+D70-D71</f>
        <v/>
      </c>
      <c r="E68" s="155">
        <f>E69+E70-E71</f>
        <v/>
      </c>
      <c r="F68" s="155">
        <f>F69+F70-F71</f>
        <v/>
      </c>
      <c r="G68" s="155">
        <f>G69+G70-G71</f>
        <v/>
      </c>
      <c r="H68" s="155">
        <f>H69+H70-H71</f>
        <v/>
      </c>
      <c r="I68" s="155">
        <f>I69+I70-I71</f>
        <v/>
      </c>
      <c r="J68" s="155">
        <f>J69+J70-J71</f>
        <v/>
      </c>
      <c r="K68" s="155">
        <f>K69+K70-K71</f>
        <v/>
      </c>
      <c r="L68" s="155">
        <f>L69+L70-L71</f>
        <v/>
      </c>
      <c r="M68" s="155">
        <f>M69+M70-M71</f>
        <v/>
      </c>
      <c r="N68" s="155">
        <f>N69+N70-N71</f>
        <v/>
      </c>
      <c r="O68" s="155">
        <f>O69+O70-O71</f>
        <v/>
      </c>
      <c r="P68" s="155">
        <f>P69+P70-P71</f>
        <v/>
      </c>
      <c r="Q68" s="155">
        <f>Q69+Q70-Q71</f>
        <v/>
      </c>
      <c r="R68" s="155">
        <f>R69+R70-R71</f>
        <v/>
      </c>
      <c r="S68" s="155">
        <f>S69+S70-S71</f>
        <v/>
      </c>
      <c r="T68" s="155">
        <f>T69+T70-T71</f>
        <v/>
      </c>
      <c r="U68" s="155">
        <f>U69+U70-U71</f>
        <v/>
      </c>
      <c r="V68" s="155">
        <f>V69+V70-V71</f>
        <v/>
      </c>
      <c r="W68" s="155">
        <f>W69+W70-W71</f>
        <v/>
      </c>
      <c r="X68" s="155">
        <f>X69+X70-X71</f>
        <v/>
      </c>
      <c r="Y68" s="155">
        <f>Y69+Y70-Y71</f>
        <v/>
      </c>
      <c r="Z68" s="155">
        <f>Z69+Z70-Z71</f>
        <v/>
      </c>
      <c r="AA68" s="155">
        <f>AA69+AA70-AA71</f>
        <v/>
      </c>
      <c r="AB68" s="155">
        <f>AB69+AB70-AB71</f>
        <v/>
      </c>
      <c r="AC68" s="155">
        <f>AC69+AC70-AC71</f>
        <v/>
      </c>
      <c r="AD68" s="155">
        <f>AD69+AD70-AD71</f>
        <v/>
      </c>
      <c r="AE68" s="155">
        <f>AE69+AE70-AE71</f>
        <v/>
      </c>
      <c r="AF68" s="155">
        <f>AF69+AF70-AF71</f>
        <v/>
      </c>
      <c r="AG68" s="155">
        <f>AG69+AG70-AG71</f>
        <v/>
      </c>
      <c r="AH68" s="155">
        <f>AH69+AH70-AH71</f>
        <v/>
      </c>
      <c r="AI68" s="155">
        <f>AI69+AI70-AI71</f>
        <v/>
      </c>
      <c r="AJ68" s="155">
        <f>AJ69+AJ70-AJ71</f>
        <v/>
      </c>
      <c r="AK68" s="155">
        <f>AK69+AK70-AK71</f>
        <v/>
      </c>
      <c r="AL68" s="155">
        <f>AL69+AL70-AL71</f>
        <v/>
      </c>
      <c r="AM68" s="155">
        <f>AM69+AM70-AM71</f>
        <v/>
      </c>
    </row>
    <row r="69" hidden="1" ht="35" customHeight="1" s="173" thickBot="1">
      <c r="A69" s="39" t="inlineStr">
        <is>
          <t>Piutang pembiayaan konsumen pihak ketiga</t>
        </is>
      </c>
      <c r="B69" s="39" t="n"/>
      <c r="C69" s="37" t="inlineStr"/>
      <c r="D69" s="37" t="inlineStr"/>
      <c r="E69" s="37" t="inlineStr"/>
      <c r="F69" s="37" t="inlineStr"/>
      <c r="G69" s="37" t="inlineStr"/>
      <c r="H69" s="37" t="inlineStr"/>
      <c r="I69" s="37" t="inlineStr"/>
      <c r="J69" s="37" t="inlineStr"/>
      <c r="K69" s="37" t="n"/>
      <c r="L69" s="37" t="n"/>
      <c r="M69" s="37" t="n"/>
      <c r="N69" s="37" t="n"/>
      <c r="O69" s="37" t="n"/>
      <c r="P69" s="37" t="n"/>
      <c r="Q69" s="37" t="n"/>
      <c r="R69" s="37" t="n"/>
      <c r="S69" s="37" t="n"/>
      <c r="T69" s="37" t="n"/>
      <c r="U69" s="37" t="n"/>
      <c r="V69" s="37" t="n"/>
      <c r="W69" s="37" t="n"/>
      <c r="X69" s="37" t="n"/>
      <c r="Y69" s="37" t="n"/>
      <c r="Z69" s="37" t="n"/>
      <c r="AA69" s="37" t="n"/>
      <c r="AB69" s="37" t="n"/>
      <c r="AC69" s="37" t="n"/>
      <c r="AD69" s="37" t="n"/>
      <c r="AE69" s="37" t="n"/>
      <c r="AF69" s="37" t="n"/>
      <c r="AG69" s="37" t="n"/>
      <c r="AH69" s="37" t="n"/>
      <c r="AI69" s="37" t="n"/>
      <c r="AJ69" s="37" t="n"/>
      <c r="AK69" s="37" t="n"/>
      <c r="AL69" s="37" t="n"/>
      <c r="AM69" s="37" t="n"/>
    </row>
    <row r="70" hidden="1" ht="35" customHeight="1" s="173" thickBot="1">
      <c r="A70" s="39" t="inlineStr">
        <is>
          <t>Piutang pembiayaan konsumen pihak berelasi</t>
        </is>
      </c>
      <c r="B70" s="39" t="n"/>
      <c r="C70" s="37" t="inlineStr"/>
      <c r="D70" s="37" t="inlineStr"/>
      <c r="E70" s="37" t="inlineStr"/>
      <c r="F70" s="37" t="inlineStr"/>
      <c r="G70" s="37" t="inlineStr"/>
      <c r="H70" s="37" t="inlineStr"/>
      <c r="I70" s="37" t="inlineStr"/>
      <c r="J70" s="37" t="inlineStr"/>
      <c r="K70" s="37" t="n"/>
      <c r="L70" s="37" t="n"/>
      <c r="M70" s="37" t="n"/>
      <c r="N70" s="37" t="n"/>
      <c r="O70" s="37" t="n"/>
      <c r="P70" s="37" t="n"/>
      <c r="Q70" s="37" t="n"/>
      <c r="R70" s="37" t="n"/>
      <c r="S70" s="37" t="n"/>
      <c r="T70" s="37" t="n"/>
      <c r="U70" s="37" t="n"/>
      <c r="V70" s="37" t="n"/>
      <c r="W70" s="37" t="n"/>
      <c r="X70" s="37" t="n"/>
      <c r="Y70" s="37" t="n"/>
      <c r="Z70" s="37" t="n"/>
      <c r="AA70" s="37" t="n"/>
      <c r="AB70" s="37" t="n"/>
      <c r="AC70" s="37" t="n"/>
      <c r="AD70" s="37" t="n"/>
      <c r="AE70" s="37" t="n"/>
      <c r="AF70" s="37" t="n"/>
      <c r="AG70" s="37" t="n"/>
      <c r="AH70" s="37" t="n"/>
      <c r="AI70" s="37" t="n"/>
      <c r="AJ70" s="37" t="n"/>
      <c r="AK70" s="37" t="n"/>
      <c r="AL70" s="37" t="n"/>
      <c r="AM70" s="37" t="n"/>
    </row>
    <row r="71" hidden="1" ht="52" customHeight="1" s="173" thickBot="1">
      <c r="A71" s="39" t="inlineStr">
        <is>
          <t>Cadangan kerugian penurunan nilai pada piutang pembiayaan konsumen</t>
        </is>
      </c>
      <c r="B71" s="39" t="n"/>
      <c r="C71" s="40" t="inlineStr"/>
      <c r="D71" s="40" t="inlineStr"/>
      <c r="E71" s="40" t="inlineStr"/>
      <c r="F71" s="40" t="inlineStr"/>
      <c r="G71" s="40" t="inlineStr"/>
      <c r="H71" s="40" t="inlineStr"/>
      <c r="I71" s="40" t="inlineStr"/>
      <c r="J71" s="40" t="inlineStr"/>
      <c r="K71" s="40" t="n"/>
      <c r="L71" s="40" t="n"/>
      <c r="M71" s="40" t="n"/>
      <c r="N71" s="40" t="n"/>
      <c r="O71" s="40" t="n"/>
      <c r="P71" s="40" t="n"/>
      <c r="Q71" s="40" t="n"/>
      <c r="R71" s="40" t="n"/>
      <c r="S71" s="40" t="n"/>
      <c r="T71" s="40" t="n"/>
      <c r="U71" s="40" t="n"/>
      <c r="V71" s="40" t="n"/>
      <c r="W71" s="40" t="n"/>
      <c r="X71" s="40" t="n"/>
      <c r="Y71" s="40" t="n"/>
      <c r="Z71" s="40" t="n"/>
      <c r="AA71" s="40" t="n"/>
      <c r="AB71" s="40" t="n"/>
      <c r="AC71" s="40" t="n"/>
      <c r="AD71" s="40" t="n"/>
      <c r="AE71" s="40" t="n"/>
      <c r="AF71" s="40" t="n"/>
      <c r="AG71" s="40" t="n"/>
      <c r="AH71" s="40" t="n"/>
      <c r="AI71" s="40" t="n"/>
      <c r="AJ71" s="40" t="n"/>
      <c r="AK71" s="40" t="n"/>
      <c r="AL71" s="40" t="n"/>
      <c r="AM71" s="40" t="n"/>
    </row>
    <row r="72" ht="18" customHeight="1" s="173" thickBot="1">
      <c r="A72" s="38" t="inlineStr">
        <is>
          <t>Pinjaman qardh</t>
        </is>
      </c>
      <c r="B72" s="38" t="n"/>
      <c r="C72" s="155">
        <f>C73+C74-C75</f>
        <v/>
      </c>
      <c r="D72" s="155">
        <f>D73+D74-D75</f>
        <v/>
      </c>
      <c r="E72" s="155">
        <f>E73+E74-E75</f>
        <v/>
      </c>
      <c r="F72" s="155">
        <f>F73+F74-F75</f>
        <v/>
      </c>
      <c r="G72" s="155">
        <f>G73+G74-G75</f>
        <v/>
      </c>
      <c r="H72" s="155">
        <f>H73+H74-H75</f>
        <v/>
      </c>
      <c r="I72" s="155">
        <f>I73+I74-I75</f>
        <v/>
      </c>
      <c r="J72" s="155">
        <f>J73+J74-J75</f>
        <v/>
      </c>
      <c r="K72" s="155">
        <f>K73+K74-K75</f>
        <v/>
      </c>
      <c r="L72" s="155">
        <f>L73+L74-L75</f>
        <v/>
      </c>
      <c r="M72" s="155">
        <f>M73+M74-M75</f>
        <v/>
      </c>
      <c r="N72" s="155">
        <f>N73+N74-N75</f>
        <v/>
      </c>
      <c r="O72" s="155">
        <f>O73+O74-O75</f>
        <v/>
      </c>
      <c r="P72" s="155">
        <f>P73+P74-P75</f>
        <v/>
      </c>
      <c r="Q72" s="155">
        <f>Q73+Q74-Q75</f>
        <v/>
      </c>
      <c r="R72" s="155">
        <f>R73+R74-R75</f>
        <v/>
      </c>
      <c r="S72" s="155">
        <f>S73+S74-S75</f>
        <v/>
      </c>
      <c r="T72" s="155">
        <f>T73+T74-T75</f>
        <v/>
      </c>
      <c r="U72" s="155">
        <f>U73+U74-U75</f>
        <v/>
      </c>
      <c r="V72" s="155">
        <f>V73+V74-V75</f>
        <v/>
      </c>
      <c r="W72" s="155">
        <f>W73+W74-W75</f>
        <v/>
      </c>
      <c r="X72" s="155">
        <f>X73+X74-X75</f>
        <v/>
      </c>
      <c r="Y72" s="155">
        <f>Y73+Y74-Y75</f>
        <v/>
      </c>
      <c r="Z72" s="155">
        <f>Z73+Z74-Z75</f>
        <v/>
      </c>
      <c r="AA72" s="155">
        <f>AA73+AA74-AA75</f>
        <v/>
      </c>
      <c r="AB72" s="155">
        <f>AB73+AB74-AB75</f>
        <v/>
      </c>
      <c r="AC72" s="155">
        <f>AC73+AC74-AC75</f>
        <v/>
      </c>
      <c r="AD72" s="155">
        <f>AD73+AD74-AD75</f>
        <v/>
      </c>
      <c r="AE72" s="155">
        <f>AE73+AE74-AE75</f>
        <v/>
      </c>
      <c r="AF72" s="155">
        <f>AF73+AF74-AF75</f>
        <v/>
      </c>
      <c r="AG72" s="155">
        <f>AG73+AG74-AG75</f>
        <v/>
      </c>
      <c r="AH72" s="155">
        <f>AH73+AH74-AH75</f>
        <v/>
      </c>
      <c r="AI72" s="155">
        <f>AI73+AI74-AI75</f>
        <v/>
      </c>
      <c r="AJ72" s="155">
        <f>AJ73+AJ74-AJ75</f>
        <v/>
      </c>
      <c r="AK72" s="155">
        <f>AK73+AK74-AK75</f>
        <v/>
      </c>
      <c r="AL72" s="155">
        <f>AL73+AL74-AL75</f>
        <v/>
      </c>
      <c r="AM72" s="155">
        <f>AM73+AM74-AM75</f>
        <v/>
      </c>
    </row>
    <row r="73" ht="18" customHeight="1" s="173" thickBot="1">
      <c r="A73" s="39" t="inlineStr">
        <is>
          <t>Pinjaman qardh pihak ketiga</t>
        </is>
      </c>
      <c r="B73" s="39" t="n"/>
      <c r="C73" s="37" t="n">
        <v>140.643</v>
      </c>
      <c r="D73" s="37" t="n">
        <v>137.519</v>
      </c>
      <c r="E73" s="37" t="n">
        <v>6963.07</v>
      </c>
      <c r="F73" s="37" t="n">
        <v>8133.403</v>
      </c>
      <c r="G73" s="37" t="n">
        <v>8000.432</v>
      </c>
      <c r="H73" s="37" t="n">
        <v>9468.084999999999</v>
      </c>
      <c r="I73" s="37" t="n">
        <v>12863.002</v>
      </c>
      <c r="J73" s="37" t="n">
        <v>17201.419</v>
      </c>
      <c r="K73" s="37" t="n"/>
      <c r="L73" s="37" t="n"/>
      <c r="M73" s="37" t="n"/>
      <c r="N73" s="37" t="n"/>
      <c r="O73" s="37" t="n"/>
      <c r="P73" s="37" t="n"/>
      <c r="Q73" s="37" t="n"/>
      <c r="R73" s="37" t="n"/>
      <c r="S73" s="37" t="n"/>
      <c r="T73" s="37" t="n"/>
      <c r="U73" s="37" t="n"/>
      <c r="V73" s="37" t="n"/>
      <c r="W73" s="37" t="n"/>
      <c r="X73" s="37" t="n"/>
      <c r="Y73" s="37" t="n"/>
      <c r="Z73" s="37" t="n"/>
      <c r="AA73" s="37" t="n"/>
      <c r="AB73" s="37" t="n"/>
      <c r="AC73" s="37" t="n"/>
      <c r="AD73" s="37" t="n"/>
      <c r="AE73" s="37" t="n"/>
      <c r="AF73" s="37" t="n"/>
      <c r="AG73" s="37" t="n"/>
      <c r="AH73" s="37" t="n"/>
      <c r="AI73" s="37" t="n"/>
      <c r="AJ73" s="37" t="n"/>
      <c r="AK73" s="37" t="n"/>
      <c r="AL73" s="37" t="n"/>
      <c r="AM73" s="37" t="n"/>
    </row>
    <row r="74" ht="18" customHeight="1" s="173" thickBot="1">
      <c r="A74" s="39" t="inlineStr">
        <is>
          <t>Pinjaman qardh pihak berelasi</t>
        </is>
      </c>
      <c r="B74" s="39" t="n"/>
      <c r="C74" s="37" t="n">
        <v>226.361</v>
      </c>
      <c r="D74" s="37" t="n">
        <v>269.135</v>
      </c>
      <c r="E74" s="37" t="n">
        <v>141.199</v>
      </c>
      <c r="F74" s="37" t="n">
        <v>1285.828</v>
      </c>
      <c r="G74" s="37" t="n">
        <v>1701.177</v>
      </c>
      <c r="H74" s="37" t="n">
        <v>1838.996</v>
      </c>
      <c r="I74" s="37" t="n">
        <v>910.782</v>
      </c>
      <c r="J74" s="37" t="n">
        <v>520.509</v>
      </c>
      <c r="K74" s="37" t="n"/>
      <c r="L74" s="37" t="n"/>
      <c r="M74" s="37" t="n"/>
      <c r="N74" s="37" t="n"/>
      <c r="O74" s="37" t="n"/>
      <c r="P74" s="37" t="n"/>
      <c r="Q74" s="37" t="n"/>
      <c r="R74" s="37" t="n"/>
      <c r="S74" s="37" t="n"/>
      <c r="T74" s="37" t="n"/>
      <c r="U74" s="37" t="n"/>
      <c r="V74" s="37" t="n"/>
      <c r="W74" s="37" t="n"/>
      <c r="X74" s="37" t="n"/>
      <c r="Y74" s="37" t="n"/>
      <c r="Z74" s="37" t="n"/>
      <c r="AA74" s="37" t="n"/>
      <c r="AB74" s="37" t="n"/>
      <c r="AC74" s="37" t="n"/>
      <c r="AD74" s="37" t="n"/>
      <c r="AE74" s="37" t="n"/>
      <c r="AF74" s="37" t="n"/>
      <c r="AG74" s="37" t="n"/>
      <c r="AH74" s="37" t="n"/>
      <c r="AI74" s="37" t="n"/>
      <c r="AJ74" s="37" t="n"/>
      <c r="AK74" s="37" t="n"/>
      <c r="AL74" s="37" t="n"/>
      <c r="AM74" s="37" t="n"/>
    </row>
    <row r="75" ht="35" customHeight="1" s="173" thickBot="1">
      <c r="A75" s="39" t="inlineStr">
        <is>
          <t>Cadangan kerugian penurunan nilai pada pinjaman qardh</t>
        </is>
      </c>
      <c r="B75" s="39" t="n"/>
      <c r="C75" s="40" t="n">
        <v>2.644</v>
      </c>
      <c r="D75" s="40" t="n">
        <v>7.319</v>
      </c>
      <c r="E75" s="40" t="n">
        <v>1.607</v>
      </c>
      <c r="F75" s="40" t="n">
        <v>337.831</v>
      </c>
      <c r="G75" s="40" t="n">
        <v>834.596</v>
      </c>
      <c r="H75" s="40" t="n">
        <v>817.917</v>
      </c>
      <c r="I75" s="40" t="n">
        <v>787.694</v>
      </c>
      <c r="J75" s="40" t="n">
        <v>748.173</v>
      </c>
      <c r="K75" s="40" t="n"/>
      <c r="L75" s="40" t="n"/>
      <c r="M75" s="40" t="n"/>
      <c r="N75" s="40" t="n"/>
      <c r="O75" s="40" t="n"/>
      <c r="P75" s="40" t="n"/>
      <c r="Q75" s="40" t="n"/>
      <c r="R75" s="40" t="n"/>
      <c r="S75" s="40" t="n"/>
      <c r="T75" s="40" t="n"/>
      <c r="U75" s="40" t="n"/>
      <c r="V75" s="40" t="n"/>
      <c r="W75" s="40" t="n"/>
      <c r="X75" s="40" t="n"/>
      <c r="Y75" s="40" t="n"/>
      <c r="Z75" s="40" t="n"/>
      <c r="AA75" s="40" t="n"/>
      <c r="AB75" s="40" t="n"/>
      <c r="AC75" s="40" t="n"/>
      <c r="AD75" s="40" t="n"/>
      <c r="AE75" s="40" t="n"/>
      <c r="AF75" s="40" t="n"/>
      <c r="AG75" s="40" t="n"/>
      <c r="AH75" s="40" t="n"/>
      <c r="AI75" s="40" t="n"/>
      <c r="AJ75" s="40" t="n"/>
      <c r="AK75" s="40" t="n"/>
      <c r="AL75" s="40" t="n"/>
      <c r="AM75" s="40" t="n"/>
    </row>
    <row r="76" ht="18" customHeight="1" s="173" thickBot="1">
      <c r="A76" s="38" t="inlineStr">
        <is>
          <t>Pembiayaan mudharabah</t>
        </is>
      </c>
      <c r="B76" s="38" t="n"/>
      <c r="C76" s="155">
        <f>C77+C78-C79</f>
        <v/>
      </c>
      <c r="D76" s="155">
        <f>D77+D78-D79</f>
        <v/>
      </c>
      <c r="E76" s="155">
        <f>E77+E78-E79</f>
        <v/>
      </c>
      <c r="F76" s="155">
        <f>F77+F78-F79</f>
        <v/>
      </c>
      <c r="G76" s="155">
        <f>G77+G78-G79</f>
        <v/>
      </c>
      <c r="H76" s="155">
        <f>H77+H78-H79</f>
        <v/>
      </c>
      <c r="I76" s="155">
        <f>I77+I78-I79</f>
        <v/>
      </c>
      <c r="J76" s="155">
        <f>J77+J78-J79</f>
        <v/>
      </c>
      <c r="K76" s="155">
        <f>K77+K78-K79</f>
        <v/>
      </c>
      <c r="L76" s="155">
        <f>L77+L78-L79</f>
        <v/>
      </c>
      <c r="M76" s="155">
        <f>M77+M78-M79</f>
        <v/>
      </c>
      <c r="N76" s="155">
        <f>N77+N78-N79</f>
        <v/>
      </c>
      <c r="O76" s="155">
        <f>O77+O78-O79</f>
        <v/>
      </c>
      <c r="P76" s="155">
        <f>P77+P78-P79</f>
        <v/>
      </c>
      <c r="Q76" s="155">
        <f>Q77+Q78-Q79</f>
        <v/>
      </c>
      <c r="R76" s="155">
        <f>R77+R78-R79</f>
        <v/>
      </c>
      <c r="S76" s="155">
        <f>S77+S78-S79</f>
        <v/>
      </c>
      <c r="T76" s="155">
        <f>T77+T78-T79</f>
        <v/>
      </c>
      <c r="U76" s="155">
        <f>U77+U78-U79</f>
        <v/>
      </c>
      <c r="V76" s="155">
        <f>V77+V78-V79</f>
        <v/>
      </c>
      <c r="W76" s="155">
        <f>W77+W78-W79</f>
        <v/>
      </c>
      <c r="X76" s="155">
        <f>X77+X78-X79</f>
        <v/>
      </c>
      <c r="Y76" s="155">
        <f>Y77+Y78-Y79</f>
        <v/>
      </c>
      <c r="Z76" s="155">
        <f>Z77+Z78-Z79</f>
        <v/>
      </c>
      <c r="AA76" s="155">
        <f>AA77+AA78-AA79</f>
        <v/>
      </c>
      <c r="AB76" s="155">
        <f>AB77+AB78-AB79</f>
        <v/>
      </c>
      <c r="AC76" s="155">
        <f>AC77+AC78-AC79</f>
        <v/>
      </c>
      <c r="AD76" s="155">
        <f>AD77+AD78-AD79</f>
        <v/>
      </c>
      <c r="AE76" s="155">
        <f>AE77+AE78-AE79</f>
        <v/>
      </c>
      <c r="AF76" s="155">
        <f>AF77+AF78-AF79</f>
        <v/>
      </c>
      <c r="AG76" s="155">
        <f>AG77+AG78-AG79</f>
        <v/>
      </c>
      <c r="AH76" s="155">
        <f>AH77+AH78-AH79</f>
        <v/>
      </c>
      <c r="AI76" s="155">
        <f>AI77+AI78-AI79</f>
        <v/>
      </c>
      <c r="AJ76" s="155">
        <f>AJ77+AJ78-AJ79</f>
        <v/>
      </c>
      <c r="AK76" s="155">
        <f>AK77+AK78-AK79</f>
        <v/>
      </c>
      <c r="AL76" s="155">
        <f>AL77+AL78-AL79</f>
        <v/>
      </c>
      <c r="AM76" s="155">
        <f>AM77+AM78-AM79</f>
        <v/>
      </c>
    </row>
    <row r="77" ht="35" customHeight="1" s="173" thickBot="1">
      <c r="A77" s="39" t="inlineStr">
        <is>
          <t>Pembiayaan mudharabah pihak ketiga</t>
        </is>
      </c>
      <c r="B77" s="39" t="n"/>
      <c r="C77" s="37" t="n">
        <v>367.321</v>
      </c>
      <c r="D77" s="37" t="n">
        <v>219.458</v>
      </c>
      <c r="E77" s="37" t="n">
        <v>259.421</v>
      </c>
      <c r="F77" s="37" t="n">
        <v>1154.595</v>
      </c>
      <c r="G77" s="37" t="n">
        <v>816.175</v>
      </c>
      <c r="H77" s="37" t="n">
        <v>881.133</v>
      </c>
      <c r="I77" s="37" t="n">
        <v>937.079</v>
      </c>
      <c r="J77" s="37" t="n">
        <v>889.309</v>
      </c>
      <c r="K77" s="37" t="n"/>
      <c r="L77" s="37" t="n"/>
      <c r="M77" s="37" t="n"/>
      <c r="N77" s="37" t="n"/>
      <c r="O77" s="37" t="n"/>
      <c r="P77" s="37" t="n"/>
      <c r="Q77" s="37" t="n"/>
      <c r="R77" s="37" t="n"/>
      <c r="S77" s="37" t="n"/>
      <c r="T77" s="37" t="n"/>
      <c r="U77" s="37" t="n"/>
      <c r="V77" s="37" t="n"/>
      <c r="W77" s="37" t="n"/>
      <c r="X77" s="37" t="n"/>
      <c r="Y77" s="37" t="n"/>
      <c r="Z77" s="37" t="n"/>
      <c r="AA77" s="37" t="n"/>
      <c r="AB77" s="37" t="n"/>
      <c r="AC77" s="37" t="n"/>
      <c r="AD77" s="37" t="n"/>
      <c r="AE77" s="37" t="n"/>
      <c r="AF77" s="37" t="n"/>
      <c r="AG77" s="37" t="n"/>
      <c r="AH77" s="37" t="n"/>
      <c r="AI77" s="37" t="n"/>
      <c r="AJ77" s="37" t="n"/>
      <c r="AK77" s="37" t="n"/>
      <c r="AL77" s="37" t="n"/>
      <c r="AM77" s="37" t="n"/>
    </row>
    <row r="78" ht="35" customHeight="1" s="173" thickBot="1">
      <c r="A78" s="39" t="inlineStr">
        <is>
          <t>Pembiayaan mudharabah pihak berelasi</t>
        </is>
      </c>
      <c r="B78" s="39" t="n"/>
      <c r="C78" s="37" t="n">
        <v>117.526</v>
      </c>
      <c r="D78" s="37" t="n">
        <v>194.638</v>
      </c>
      <c r="E78" s="37" t="n">
        <v>1210.059</v>
      </c>
      <c r="F78" s="37" t="n">
        <v>473.842</v>
      </c>
      <c r="G78" s="37" t="n">
        <v>225.222</v>
      </c>
      <c r="H78" s="37" t="n">
        <v>1000</v>
      </c>
      <c r="I78" s="37" t="n">
        <v>2000</v>
      </c>
      <c r="J78" s="37" t="n">
        <v>2000</v>
      </c>
      <c r="K78" s="37" t="n"/>
      <c r="L78" s="37" t="n"/>
      <c r="M78" s="37" t="n"/>
      <c r="N78" s="37" t="n"/>
      <c r="O78" s="37" t="n"/>
      <c r="P78" s="37" t="n"/>
      <c r="Q78" s="37" t="n"/>
      <c r="R78" s="37" t="n"/>
      <c r="S78" s="37" t="n"/>
      <c r="T78" s="37" t="n"/>
      <c r="U78" s="37" t="n"/>
      <c r="V78" s="37" t="n"/>
      <c r="W78" s="37" t="n"/>
      <c r="X78" s="37" t="n"/>
      <c r="Y78" s="37" t="n"/>
      <c r="Z78" s="37" t="n"/>
      <c r="AA78" s="37" t="n"/>
      <c r="AB78" s="37" t="n"/>
      <c r="AC78" s="37" t="n"/>
      <c r="AD78" s="37" t="n"/>
      <c r="AE78" s="37" t="n"/>
      <c r="AF78" s="37" t="n"/>
      <c r="AG78" s="37" t="n"/>
      <c r="AH78" s="37" t="n"/>
      <c r="AI78" s="37" t="n"/>
      <c r="AJ78" s="37" t="n"/>
      <c r="AK78" s="37" t="n"/>
      <c r="AL78" s="37" t="n"/>
      <c r="AM78" s="37" t="n"/>
    </row>
    <row r="79" ht="52" customHeight="1" s="173" thickBot="1">
      <c r="A79" s="39" t="inlineStr">
        <is>
          <t>Cadangan kerugian penurunan nilai pada pembiayaan mudharabah</t>
        </is>
      </c>
      <c r="B79" s="39" t="n"/>
      <c r="C79" s="40" t="n">
        <v>9.547000000000001</v>
      </c>
      <c r="D79" s="40" t="n">
        <v>6.85</v>
      </c>
      <c r="E79" s="40" t="n">
        <v>7.419</v>
      </c>
      <c r="F79" s="40" t="n">
        <v>36.123</v>
      </c>
      <c r="G79" s="40" t="n">
        <v>39.44</v>
      </c>
      <c r="H79" s="40" t="n">
        <v>49.481</v>
      </c>
      <c r="I79" s="40" t="n">
        <v>93.488</v>
      </c>
      <c r="J79" s="40" t="n">
        <v>51.456</v>
      </c>
      <c r="K79" s="40" t="n"/>
      <c r="L79" s="40" t="n"/>
      <c r="M79" s="40" t="n"/>
      <c r="N79" s="40" t="n"/>
      <c r="O79" s="40" t="n"/>
      <c r="P79" s="40" t="n"/>
      <c r="Q79" s="40" t="n"/>
      <c r="R79" s="40" t="n"/>
      <c r="S79" s="40" t="n"/>
      <c r="T79" s="40" t="n"/>
      <c r="U79" s="40" t="n"/>
      <c r="V79" s="40" t="n"/>
      <c r="W79" s="40" t="n"/>
      <c r="X79" s="40" t="n"/>
      <c r="Y79" s="40" t="n"/>
      <c r="Z79" s="40" t="n"/>
      <c r="AA79" s="40" t="n"/>
      <c r="AB79" s="40" t="n"/>
      <c r="AC79" s="40" t="n"/>
      <c r="AD79" s="40" t="n"/>
      <c r="AE79" s="40" t="n"/>
      <c r="AF79" s="40" t="n"/>
      <c r="AG79" s="40" t="n"/>
      <c r="AH79" s="40" t="n"/>
      <c r="AI79" s="40" t="n"/>
      <c r="AJ79" s="40" t="n"/>
      <c r="AK79" s="40" t="n"/>
      <c r="AL79" s="40" t="n"/>
      <c r="AM79" s="40" t="n"/>
    </row>
    <row r="80" ht="18" customHeight="1" s="173" thickBot="1">
      <c r="A80" s="38" t="inlineStr">
        <is>
          <t>Pembiayaan musyarakah</t>
        </is>
      </c>
      <c r="B80" s="38" t="n"/>
      <c r="C80" s="155">
        <f>C81+C82-C83</f>
        <v/>
      </c>
      <c r="D80" s="155">
        <f>D81+D82-D83</f>
        <v/>
      </c>
      <c r="E80" s="155">
        <f>E81+E82-E83</f>
        <v/>
      </c>
      <c r="F80" s="155">
        <f>F81+F82-F83</f>
        <v/>
      </c>
      <c r="G80" s="155">
        <f>G81+G82-G83</f>
        <v/>
      </c>
      <c r="H80" s="155">
        <f>H81+H82-H83</f>
        <v/>
      </c>
      <c r="I80" s="155">
        <f>I81+I82-I83</f>
        <v/>
      </c>
      <c r="J80" s="155">
        <f>J81+J82-J83</f>
        <v/>
      </c>
      <c r="K80" s="155">
        <f>K81+K82-K83</f>
        <v/>
      </c>
      <c r="L80" s="155">
        <f>L81+L82-L83</f>
        <v/>
      </c>
      <c r="M80" s="155">
        <f>M81+M82-M83</f>
        <v/>
      </c>
      <c r="N80" s="155">
        <f>N81+N82-N83</f>
        <v/>
      </c>
      <c r="O80" s="155">
        <f>O81+O82-O83</f>
        <v/>
      </c>
      <c r="P80" s="155">
        <f>P81+P82-P83</f>
        <v/>
      </c>
      <c r="Q80" s="155">
        <f>Q81+Q82-Q83</f>
        <v/>
      </c>
      <c r="R80" s="155">
        <f>R81+R82-R83</f>
        <v/>
      </c>
      <c r="S80" s="155">
        <f>S81+S82-S83</f>
        <v/>
      </c>
      <c r="T80" s="155">
        <f>T81+T82-T83</f>
        <v/>
      </c>
      <c r="U80" s="155">
        <f>U81+U82-U83</f>
        <v/>
      </c>
      <c r="V80" s="155">
        <f>V81+V82-V83</f>
        <v/>
      </c>
      <c r="W80" s="155">
        <f>W81+W82-W83</f>
        <v/>
      </c>
      <c r="X80" s="155">
        <f>X81+X82-X83</f>
        <v/>
      </c>
      <c r="Y80" s="155">
        <f>Y81+Y82-Y83</f>
        <v/>
      </c>
      <c r="Z80" s="155">
        <f>Z81+Z82-Z83</f>
        <v/>
      </c>
      <c r="AA80" s="155">
        <f>AA81+AA82-AA83</f>
        <v/>
      </c>
      <c r="AB80" s="155">
        <f>AB81+AB82-AB83</f>
        <v/>
      </c>
      <c r="AC80" s="155">
        <f>AC81+AC82-AC83</f>
        <v/>
      </c>
      <c r="AD80" s="155">
        <f>AD81+AD82-AD83</f>
        <v/>
      </c>
      <c r="AE80" s="155">
        <f>AE81+AE82-AE83</f>
        <v/>
      </c>
      <c r="AF80" s="155">
        <f>AF81+AF82-AF83</f>
        <v/>
      </c>
      <c r="AG80" s="155">
        <f>AG81+AG82-AG83</f>
        <v/>
      </c>
      <c r="AH80" s="155">
        <f>AH81+AH82-AH83</f>
        <v/>
      </c>
      <c r="AI80" s="155">
        <f>AI81+AI82-AI83</f>
        <v/>
      </c>
      <c r="AJ80" s="155">
        <f>AJ81+AJ82-AJ83</f>
        <v/>
      </c>
      <c r="AK80" s="155">
        <f>AK81+AK82-AK83</f>
        <v/>
      </c>
      <c r="AL80" s="155">
        <f>AL81+AL82-AL83</f>
        <v/>
      </c>
      <c r="AM80" s="155">
        <f>AM81+AM82-AM83</f>
        <v/>
      </c>
    </row>
    <row r="81" ht="35" customHeight="1" s="173" thickBot="1">
      <c r="A81" s="39" t="inlineStr">
        <is>
          <t>Pembiayaan musyarakah pihak ketiga</t>
        </is>
      </c>
      <c r="B81" s="39" t="n"/>
      <c r="C81" s="37" t="n">
        <v>5938.089</v>
      </c>
      <c r="D81" s="37" t="n">
        <v>7938.564</v>
      </c>
      <c r="E81" s="37" t="n">
        <v>35725.705</v>
      </c>
      <c r="F81" s="37" t="n">
        <v>37198.108</v>
      </c>
      <c r="G81" s="37" t="n">
        <v>48707.593</v>
      </c>
      <c r="H81" s="37" t="n">
        <v>63452.727</v>
      </c>
      <c r="I81" s="37" t="n">
        <v>88044.66800000001</v>
      </c>
      <c r="J81" s="37" t="n">
        <v>118731.486</v>
      </c>
      <c r="K81" s="37" t="n"/>
      <c r="L81" s="37" t="n"/>
      <c r="M81" s="37" t="n"/>
      <c r="N81" s="37" t="n"/>
      <c r="O81" s="37" t="n"/>
      <c r="P81" s="37" t="n"/>
      <c r="Q81" s="37" t="n"/>
      <c r="R81" s="37" t="n"/>
      <c r="S81" s="37" t="n"/>
      <c r="T81" s="37" t="n"/>
      <c r="U81" s="37" t="n"/>
      <c r="V81" s="37" t="n"/>
      <c r="W81" s="37" t="n"/>
      <c r="X81" s="37" t="n"/>
      <c r="Y81" s="37" t="n"/>
      <c r="Z81" s="37" t="n"/>
      <c r="AA81" s="37" t="n"/>
      <c r="AB81" s="37" t="n"/>
      <c r="AC81" s="37" t="n"/>
      <c r="AD81" s="37" t="n"/>
      <c r="AE81" s="37" t="n"/>
      <c r="AF81" s="37" t="n"/>
      <c r="AG81" s="37" t="n"/>
      <c r="AH81" s="37" t="n"/>
      <c r="AI81" s="37" t="n"/>
      <c r="AJ81" s="37" t="n"/>
      <c r="AK81" s="37" t="n"/>
      <c r="AL81" s="37" t="n"/>
      <c r="AM81" s="37" t="n"/>
    </row>
    <row r="82" ht="35" customHeight="1" s="173" thickBot="1">
      <c r="A82" s="39" t="inlineStr">
        <is>
          <t>Pembiayaan musyarakah pihak berelasi</t>
        </is>
      </c>
      <c r="B82" s="39" t="n"/>
      <c r="C82" s="37" t="n">
        <v>1810.04</v>
      </c>
      <c r="D82" s="37" t="n">
        <v>3289.289</v>
      </c>
      <c r="E82" s="37" t="n">
        <v>17622.828</v>
      </c>
      <c r="F82" s="37" t="n">
        <v>20356.328</v>
      </c>
      <c r="G82" s="37" t="n">
        <v>21882.918</v>
      </c>
      <c r="H82" s="37" t="n">
        <v>24763.47</v>
      </c>
      <c r="I82" s="37" t="n">
        <v>26142.55</v>
      </c>
      <c r="J82" s="37" t="n">
        <v>26140.288</v>
      </c>
      <c r="K82" s="37" t="n"/>
      <c r="L82" s="37" t="n"/>
      <c r="M82" s="37" t="n"/>
      <c r="N82" s="37" t="n"/>
      <c r="O82" s="37" t="n"/>
      <c r="P82" s="37" t="n"/>
      <c r="Q82" s="37" t="n"/>
      <c r="R82" s="37" t="n"/>
      <c r="S82" s="37" t="n"/>
      <c r="T82" s="37" t="n"/>
      <c r="U82" s="37" t="n"/>
      <c r="V82" s="37" t="n"/>
      <c r="W82" s="37" t="n"/>
      <c r="X82" s="37" t="n"/>
      <c r="Y82" s="37" t="n"/>
      <c r="Z82" s="37" t="n"/>
      <c r="AA82" s="37" t="n"/>
      <c r="AB82" s="37" t="n"/>
      <c r="AC82" s="37" t="n"/>
      <c r="AD82" s="37" t="n"/>
      <c r="AE82" s="37" t="n"/>
      <c r="AF82" s="37" t="n"/>
      <c r="AG82" s="37" t="n"/>
      <c r="AH82" s="37" t="n"/>
      <c r="AI82" s="37" t="n"/>
      <c r="AJ82" s="37" t="n"/>
      <c r="AK82" s="37" t="n"/>
      <c r="AL82" s="37" t="n"/>
      <c r="AM82" s="37" t="n"/>
    </row>
    <row r="83" ht="52" customHeight="1" s="173" thickBot="1">
      <c r="A83" s="39" t="inlineStr">
        <is>
          <t>Cadangan kerugian penurunan nilai pada pembiayaan musyarakah</t>
        </is>
      </c>
      <c r="B83" s="39" t="n"/>
      <c r="C83" s="40" t="n">
        <v>341.174</v>
      </c>
      <c r="D83" s="40" t="n">
        <v>363.148</v>
      </c>
      <c r="E83" s="40" t="n">
        <v>493.975</v>
      </c>
      <c r="F83" s="40" t="n">
        <v>3651.313</v>
      </c>
      <c r="G83" s="40" t="n">
        <v>4139.565</v>
      </c>
      <c r="H83" s="40" t="n">
        <v>4459.696</v>
      </c>
      <c r="I83" s="40" t="n">
        <v>5145.131</v>
      </c>
      <c r="J83" s="40" t="n">
        <v>5622.587</v>
      </c>
      <c r="K83" s="40" t="n"/>
      <c r="L83" s="40" t="n"/>
      <c r="M83" s="40" t="n"/>
      <c r="N83" s="40" t="n"/>
      <c r="O83" s="40" t="n"/>
      <c r="P83" s="40" t="n"/>
      <c r="Q83" s="40" t="n"/>
      <c r="R83" s="40" t="n"/>
      <c r="S83" s="40" t="n"/>
      <c r="T83" s="40" t="n"/>
      <c r="U83" s="40" t="n"/>
      <c r="V83" s="40" t="n"/>
      <c r="W83" s="40" t="n"/>
      <c r="X83" s="40" t="n"/>
      <c r="Y83" s="40" t="n"/>
      <c r="Z83" s="40" t="n"/>
      <c r="AA83" s="40" t="n"/>
      <c r="AB83" s="40" t="n"/>
      <c r="AC83" s="40" t="n"/>
      <c r="AD83" s="40" t="n"/>
      <c r="AE83" s="40" t="n"/>
      <c r="AF83" s="40" t="n"/>
      <c r="AG83" s="40" t="n"/>
      <c r="AH83" s="40" t="n"/>
      <c r="AI83" s="40" t="n"/>
      <c r="AJ83" s="40" t="n"/>
      <c r="AK83" s="40" t="n"/>
      <c r="AL83" s="40" t="n"/>
      <c r="AM83" s="40" t="n"/>
    </row>
    <row r="84" ht="18" customHeight="1" s="173" thickBot="1">
      <c r="A84" s="38" t="inlineStr">
        <is>
          <t>Investasi sewa</t>
        </is>
      </c>
      <c r="B84" s="38" t="n"/>
      <c r="C84" s="155">
        <f>C85+C86+C87+C88+C89-C90</f>
        <v/>
      </c>
      <c r="D84" s="155">
        <f>D85+D86+D87+D88+D89-D90</f>
        <v/>
      </c>
      <c r="E84" s="155">
        <f>E85+E86+E87+E88+E89-E90</f>
        <v/>
      </c>
      <c r="F84" s="155">
        <f>F85+F86+F87+F88+F89-F90</f>
        <v/>
      </c>
      <c r="G84" s="155">
        <f>G85+G86+G87+G88+G89-G90</f>
        <v/>
      </c>
      <c r="H84" s="155">
        <f>H85+H86+H87+H88+H89-H90</f>
        <v/>
      </c>
      <c r="I84" s="155">
        <f>I85+I86+I87+I88+I89-I90</f>
        <v/>
      </c>
      <c r="J84" s="155">
        <f>J85+J86+J87+J88+J89-J90</f>
        <v/>
      </c>
      <c r="K84" s="155">
        <f>K85+K86+K87+K88+K89-K90</f>
        <v/>
      </c>
      <c r="L84" s="155">
        <f>L85+L86+L87+L88+L89-L90</f>
        <v/>
      </c>
      <c r="M84" s="155">
        <f>M85+M86+M87+M88+M89-M90</f>
        <v/>
      </c>
      <c r="N84" s="155">
        <f>N85+N86+N87+N88+N89-N90</f>
        <v/>
      </c>
      <c r="O84" s="155">
        <f>O85+O86+O87+O88+O89-O90</f>
        <v/>
      </c>
      <c r="P84" s="155">
        <f>P85+P86+P87+P88+P89-P90</f>
        <v/>
      </c>
      <c r="Q84" s="155">
        <f>Q85+Q86+Q87+Q88+Q89-Q90</f>
        <v/>
      </c>
      <c r="R84" s="155">
        <f>R85+R86+R87+R88+R89-R90</f>
        <v/>
      </c>
      <c r="S84" s="155">
        <f>S85+S86+S87+S88+S89-S90</f>
        <v/>
      </c>
      <c r="T84" s="155">
        <f>T85+T86+T87+T88+T89-T90</f>
        <v/>
      </c>
      <c r="U84" s="155">
        <f>U85+U86+U87+U88+U89-U90</f>
        <v/>
      </c>
      <c r="V84" s="155">
        <f>V85+V86+V87+V88+V89-V90</f>
        <v/>
      </c>
      <c r="W84" s="155">
        <f>W85+W86+W87+W88+W89-W90</f>
        <v/>
      </c>
      <c r="X84" s="155">
        <f>X85+X86+X87+X88+X89-X90</f>
        <v/>
      </c>
      <c r="Y84" s="155">
        <f>Y85+Y86+Y87+Y88+Y89-Y90</f>
        <v/>
      </c>
      <c r="Z84" s="155">
        <f>Z85+Z86+Z87+Z88+Z89-Z90</f>
        <v/>
      </c>
      <c r="AA84" s="155">
        <f>AA85+AA86+AA87+AA88+AA89-AA90</f>
        <v/>
      </c>
      <c r="AB84" s="155">
        <f>AB85+AB86+AB87+AB88+AB89-AB90</f>
        <v/>
      </c>
      <c r="AC84" s="155">
        <f>AC85+AC86+AC87+AC88+AC89-AC90</f>
        <v/>
      </c>
      <c r="AD84" s="155">
        <f>AD85+AD86+AD87+AD88+AD89-AD90</f>
        <v/>
      </c>
      <c r="AE84" s="155">
        <f>AE85+AE86+AE87+AE88+AE89-AE90</f>
        <v/>
      </c>
      <c r="AF84" s="155">
        <f>AF85+AF86+AF87+AF88+AF89-AF90</f>
        <v/>
      </c>
      <c r="AG84" s="155">
        <f>AG85+AG86+AG87+AG88+AG89-AG90</f>
        <v/>
      </c>
      <c r="AH84" s="155">
        <f>AH85+AH86+AH87+AH88+AH89-AH90</f>
        <v/>
      </c>
      <c r="AI84" s="155">
        <f>AI85+AI86+AI87+AI88+AI89-AI90</f>
        <v/>
      </c>
      <c r="AJ84" s="155">
        <f>AJ85+AJ86+AJ87+AJ88+AJ89-AJ90</f>
        <v/>
      </c>
      <c r="AK84" s="155">
        <f>AK85+AK86+AK87+AK88+AK89-AK90</f>
        <v/>
      </c>
      <c r="AL84" s="155">
        <f>AL85+AL86+AL87+AL88+AL89-AL90</f>
        <v/>
      </c>
      <c r="AM84" s="155">
        <f>AM85+AM86+AM87+AM88+AM89-AM90</f>
        <v/>
      </c>
    </row>
    <row r="85" hidden="1" ht="18" customHeight="1" s="173" thickBot="1">
      <c r="A85" s="39" t="inlineStr">
        <is>
          <t>Investasi sewa pihak ketiga</t>
        </is>
      </c>
      <c r="B85" s="39" t="n"/>
      <c r="C85" s="37" t="inlineStr"/>
      <c r="D85" s="37" t="inlineStr"/>
      <c r="E85" s="37" t="inlineStr"/>
      <c r="F85" s="37" t="inlineStr"/>
      <c r="G85" s="37" t="inlineStr"/>
      <c r="H85" s="37" t="inlineStr"/>
      <c r="I85" s="37" t="inlineStr"/>
      <c r="J85" s="37" t="inlineStr"/>
      <c r="K85" s="37" t="n"/>
      <c r="L85" s="37" t="n"/>
      <c r="M85" s="37" t="n"/>
      <c r="N85" s="37" t="n"/>
      <c r="O85" s="37" t="n"/>
      <c r="P85" s="37" t="n"/>
      <c r="Q85" s="37" t="n"/>
      <c r="R85" s="37" t="n"/>
      <c r="S85" s="37" t="n"/>
      <c r="T85" s="37" t="n"/>
      <c r="U85" s="37" t="n"/>
      <c r="V85" s="37" t="n"/>
      <c r="W85" s="37" t="n"/>
      <c r="X85" s="37" t="n"/>
      <c r="Y85" s="37" t="n"/>
      <c r="Z85" s="37" t="n"/>
      <c r="AA85" s="37" t="n"/>
      <c r="AB85" s="37" t="n"/>
      <c r="AC85" s="37" t="n"/>
      <c r="AD85" s="37" t="n"/>
      <c r="AE85" s="37" t="n"/>
      <c r="AF85" s="37" t="n"/>
      <c r="AG85" s="37" t="n"/>
      <c r="AH85" s="37" t="n"/>
      <c r="AI85" s="37" t="n"/>
      <c r="AJ85" s="37" t="n"/>
      <c r="AK85" s="37" t="n"/>
      <c r="AL85" s="37" t="n"/>
      <c r="AM85" s="37" t="n"/>
    </row>
    <row r="86" hidden="1" ht="18" customHeight="1" s="173" thickBot="1">
      <c r="A86" s="39" t="inlineStr">
        <is>
          <t>Investasi sewa pihak berelasi</t>
        </is>
      </c>
      <c r="B86" s="39" t="n"/>
      <c r="C86" s="37" t="inlineStr"/>
      <c r="D86" s="37" t="inlineStr"/>
      <c r="E86" s="37" t="inlineStr"/>
      <c r="F86" s="37" t="inlineStr"/>
      <c r="G86" s="37" t="inlineStr"/>
      <c r="H86" s="37" t="inlineStr"/>
      <c r="I86" s="37" t="inlineStr"/>
      <c r="J86" s="37" t="inlineStr"/>
      <c r="K86" s="37" t="n"/>
      <c r="L86" s="37" t="n"/>
      <c r="M86" s="37" t="n"/>
      <c r="N86" s="37" t="n"/>
      <c r="O86" s="37" t="n"/>
      <c r="P86" s="37" t="n"/>
      <c r="Q86" s="37" t="n"/>
      <c r="R86" s="37" t="n"/>
      <c r="S86" s="37" t="n"/>
      <c r="T86" s="37" t="n"/>
      <c r="U86" s="37" t="n"/>
      <c r="V86" s="37" t="n"/>
      <c r="W86" s="37" t="n"/>
      <c r="X86" s="37" t="n"/>
      <c r="Y86" s="37" t="n"/>
      <c r="Z86" s="37" t="n"/>
      <c r="AA86" s="37" t="n"/>
      <c r="AB86" s="37" t="n"/>
      <c r="AC86" s="37" t="n"/>
      <c r="AD86" s="37" t="n"/>
      <c r="AE86" s="37" t="n"/>
      <c r="AF86" s="37" t="n"/>
      <c r="AG86" s="37" t="n"/>
      <c r="AH86" s="37" t="n"/>
      <c r="AI86" s="37" t="n"/>
      <c r="AJ86" s="37" t="n"/>
      <c r="AK86" s="37" t="n"/>
      <c r="AL86" s="37" t="n"/>
      <c r="AM86" s="37" t="n"/>
    </row>
    <row r="87" hidden="1" ht="35" customHeight="1" s="173" thickBot="1">
      <c r="A87" s="39" t="inlineStr">
        <is>
          <t>Investasi sewa nilai residu yang terjamin</t>
        </is>
      </c>
      <c r="B87" s="39" t="n"/>
      <c r="C87" s="37" t="inlineStr"/>
      <c r="D87" s="37" t="inlineStr"/>
      <c r="E87" s="37" t="inlineStr"/>
      <c r="F87" s="37" t="inlineStr"/>
      <c r="G87" s="37" t="inlineStr"/>
      <c r="H87" s="37" t="inlineStr"/>
      <c r="I87" s="37" t="inlineStr"/>
      <c r="J87" s="37" t="inlineStr"/>
      <c r="K87" s="37" t="n"/>
      <c r="L87" s="37" t="n"/>
      <c r="M87" s="37" t="n"/>
      <c r="N87" s="37" t="n"/>
      <c r="O87" s="37" t="n"/>
      <c r="P87" s="37" t="n"/>
      <c r="Q87" s="37" t="n"/>
      <c r="R87" s="37" t="n"/>
      <c r="S87" s="37" t="n"/>
      <c r="T87" s="37" t="n"/>
      <c r="U87" s="37" t="n"/>
      <c r="V87" s="37" t="n"/>
      <c r="W87" s="37" t="n"/>
      <c r="X87" s="37" t="n"/>
      <c r="Y87" s="37" t="n"/>
      <c r="Z87" s="37" t="n"/>
      <c r="AA87" s="37" t="n"/>
      <c r="AB87" s="37" t="n"/>
      <c r="AC87" s="37" t="n"/>
      <c r="AD87" s="37" t="n"/>
      <c r="AE87" s="37" t="n"/>
      <c r="AF87" s="37" t="n"/>
      <c r="AG87" s="37" t="n"/>
      <c r="AH87" s="37" t="n"/>
      <c r="AI87" s="37" t="n"/>
      <c r="AJ87" s="37" t="n"/>
      <c r="AK87" s="37" t="n"/>
      <c r="AL87" s="37" t="n"/>
      <c r="AM87" s="37" t="n"/>
    </row>
    <row r="88" hidden="1" ht="35" customHeight="1" s="173" thickBot="1">
      <c r="A88" s="39" t="inlineStr">
        <is>
          <t>Investasi sewa pendapatan pembiayaan tangguhan</t>
        </is>
      </c>
      <c r="B88" s="39" t="n"/>
      <c r="C88" s="37" t="inlineStr"/>
      <c r="D88" s="37" t="inlineStr"/>
      <c r="E88" s="37" t="inlineStr"/>
      <c r="F88" s="37" t="inlineStr"/>
      <c r="G88" s="37" t="inlineStr"/>
      <c r="H88" s="37" t="inlineStr"/>
      <c r="I88" s="37" t="inlineStr"/>
      <c r="J88" s="37" t="inlineStr"/>
      <c r="K88" s="37" t="n"/>
      <c r="L88" s="37" t="n"/>
      <c r="M88" s="37" t="n"/>
      <c r="N88" s="37" t="n"/>
      <c r="O88" s="37" t="n"/>
      <c r="P88" s="37" t="n"/>
      <c r="Q88" s="37" t="n"/>
      <c r="R88" s="37" t="n"/>
      <c r="S88" s="37" t="n"/>
      <c r="T88" s="37" t="n"/>
      <c r="U88" s="37" t="n"/>
      <c r="V88" s="37" t="n"/>
      <c r="W88" s="37" t="n"/>
      <c r="X88" s="37" t="n"/>
      <c r="Y88" s="37" t="n"/>
      <c r="Z88" s="37" t="n"/>
      <c r="AA88" s="37" t="n"/>
      <c r="AB88" s="37" t="n"/>
      <c r="AC88" s="37" t="n"/>
      <c r="AD88" s="37" t="n"/>
      <c r="AE88" s="37" t="n"/>
      <c r="AF88" s="37" t="n"/>
      <c r="AG88" s="37" t="n"/>
      <c r="AH88" s="37" t="n"/>
      <c r="AI88" s="37" t="n"/>
      <c r="AJ88" s="37" t="n"/>
      <c r="AK88" s="37" t="n"/>
      <c r="AL88" s="37" t="n"/>
      <c r="AM88" s="37" t="n"/>
    </row>
    <row r="89" hidden="1" ht="35" customHeight="1" s="173" thickBot="1">
      <c r="A89" s="39" t="inlineStr">
        <is>
          <t>Investasi sewa simpanan jaminan</t>
        </is>
      </c>
      <c r="B89" s="39" t="n"/>
      <c r="C89" s="37" t="inlineStr"/>
      <c r="D89" s="37" t="inlineStr"/>
      <c r="E89" s="37" t="inlineStr"/>
      <c r="F89" s="37" t="inlineStr"/>
      <c r="G89" s="37" t="inlineStr"/>
      <c r="H89" s="37" t="inlineStr"/>
      <c r="I89" s="37" t="inlineStr"/>
      <c r="J89" s="37" t="inlineStr"/>
      <c r="K89" s="37" t="n"/>
      <c r="L89" s="37" t="n"/>
      <c r="M89" s="37" t="n"/>
      <c r="N89" s="37" t="n"/>
      <c r="O89" s="37" t="n"/>
      <c r="P89" s="37" t="n"/>
      <c r="Q89" s="37" t="n"/>
      <c r="R89" s="37" t="n"/>
      <c r="S89" s="37" t="n"/>
      <c r="T89" s="37" t="n"/>
      <c r="U89" s="37" t="n"/>
      <c r="V89" s="37" t="n"/>
      <c r="W89" s="37" t="n"/>
      <c r="X89" s="37" t="n"/>
      <c r="Y89" s="37" t="n"/>
      <c r="Z89" s="37" t="n"/>
      <c r="AA89" s="37" t="n"/>
      <c r="AB89" s="37" t="n"/>
      <c r="AC89" s="37" t="n"/>
      <c r="AD89" s="37" t="n"/>
      <c r="AE89" s="37" t="n"/>
      <c r="AF89" s="37" t="n"/>
      <c r="AG89" s="37" t="n"/>
      <c r="AH89" s="37" t="n"/>
      <c r="AI89" s="37" t="n"/>
      <c r="AJ89" s="37" t="n"/>
      <c r="AK89" s="37" t="n"/>
      <c r="AL89" s="37" t="n"/>
      <c r="AM89" s="37" t="n"/>
    </row>
    <row r="90" hidden="1" ht="35" customHeight="1" s="173" thickBot="1">
      <c r="A90" s="39" t="inlineStr">
        <is>
          <t>Cadangan kerugian penurunan nilai pada investasi sewa</t>
        </is>
      </c>
      <c r="B90" s="39" t="n"/>
      <c r="C90" s="40" t="inlineStr"/>
      <c r="D90" s="40" t="inlineStr"/>
      <c r="E90" s="40" t="inlineStr"/>
      <c r="F90" s="40" t="inlineStr"/>
      <c r="G90" s="40" t="inlineStr"/>
      <c r="H90" s="40" t="inlineStr"/>
      <c r="I90" s="40" t="inlineStr"/>
      <c r="J90" s="40" t="inlineStr"/>
      <c r="K90" s="40" t="n"/>
      <c r="L90" s="40" t="n"/>
      <c r="M90" s="40" t="n"/>
      <c r="N90" s="40" t="n"/>
      <c r="O90" s="40" t="n"/>
      <c r="P90" s="40" t="n"/>
      <c r="Q90" s="40" t="n"/>
      <c r="R90" s="40" t="n"/>
      <c r="S90" s="40" t="n"/>
      <c r="T90" s="40" t="n"/>
      <c r="U90" s="40" t="n"/>
      <c r="V90" s="40" t="n"/>
      <c r="W90" s="40" t="n"/>
      <c r="X90" s="40" t="n"/>
      <c r="Y90" s="40" t="n"/>
      <c r="Z90" s="40" t="n"/>
      <c r="AA90" s="40" t="n"/>
      <c r="AB90" s="40" t="n"/>
      <c r="AC90" s="40" t="n"/>
      <c r="AD90" s="40" t="n"/>
      <c r="AE90" s="40" t="n"/>
      <c r="AF90" s="40" t="n"/>
      <c r="AG90" s="40" t="n"/>
      <c r="AH90" s="40" t="n"/>
      <c r="AI90" s="40" t="n"/>
      <c r="AJ90" s="40" t="n"/>
      <c r="AK90" s="40" t="n"/>
      <c r="AL90" s="40" t="n"/>
      <c r="AM90" s="40" t="n"/>
    </row>
    <row r="91" ht="18" customHeight="1" s="173" thickBot="1">
      <c r="A91" s="38" t="inlineStr">
        <is>
          <t>Tagihan anjak piutang</t>
        </is>
      </c>
      <c r="B91" s="38" t="n"/>
      <c r="C91" s="155">
        <f>C92+C93+C94-C95</f>
        <v/>
      </c>
      <c r="D91" s="155">
        <f>D92+D93+D94-D95</f>
        <v/>
      </c>
      <c r="E91" s="155">
        <f>E92+E93+E94-E95</f>
        <v/>
      </c>
      <c r="F91" s="155">
        <f>F92+F93+F94-F95</f>
        <v/>
      </c>
      <c r="G91" s="155">
        <f>G92+G93+G94-G95</f>
        <v/>
      </c>
      <c r="H91" s="155">
        <f>H92+H93+H94-H95</f>
        <v/>
      </c>
      <c r="I91" s="155">
        <f>I92+I93+I94-I95</f>
        <v/>
      </c>
      <c r="J91" s="155">
        <f>J92+J93+J94-J95</f>
        <v/>
      </c>
      <c r="K91" s="155">
        <f>K92+K93+K94-K95</f>
        <v/>
      </c>
      <c r="L91" s="155">
        <f>L92+L93+L94-L95</f>
        <v/>
      </c>
      <c r="M91" s="155">
        <f>M92+M93+M94-M95</f>
        <v/>
      </c>
      <c r="N91" s="155">
        <f>N92+N93+N94-N95</f>
        <v/>
      </c>
      <c r="O91" s="155">
        <f>O92+O93+O94-O95</f>
        <v/>
      </c>
      <c r="P91" s="155">
        <f>P92+P93+P94-P95</f>
        <v/>
      </c>
      <c r="Q91" s="155">
        <f>Q92+Q93+Q94-Q95</f>
        <v/>
      </c>
      <c r="R91" s="155">
        <f>R92+R93+R94-R95</f>
        <v/>
      </c>
      <c r="S91" s="155">
        <f>S92+S93+S94-S95</f>
        <v/>
      </c>
      <c r="T91" s="155">
        <f>T92+T93+T94-T95</f>
        <v/>
      </c>
      <c r="U91" s="155">
        <f>U92+U93+U94-U95</f>
        <v/>
      </c>
      <c r="V91" s="155">
        <f>V92+V93+V94-V95</f>
        <v/>
      </c>
      <c r="W91" s="155">
        <f>W92+W93+W94-W95</f>
        <v/>
      </c>
      <c r="X91" s="155">
        <f>X92+X93+X94-X95</f>
        <v/>
      </c>
      <c r="Y91" s="155">
        <f>Y92+Y93+Y94-Y95</f>
        <v/>
      </c>
      <c r="Z91" s="155">
        <f>Z92+Z93+Z94-Z95</f>
        <v/>
      </c>
      <c r="AA91" s="155">
        <f>AA92+AA93+AA94-AA95</f>
        <v/>
      </c>
      <c r="AB91" s="155">
        <f>AB92+AB93+AB94-AB95</f>
        <v/>
      </c>
      <c r="AC91" s="155">
        <f>AC92+AC93+AC94-AC95</f>
        <v/>
      </c>
      <c r="AD91" s="155">
        <f>AD92+AD93+AD94-AD95</f>
        <v/>
      </c>
      <c r="AE91" s="155">
        <f>AE92+AE93+AE94-AE95</f>
        <v/>
      </c>
      <c r="AF91" s="155">
        <f>AF92+AF93+AF94-AF95</f>
        <v/>
      </c>
      <c r="AG91" s="155">
        <f>AG92+AG93+AG94-AG95</f>
        <v/>
      </c>
      <c r="AH91" s="155">
        <f>AH92+AH93+AH94-AH95</f>
        <v/>
      </c>
      <c r="AI91" s="155">
        <f>AI92+AI93+AI94-AI95</f>
        <v/>
      </c>
      <c r="AJ91" s="155">
        <f>AJ92+AJ93+AJ94-AJ95</f>
        <v/>
      </c>
      <c r="AK91" s="155">
        <f>AK92+AK93+AK94-AK95</f>
        <v/>
      </c>
      <c r="AL91" s="155">
        <f>AL92+AL93+AL94-AL95</f>
        <v/>
      </c>
      <c r="AM91" s="155">
        <f>AM92+AM93+AM94-AM95</f>
        <v/>
      </c>
    </row>
    <row r="92" hidden="1" ht="35" customHeight="1" s="173" thickBot="1">
      <c r="A92" s="39" t="inlineStr">
        <is>
          <t>Tagihan anjak piutang pihak ketiga</t>
        </is>
      </c>
      <c r="B92" s="39" t="n"/>
      <c r="C92" s="37" t="inlineStr"/>
      <c r="D92" s="37" t="inlineStr"/>
      <c r="E92" s="37" t="inlineStr"/>
      <c r="F92" s="37" t="inlineStr"/>
      <c r="G92" s="37" t="inlineStr"/>
      <c r="H92" s="37" t="inlineStr"/>
      <c r="I92" s="37" t="inlineStr"/>
      <c r="J92" s="37" t="inlineStr"/>
      <c r="K92" s="37" t="n"/>
      <c r="L92" s="37" t="n"/>
      <c r="M92" s="37" t="n"/>
      <c r="N92" s="37" t="n"/>
      <c r="O92" s="37" t="n"/>
      <c r="P92" s="37" t="n"/>
      <c r="Q92" s="37" t="n"/>
      <c r="R92" s="37" t="n"/>
      <c r="S92" s="37" t="n"/>
      <c r="T92" s="37" t="n"/>
      <c r="U92" s="37" t="n"/>
      <c r="V92" s="37" t="n"/>
      <c r="W92" s="37" t="n"/>
      <c r="X92" s="37" t="n"/>
      <c r="Y92" s="37" t="n"/>
      <c r="Z92" s="37" t="n"/>
      <c r="AA92" s="37" t="n"/>
      <c r="AB92" s="37" t="n"/>
      <c r="AC92" s="37" t="n"/>
      <c r="AD92" s="37" t="n"/>
      <c r="AE92" s="37" t="n"/>
      <c r="AF92" s="37" t="n"/>
      <c r="AG92" s="37" t="n"/>
      <c r="AH92" s="37" t="n"/>
      <c r="AI92" s="37" t="n"/>
      <c r="AJ92" s="37" t="n"/>
      <c r="AK92" s="37" t="n"/>
      <c r="AL92" s="37" t="n"/>
      <c r="AM92" s="37" t="n"/>
    </row>
    <row r="93" hidden="1" ht="35" customHeight="1" s="173" thickBot="1">
      <c r="A93" s="39" t="inlineStr">
        <is>
          <t>Tagihan anjak piutang pihak berelasi</t>
        </is>
      </c>
      <c r="B93" s="39" t="n"/>
      <c r="C93" s="37" t="inlineStr"/>
      <c r="D93" s="37" t="inlineStr"/>
      <c r="E93" s="37" t="inlineStr"/>
      <c r="F93" s="37" t="inlineStr"/>
      <c r="G93" s="37" t="inlineStr"/>
      <c r="H93" s="37" t="inlineStr"/>
      <c r="I93" s="37" t="inlineStr"/>
      <c r="J93" s="37" t="inlineStr"/>
      <c r="K93" s="37" t="n"/>
      <c r="L93" s="37" t="n"/>
      <c r="M93" s="37" t="n"/>
      <c r="N93" s="37" t="n"/>
      <c r="O93" s="37" t="n"/>
      <c r="P93" s="37" t="n"/>
      <c r="Q93" s="37" t="n"/>
      <c r="R93" s="37" t="n"/>
      <c r="S93" s="37" t="n"/>
      <c r="T93" s="37" t="n"/>
      <c r="U93" s="37" t="n"/>
      <c r="V93" s="37" t="n"/>
      <c r="W93" s="37" t="n"/>
      <c r="X93" s="37" t="n"/>
      <c r="Y93" s="37" t="n"/>
      <c r="Z93" s="37" t="n"/>
      <c r="AA93" s="37" t="n"/>
      <c r="AB93" s="37" t="n"/>
      <c r="AC93" s="37" t="n"/>
      <c r="AD93" s="37" t="n"/>
      <c r="AE93" s="37" t="n"/>
      <c r="AF93" s="37" t="n"/>
      <c r="AG93" s="37" t="n"/>
      <c r="AH93" s="37" t="n"/>
      <c r="AI93" s="37" t="n"/>
      <c r="AJ93" s="37" t="n"/>
      <c r="AK93" s="37" t="n"/>
      <c r="AL93" s="37" t="n"/>
      <c r="AM93" s="37" t="n"/>
    </row>
    <row r="94" hidden="1" ht="52" customHeight="1" s="173" thickBot="1">
      <c r="A94" s="39" t="inlineStr">
        <is>
          <t>Tagihan anjak piutang pada pendapatan anjak piutang tangguhan</t>
        </is>
      </c>
      <c r="B94" s="39" t="n"/>
      <c r="C94" s="37" t="inlineStr"/>
      <c r="D94" s="37" t="inlineStr"/>
      <c r="E94" s="37" t="inlineStr"/>
      <c r="F94" s="37" t="inlineStr"/>
      <c r="G94" s="37" t="inlineStr"/>
      <c r="H94" s="37" t="inlineStr"/>
      <c r="I94" s="37" t="inlineStr"/>
      <c r="J94" s="37" t="inlineStr"/>
      <c r="K94" s="37" t="n"/>
      <c r="L94" s="37" t="n"/>
      <c r="M94" s="37" t="n"/>
      <c r="N94" s="37" t="n"/>
      <c r="O94" s="37" t="n"/>
      <c r="P94" s="37" t="n"/>
      <c r="Q94" s="37" t="n"/>
      <c r="R94" s="37" t="n"/>
      <c r="S94" s="37" t="n"/>
      <c r="T94" s="37" t="n"/>
      <c r="U94" s="37" t="n"/>
      <c r="V94" s="37" t="n"/>
      <c r="W94" s="37" t="n"/>
      <c r="X94" s="37" t="n"/>
      <c r="Y94" s="37" t="n"/>
      <c r="Z94" s="37" t="n"/>
      <c r="AA94" s="37" t="n"/>
      <c r="AB94" s="37" t="n"/>
      <c r="AC94" s="37" t="n"/>
      <c r="AD94" s="37" t="n"/>
      <c r="AE94" s="37" t="n"/>
      <c r="AF94" s="37" t="n"/>
      <c r="AG94" s="37" t="n"/>
      <c r="AH94" s="37" t="n"/>
      <c r="AI94" s="37" t="n"/>
      <c r="AJ94" s="37" t="n"/>
      <c r="AK94" s="37" t="n"/>
      <c r="AL94" s="37" t="n"/>
      <c r="AM94" s="37" t="n"/>
    </row>
    <row r="95" hidden="1" ht="35" customHeight="1" s="173" thickBot="1">
      <c r="A95" s="39" t="inlineStr">
        <is>
          <t>Cadangan kerugian penurunan nilai pada tagihan anjak piutang</t>
        </is>
      </c>
      <c r="B95" s="39" t="n"/>
      <c r="C95" s="40" t="inlineStr"/>
      <c r="D95" s="40" t="inlineStr"/>
      <c r="E95" s="40" t="inlineStr"/>
      <c r="F95" s="40" t="inlineStr"/>
      <c r="G95" s="40" t="inlineStr"/>
      <c r="H95" s="40" t="inlineStr"/>
      <c r="I95" s="40" t="inlineStr"/>
      <c r="J95" s="40" t="inlineStr"/>
      <c r="K95" s="40" t="n"/>
      <c r="L95" s="40" t="n"/>
      <c r="M95" s="40" t="n"/>
      <c r="N95" s="40" t="n"/>
      <c r="O95" s="40" t="n"/>
      <c r="P95" s="40" t="n"/>
      <c r="Q95" s="40" t="n"/>
      <c r="R95" s="40" t="n"/>
      <c r="S95" s="40" t="n"/>
      <c r="T95" s="40" t="n"/>
      <c r="U95" s="40" t="n"/>
      <c r="V95" s="40" t="n"/>
      <c r="W95" s="40" t="n"/>
      <c r="X95" s="40" t="n"/>
      <c r="Y95" s="40" t="n"/>
      <c r="Z95" s="40" t="n"/>
      <c r="AA95" s="40" t="n"/>
      <c r="AB95" s="40" t="n"/>
      <c r="AC95" s="40" t="n"/>
      <c r="AD95" s="40" t="n"/>
      <c r="AE95" s="40" t="n"/>
      <c r="AF95" s="40" t="n"/>
      <c r="AG95" s="40" t="n"/>
      <c r="AH95" s="40" t="n"/>
      <c r="AI95" s="40" t="n"/>
      <c r="AJ95" s="40" t="n"/>
      <c r="AK95" s="40" t="n"/>
      <c r="AL95" s="40" t="n"/>
      <c r="AM95" s="40" t="n"/>
    </row>
    <row r="96" ht="18" customHeight="1" s="173" thickBot="1">
      <c r="A96" s="38" t="inlineStr">
        <is>
          <t>Piutang lainnya</t>
        </is>
      </c>
      <c r="B96" s="38" t="n"/>
      <c r="C96" s="155">
        <f>C97+C98-C99</f>
        <v/>
      </c>
      <c r="D96" s="155">
        <f>D97+D98-D99</f>
        <v/>
      </c>
      <c r="E96" s="155">
        <f>E97+E98-E99</f>
        <v/>
      </c>
      <c r="F96" s="155">
        <f>F97+F98-F99</f>
        <v/>
      </c>
      <c r="G96" s="155">
        <f>G97+G98-G99</f>
        <v/>
      </c>
      <c r="H96" s="155">
        <f>H97+H98-H99</f>
        <v/>
      </c>
      <c r="I96" s="155">
        <f>I97+I98-I99</f>
        <v/>
      </c>
      <c r="J96" s="155">
        <f>J97+J98-J99</f>
        <v/>
      </c>
      <c r="K96" s="155">
        <f>K97+K98-K99</f>
        <v/>
      </c>
      <c r="L96" s="155">
        <f>L97+L98-L99</f>
        <v/>
      </c>
      <c r="M96" s="155">
        <f>M97+M98-M99</f>
        <v/>
      </c>
      <c r="N96" s="155">
        <f>N97+N98-N99</f>
        <v/>
      </c>
      <c r="O96" s="155">
        <f>O97+O98-O99</f>
        <v/>
      </c>
      <c r="P96" s="155">
        <f>P97+P98-P99</f>
        <v/>
      </c>
      <c r="Q96" s="155">
        <f>Q97+Q98-Q99</f>
        <v/>
      </c>
      <c r="R96" s="155">
        <f>R97+R98-R99</f>
        <v/>
      </c>
      <c r="S96" s="155">
        <f>S97+S98-S99</f>
        <v/>
      </c>
      <c r="T96" s="155">
        <f>T97+T98-T99</f>
        <v/>
      </c>
      <c r="U96" s="155">
        <f>U97+U98-U99</f>
        <v/>
      </c>
      <c r="V96" s="155">
        <f>V97+V98-V99</f>
        <v/>
      </c>
      <c r="W96" s="155">
        <f>W97+W98-W99</f>
        <v/>
      </c>
      <c r="X96" s="155">
        <f>X97+X98-X99</f>
        <v/>
      </c>
      <c r="Y96" s="155">
        <f>Y97+Y98-Y99</f>
        <v/>
      </c>
      <c r="Z96" s="155">
        <f>Z97+Z98-Z99</f>
        <v/>
      </c>
      <c r="AA96" s="155">
        <f>AA97+AA98-AA99</f>
        <v/>
      </c>
      <c r="AB96" s="155">
        <f>AB97+AB98-AB99</f>
        <v/>
      </c>
      <c r="AC96" s="155">
        <f>AC97+AC98-AC99</f>
        <v/>
      </c>
      <c r="AD96" s="155">
        <f>AD97+AD98-AD99</f>
        <v/>
      </c>
      <c r="AE96" s="155">
        <f>AE97+AE98-AE99</f>
        <v/>
      </c>
      <c r="AF96" s="155">
        <f>AF97+AF98-AF99</f>
        <v/>
      </c>
      <c r="AG96" s="155">
        <f>AG97+AG98-AG99</f>
        <v/>
      </c>
      <c r="AH96" s="155">
        <f>AH97+AH98-AH99</f>
        <v/>
      </c>
      <c r="AI96" s="155">
        <f>AI97+AI98-AI99</f>
        <v/>
      </c>
      <c r="AJ96" s="155">
        <f>AJ97+AJ98-AJ99</f>
        <v/>
      </c>
      <c r="AK96" s="155">
        <f>AK97+AK98-AK99</f>
        <v/>
      </c>
      <c r="AL96" s="155">
        <f>AL97+AL98-AL99</f>
        <v/>
      </c>
      <c r="AM96" s="155">
        <f>AM97+AM98-AM99</f>
        <v/>
      </c>
    </row>
    <row r="97" hidden="1" ht="18" customHeight="1" s="173" thickBot="1">
      <c r="A97" s="39" t="inlineStr">
        <is>
          <t>Piutang lainnya pihak ketiga</t>
        </is>
      </c>
      <c r="B97" s="39" t="n"/>
      <c r="C97" s="37" t="inlineStr"/>
      <c r="D97" s="37" t="inlineStr"/>
      <c r="E97" s="37" t="inlineStr"/>
      <c r="F97" s="37" t="inlineStr"/>
      <c r="G97" s="37" t="inlineStr"/>
      <c r="H97" s="37" t="inlineStr"/>
      <c r="I97" s="37" t="inlineStr"/>
      <c r="J97" s="37" t="inlineStr"/>
      <c r="K97" s="37" t="n"/>
      <c r="L97" s="37" t="n"/>
      <c r="M97" s="37" t="n"/>
      <c r="N97" s="37" t="n"/>
      <c r="O97" s="37" t="n"/>
      <c r="P97" s="37" t="n"/>
      <c r="Q97" s="37" t="n"/>
      <c r="R97" s="37" t="n"/>
      <c r="S97" s="37" t="n"/>
      <c r="T97" s="37" t="n"/>
      <c r="U97" s="37" t="n"/>
      <c r="V97" s="37" t="n"/>
      <c r="W97" s="37" t="n"/>
      <c r="X97" s="37" t="n"/>
      <c r="Y97" s="37" t="n"/>
      <c r="Z97" s="37" t="n"/>
      <c r="AA97" s="37" t="n"/>
      <c r="AB97" s="37" t="n"/>
      <c r="AC97" s="37" t="n"/>
      <c r="AD97" s="37" t="n"/>
      <c r="AE97" s="37" t="n"/>
      <c r="AF97" s="37" t="n"/>
      <c r="AG97" s="37" t="n"/>
      <c r="AH97" s="37" t="n"/>
      <c r="AI97" s="37" t="n"/>
      <c r="AJ97" s="37" t="n"/>
      <c r="AK97" s="37" t="n"/>
      <c r="AL97" s="37" t="n"/>
      <c r="AM97" s="37" t="n"/>
    </row>
    <row r="98" hidden="1" ht="18" customHeight="1" s="173" thickBot="1">
      <c r="A98" s="39" t="inlineStr">
        <is>
          <t>Piutang lainnya pihak berelasi</t>
        </is>
      </c>
      <c r="B98" s="39" t="n"/>
      <c r="C98" s="37" t="inlineStr"/>
      <c r="D98" s="37" t="inlineStr"/>
      <c r="E98" s="37" t="inlineStr"/>
      <c r="F98" s="37" t="inlineStr"/>
      <c r="G98" s="37" t="inlineStr"/>
      <c r="H98" s="37" t="inlineStr"/>
      <c r="I98" s="37" t="inlineStr"/>
      <c r="J98" s="37" t="inlineStr"/>
      <c r="K98" s="37" t="n"/>
      <c r="L98" s="37" t="n"/>
      <c r="M98" s="37" t="n"/>
      <c r="N98" s="37" t="n"/>
      <c r="O98" s="37" t="n"/>
      <c r="P98" s="37" t="n"/>
      <c r="Q98" s="37" t="n"/>
      <c r="R98" s="37" t="n"/>
      <c r="S98" s="37" t="n"/>
      <c r="T98" s="37" t="n"/>
      <c r="U98" s="37" t="n"/>
      <c r="V98" s="37" t="n"/>
      <c r="W98" s="37" t="n"/>
      <c r="X98" s="37" t="n"/>
      <c r="Y98" s="37" t="n"/>
      <c r="Z98" s="37" t="n"/>
      <c r="AA98" s="37" t="n"/>
      <c r="AB98" s="37" t="n"/>
      <c r="AC98" s="37" t="n"/>
      <c r="AD98" s="37" t="n"/>
      <c r="AE98" s="37" t="n"/>
      <c r="AF98" s="37" t="n"/>
      <c r="AG98" s="37" t="n"/>
      <c r="AH98" s="37" t="n"/>
      <c r="AI98" s="37" t="n"/>
      <c r="AJ98" s="37" t="n"/>
      <c r="AK98" s="37" t="n"/>
      <c r="AL98" s="37" t="n"/>
      <c r="AM98" s="37" t="n"/>
    </row>
    <row r="99" hidden="1" ht="35" customHeight="1" s="173" thickBot="1">
      <c r="A99" s="39" t="inlineStr">
        <is>
          <t>Cadangan kerugian penurunan nilai pada piutang lainnya</t>
        </is>
      </c>
      <c r="B99" s="39" t="n"/>
      <c r="C99" s="40" t="inlineStr"/>
      <c r="D99" s="40" t="inlineStr"/>
      <c r="E99" s="40" t="inlineStr"/>
      <c r="F99" s="40" t="inlineStr"/>
      <c r="G99" s="40" t="inlineStr"/>
      <c r="H99" s="40" t="inlineStr"/>
      <c r="I99" s="40" t="inlineStr"/>
      <c r="J99" s="40" t="inlineStr"/>
      <c r="K99" s="40" t="n"/>
      <c r="L99" s="40" t="n"/>
      <c r="M99" s="40" t="n"/>
      <c r="N99" s="40" t="n"/>
      <c r="O99" s="40" t="n"/>
      <c r="P99" s="40" t="n"/>
      <c r="Q99" s="40" t="n"/>
      <c r="R99" s="40" t="n"/>
      <c r="S99" s="40" t="n"/>
      <c r="T99" s="40" t="n"/>
      <c r="U99" s="40" t="n"/>
      <c r="V99" s="40" t="n"/>
      <c r="W99" s="40" t="n"/>
      <c r="X99" s="40" t="n"/>
      <c r="Y99" s="40" t="n"/>
      <c r="Z99" s="40" t="n"/>
      <c r="AA99" s="40" t="n"/>
      <c r="AB99" s="40" t="n"/>
      <c r="AC99" s="40" t="n"/>
      <c r="AD99" s="40" t="n"/>
      <c r="AE99" s="40" t="n"/>
      <c r="AF99" s="40" t="n"/>
      <c r="AG99" s="40" t="n"/>
      <c r="AH99" s="40" t="n"/>
      <c r="AI99" s="40" t="n"/>
      <c r="AJ99" s="40" t="n"/>
      <c r="AK99" s="40" t="n"/>
      <c r="AL99" s="40" t="n"/>
      <c r="AM99" s="40" t="n"/>
    </row>
    <row r="100" ht="18" customHeight="1" s="173" thickBot="1">
      <c r="A100" s="36" t="inlineStr">
        <is>
          <t>Aset keuangan lainnya</t>
        </is>
      </c>
      <c r="B100" s="36" t="n"/>
      <c r="C100" s="37" t="inlineStr"/>
      <c r="D100" s="37" t="inlineStr"/>
      <c r="E100" s="37" t="n">
        <v>371.577</v>
      </c>
      <c r="F100" s="37" t="inlineStr"/>
      <c r="G100" s="37" t="inlineStr"/>
      <c r="H100" s="37" t="inlineStr"/>
      <c r="I100" s="37" t="inlineStr"/>
      <c r="J100" s="37" t="inlineStr"/>
      <c r="K100" s="37" t="n"/>
      <c r="L100" s="37" t="n"/>
      <c r="M100" s="37" t="n"/>
      <c r="N100" s="37" t="n"/>
      <c r="O100" s="37" t="n"/>
      <c r="P100" s="37" t="n"/>
      <c r="Q100" s="37" t="n"/>
      <c r="R100" s="37" t="n"/>
      <c r="S100" s="37" t="n"/>
      <c r="T100" s="37" t="n"/>
      <c r="U100" s="37" t="n"/>
      <c r="V100" s="37" t="n"/>
      <c r="W100" s="37" t="n"/>
      <c r="X100" s="37" t="n"/>
      <c r="Y100" s="37" t="n"/>
      <c r="Z100" s="37" t="n"/>
      <c r="AA100" s="37" t="n"/>
      <c r="AB100" s="37" t="n"/>
      <c r="AC100" s="37" t="n"/>
      <c r="AD100" s="37" t="n"/>
      <c r="AE100" s="37" t="n"/>
      <c r="AF100" s="37" t="n"/>
      <c r="AG100" s="37" t="n"/>
      <c r="AH100" s="37" t="n"/>
      <c r="AI100" s="37" t="n"/>
      <c r="AJ100" s="37" t="n"/>
      <c r="AK100" s="37" t="n"/>
      <c r="AL100" s="37" t="n"/>
      <c r="AM100" s="37" t="n"/>
    </row>
    <row r="101" hidden="1" ht="18" customHeight="1" s="173" thickBot="1">
      <c r="A101" s="36" t="inlineStr">
        <is>
          <t>Obligasi pemerintah</t>
        </is>
      </c>
      <c r="B101" s="36" t="n"/>
      <c r="C101" s="37" t="inlineStr"/>
      <c r="D101" s="37" t="inlineStr"/>
      <c r="E101" s="37" t="inlineStr"/>
      <c r="F101" s="37" t="inlineStr"/>
      <c r="G101" s="37" t="inlineStr"/>
      <c r="H101" s="37" t="inlineStr"/>
      <c r="I101" s="37" t="inlineStr"/>
      <c r="J101" s="37" t="inlineStr"/>
      <c r="K101" s="37" t="n"/>
      <c r="L101" s="37" t="n"/>
      <c r="M101" s="37" t="n"/>
      <c r="N101" s="37" t="n"/>
      <c r="O101" s="37" t="n"/>
      <c r="P101" s="37" t="n"/>
      <c r="Q101" s="37" t="n"/>
      <c r="R101" s="37" t="n"/>
      <c r="S101" s="37" t="n"/>
      <c r="T101" s="37" t="n"/>
      <c r="U101" s="37" t="n"/>
      <c r="V101" s="37" t="n"/>
      <c r="W101" s="37" t="n"/>
      <c r="X101" s="37" t="n"/>
      <c r="Y101" s="37" t="n"/>
      <c r="Z101" s="37" t="n"/>
      <c r="AA101" s="37" t="n"/>
      <c r="AB101" s="37" t="n"/>
      <c r="AC101" s="37" t="n"/>
      <c r="AD101" s="37" t="n"/>
      <c r="AE101" s="37" t="n"/>
      <c r="AF101" s="37" t="n"/>
      <c r="AG101" s="37" t="n"/>
      <c r="AH101" s="37" t="n"/>
      <c r="AI101" s="37" t="n"/>
      <c r="AJ101" s="37" t="n"/>
      <c r="AK101" s="37" t="n"/>
      <c r="AL101" s="37" t="n"/>
      <c r="AM101" s="37" t="n"/>
    </row>
    <row r="102" hidden="1" ht="52" customHeight="1" s="173" thickBot="1">
      <c r="A102" s="36" t="inlineStr">
        <is>
          <t>Aset tidak lancar atau kelompok lepasan diklasifikasikan sebagai dimiliki untuk dijual</t>
        </is>
      </c>
      <c r="B102" s="36" t="n"/>
      <c r="C102" s="37" t="inlineStr"/>
      <c r="D102" s="37" t="inlineStr"/>
      <c r="E102" s="37" t="inlineStr"/>
      <c r="F102" s="37" t="inlineStr"/>
      <c r="G102" s="37" t="inlineStr"/>
      <c r="H102" s="37" t="inlineStr"/>
      <c r="I102" s="37" t="inlineStr"/>
      <c r="J102" s="37" t="inlineStr"/>
      <c r="K102" s="37" t="n"/>
      <c r="L102" s="37" t="n"/>
      <c r="M102" s="37" t="n"/>
      <c r="N102" s="37" t="n"/>
      <c r="O102" s="37" t="n"/>
      <c r="P102" s="37" t="n"/>
      <c r="Q102" s="37" t="n"/>
      <c r="R102" s="37" t="n"/>
      <c r="S102" s="37" t="n"/>
      <c r="T102" s="37" t="n"/>
      <c r="U102" s="37" t="n"/>
      <c r="V102" s="37" t="n"/>
      <c r="W102" s="37" t="n"/>
      <c r="X102" s="37" t="n"/>
      <c r="Y102" s="37" t="n"/>
      <c r="Z102" s="37" t="n"/>
      <c r="AA102" s="37" t="n"/>
      <c r="AB102" s="37" t="n"/>
      <c r="AC102" s="37" t="n"/>
      <c r="AD102" s="37" t="n"/>
      <c r="AE102" s="37" t="n"/>
      <c r="AF102" s="37" t="n"/>
      <c r="AG102" s="37" t="n"/>
      <c r="AH102" s="37" t="n"/>
      <c r="AI102" s="37" t="n"/>
      <c r="AJ102" s="37" t="n"/>
      <c r="AK102" s="37" t="n"/>
      <c r="AL102" s="37" t="n"/>
      <c r="AM102" s="37" t="n"/>
    </row>
    <row r="103" hidden="1" ht="69" customHeight="1" s="173" thickBot="1">
      <c r="A103" s="36" t="inlineStr">
        <is>
          <t>Aset tidak lancar atau kelompok lepasan diklasifikasikan sebagai dimiliki untuk didistribusikan kepada pemilik</t>
        </is>
      </c>
      <c r="B103" s="36" t="n"/>
      <c r="C103" s="37" t="inlineStr"/>
      <c r="D103" s="37" t="inlineStr"/>
      <c r="E103" s="37" t="inlineStr"/>
      <c r="F103" s="37" t="inlineStr"/>
      <c r="G103" s="37" t="inlineStr"/>
      <c r="H103" s="37" t="inlineStr"/>
      <c r="I103" s="37" t="inlineStr"/>
      <c r="J103" s="37" t="inlineStr"/>
      <c r="K103" s="37" t="n"/>
      <c r="L103" s="37" t="n"/>
      <c r="M103" s="37" t="n"/>
      <c r="N103" s="37" t="n"/>
      <c r="O103" s="37" t="n"/>
      <c r="P103" s="37" t="n"/>
      <c r="Q103" s="37" t="n"/>
      <c r="R103" s="37" t="n"/>
      <c r="S103" s="37" t="n"/>
      <c r="T103" s="37" t="n"/>
      <c r="U103" s="37" t="n"/>
      <c r="V103" s="37" t="n"/>
      <c r="W103" s="37" t="n"/>
      <c r="X103" s="37" t="n"/>
      <c r="Y103" s="37" t="n"/>
      <c r="Z103" s="37" t="n"/>
      <c r="AA103" s="37" t="n"/>
      <c r="AB103" s="37" t="n"/>
      <c r="AC103" s="37" t="n"/>
      <c r="AD103" s="37" t="n"/>
      <c r="AE103" s="37" t="n"/>
      <c r="AF103" s="37" t="n"/>
      <c r="AG103" s="37" t="n"/>
      <c r="AH103" s="37" t="n"/>
      <c r="AI103" s="37" t="n"/>
      <c r="AJ103" s="37" t="n"/>
      <c r="AK103" s="37" t="n"/>
      <c r="AL103" s="37" t="n"/>
      <c r="AM103" s="37" t="n"/>
    </row>
    <row r="104" ht="18" customHeight="1" s="173" thickBot="1">
      <c r="A104" s="36" t="inlineStr">
        <is>
          <t>Uang muka</t>
        </is>
      </c>
      <c r="B104" s="36" t="n"/>
      <c r="C104" s="37" t="inlineStr"/>
      <c r="D104" s="37" t="n">
        <v>90.047</v>
      </c>
      <c r="E104" s="37" t="inlineStr"/>
      <c r="F104" s="37" t="inlineStr"/>
      <c r="G104" s="37" t="inlineStr"/>
      <c r="H104" s="37" t="inlineStr"/>
      <c r="I104" s="37" t="inlineStr"/>
      <c r="J104" s="37" t="inlineStr"/>
      <c r="K104" s="37" t="n"/>
      <c r="L104" s="37" t="n"/>
      <c r="M104" s="37" t="n"/>
      <c r="N104" s="37" t="n"/>
      <c r="O104" s="37" t="n"/>
      <c r="P104" s="37" t="n"/>
      <c r="Q104" s="37" t="n"/>
      <c r="R104" s="37" t="n"/>
      <c r="S104" s="37" t="n"/>
      <c r="T104" s="37" t="n"/>
      <c r="U104" s="37" t="n"/>
      <c r="V104" s="37" t="n"/>
      <c r="W104" s="37" t="n"/>
      <c r="X104" s="37" t="n"/>
      <c r="Y104" s="37" t="n"/>
      <c r="Z104" s="37" t="n"/>
      <c r="AA104" s="37" t="n"/>
      <c r="AB104" s="37" t="n"/>
      <c r="AC104" s="37" t="n"/>
      <c r="AD104" s="37" t="n"/>
      <c r="AE104" s="37" t="n"/>
      <c r="AF104" s="37" t="n"/>
      <c r="AG104" s="37" t="n"/>
      <c r="AH104" s="37" t="n"/>
      <c r="AI104" s="37" t="n"/>
      <c r="AJ104" s="37" t="n"/>
      <c r="AK104" s="37" t="n"/>
      <c r="AL104" s="37" t="n"/>
      <c r="AM104" s="37" t="n"/>
    </row>
    <row r="105" ht="18" customHeight="1" s="173" thickBot="1">
      <c r="A105" s="36" t="inlineStr">
        <is>
          <t>Biaya dibayar dimuka</t>
        </is>
      </c>
      <c r="B105" s="36" t="n"/>
      <c r="C105" s="37" t="n">
        <v>251.19</v>
      </c>
      <c r="D105" s="37" t="n">
        <v>188.4</v>
      </c>
      <c r="E105" s="37" t="n">
        <v>506.357</v>
      </c>
      <c r="F105" s="37" t="n">
        <v>483.399</v>
      </c>
      <c r="G105" s="37" t="n">
        <v>759.473</v>
      </c>
      <c r="H105" s="37" t="n">
        <v>1194.999</v>
      </c>
      <c r="I105" s="37" t="n">
        <v>1975.414</v>
      </c>
      <c r="J105" s="37" t="n">
        <v>2415.695</v>
      </c>
      <c r="K105" s="37" t="n"/>
      <c r="L105" s="37" t="n"/>
      <c r="M105" s="37" t="n"/>
      <c r="N105" s="37" t="n"/>
      <c r="O105" s="37" t="n"/>
      <c r="P105" s="37" t="n"/>
      <c r="Q105" s="37" t="n"/>
      <c r="R105" s="37" t="n"/>
      <c r="S105" s="37" t="n"/>
      <c r="T105" s="37" t="n"/>
      <c r="U105" s="37" t="n"/>
      <c r="V105" s="37" t="n"/>
      <c r="W105" s="37" t="n"/>
      <c r="X105" s="37" t="n"/>
      <c r="Y105" s="37" t="n"/>
      <c r="Z105" s="37" t="n"/>
      <c r="AA105" s="37" t="n"/>
      <c r="AB105" s="37" t="n"/>
      <c r="AC105" s="37" t="n"/>
      <c r="AD105" s="37" t="n"/>
      <c r="AE105" s="37" t="n"/>
      <c r="AF105" s="37" t="n"/>
      <c r="AG105" s="37" t="n"/>
      <c r="AH105" s="37" t="n"/>
      <c r="AI105" s="37" t="n"/>
      <c r="AJ105" s="37" t="n"/>
      <c r="AK105" s="37" t="n"/>
      <c r="AL105" s="37" t="n"/>
      <c r="AM105" s="37" t="n"/>
    </row>
    <row r="106" ht="18" customHeight="1" s="173" thickBot="1">
      <c r="A106" s="36" t="inlineStr">
        <is>
          <t>Jaminan</t>
        </is>
      </c>
      <c r="B106" s="36" t="n"/>
      <c r="C106" s="37" t="inlineStr"/>
      <c r="D106" s="37" t="inlineStr"/>
      <c r="E106" s="37" t="inlineStr"/>
      <c r="F106" s="37" t="n">
        <v>51.864</v>
      </c>
      <c r="G106" s="37" t="n">
        <v>54.226</v>
      </c>
      <c r="H106" s="37" t="n">
        <v>46.959</v>
      </c>
      <c r="I106" s="37" t="n">
        <v>53.064</v>
      </c>
      <c r="J106" s="37" t="n">
        <v>92.151</v>
      </c>
      <c r="K106" s="37" t="n"/>
      <c r="L106" s="37" t="n"/>
      <c r="M106" s="37" t="n"/>
      <c r="N106" s="37" t="n"/>
      <c r="O106" s="37" t="n"/>
      <c r="P106" s="37" t="n"/>
      <c r="Q106" s="37" t="n"/>
      <c r="R106" s="37" t="n"/>
      <c r="S106" s="37" t="n"/>
      <c r="T106" s="37" t="n"/>
      <c r="U106" s="37" t="n"/>
      <c r="V106" s="37" t="n"/>
      <c r="W106" s="37" t="n"/>
      <c r="X106" s="37" t="n"/>
      <c r="Y106" s="37" t="n"/>
      <c r="Z106" s="37" t="n"/>
      <c r="AA106" s="37" t="n"/>
      <c r="AB106" s="37" t="n"/>
      <c r="AC106" s="37" t="n"/>
      <c r="AD106" s="37" t="n"/>
      <c r="AE106" s="37" t="n"/>
      <c r="AF106" s="37" t="n"/>
      <c r="AG106" s="37" t="n"/>
      <c r="AH106" s="37" t="n"/>
      <c r="AI106" s="37" t="n"/>
      <c r="AJ106" s="37" t="n"/>
      <c r="AK106" s="37" t="n"/>
      <c r="AL106" s="37" t="n"/>
      <c r="AM106" s="37" t="n"/>
    </row>
    <row r="107" ht="18" customHeight="1" s="173" thickBot="1">
      <c r="A107" s="36" t="inlineStr">
        <is>
          <t>Pajak dibayar dimuka</t>
        </is>
      </c>
      <c r="B107" s="36" t="n"/>
      <c r="C107" s="37" t="inlineStr"/>
      <c r="D107" s="37" t="inlineStr"/>
      <c r="E107" s="37" t="n">
        <v>12.308</v>
      </c>
      <c r="F107" s="37" t="n">
        <v>0</v>
      </c>
      <c r="G107" s="37" t="inlineStr"/>
      <c r="H107" s="37" t="inlineStr"/>
      <c r="I107" s="37" t="inlineStr"/>
      <c r="J107" s="37" t="inlineStr"/>
      <c r="K107" s="37" t="n"/>
      <c r="L107" s="37" t="n"/>
      <c r="M107" s="37" t="n"/>
      <c r="N107" s="37" t="n"/>
      <c r="O107" s="37" t="n"/>
      <c r="P107" s="37" t="n"/>
      <c r="Q107" s="37" t="n"/>
      <c r="R107" s="37" t="n"/>
      <c r="S107" s="37" t="n"/>
      <c r="T107" s="37" t="n"/>
      <c r="U107" s="37" t="n"/>
      <c r="V107" s="37" t="n"/>
      <c r="W107" s="37" t="n"/>
      <c r="X107" s="37" t="n"/>
      <c r="Y107" s="37" t="n"/>
      <c r="Z107" s="37" t="n"/>
      <c r="AA107" s="37" t="n"/>
      <c r="AB107" s="37" t="n"/>
      <c r="AC107" s="37" t="n"/>
      <c r="AD107" s="37" t="n"/>
      <c r="AE107" s="37" t="n"/>
      <c r="AF107" s="37" t="n"/>
      <c r="AG107" s="37" t="n"/>
      <c r="AH107" s="37" t="n"/>
      <c r="AI107" s="37" t="n"/>
      <c r="AJ107" s="37" t="n"/>
      <c r="AK107" s="37" t="n"/>
      <c r="AL107" s="37" t="n"/>
      <c r="AM107" s="37" t="n"/>
    </row>
    <row r="108" hidden="1" ht="18" customHeight="1" s="173" thickBot="1">
      <c r="A108" s="36" t="inlineStr">
        <is>
          <t>Klaim atas pengembalian pajak</t>
        </is>
      </c>
      <c r="B108" s="36" t="n"/>
      <c r="C108" s="37" t="inlineStr"/>
      <c r="D108" s="37" t="inlineStr"/>
      <c r="E108" s="37" t="inlineStr"/>
      <c r="F108" s="37" t="inlineStr"/>
      <c r="G108" s="37" t="inlineStr"/>
      <c r="H108" s="37" t="inlineStr"/>
      <c r="I108" s="37" t="inlineStr"/>
      <c r="J108" s="37" t="inlineStr"/>
      <c r="K108" s="37" t="n"/>
      <c r="L108" s="37" t="n"/>
      <c r="M108" s="37" t="n"/>
      <c r="N108" s="37" t="n"/>
      <c r="O108" s="37" t="n"/>
      <c r="P108" s="37" t="n"/>
      <c r="Q108" s="37" t="n"/>
      <c r="R108" s="37" t="n"/>
      <c r="S108" s="37" t="n"/>
      <c r="T108" s="37" t="n"/>
      <c r="U108" s="37" t="n"/>
      <c r="V108" s="37" t="n"/>
      <c r="W108" s="37" t="n"/>
      <c r="X108" s="37" t="n"/>
      <c r="Y108" s="37" t="n"/>
      <c r="Z108" s="37" t="n"/>
      <c r="AA108" s="37" t="n"/>
      <c r="AB108" s="37" t="n"/>
      <c r="AC108" s="37" t="n"/>
      <c r="AD108" s="37" t="n"/>
      <c r="AE108" s="37" t="n"/>
      <c r="AF108" s="37" t="n"/>
      <c r="AG108" s="37" t="n"/>
      <c r="AH108" s="37" t="n"/>
      <c r="AI108" s="37" t="n"/>
      <c r="AJ108" s="37" t="n"/>
      <c r="AK108" s="37" t="n"/>
      <c r="AL108" s="37" t="n"/>
      <c r="AM108" s="37" t="n"/>
    </row>
    <row r="109" ht="18" customHeight="1" s="173" thickBot="1">
      <c r="A109" s="36" t="inlineStr">
        <is>
          <t>Aset pajak tangguhan</t>
        </is>
      </c>
      <c r="B109" s="36" t="n"/>
      <c r="C109" s="37" t="n">
        <v>163.67</v>
      </c>
      <c r="D109" s="37" t="n">
        <v>238.999</v>
      </c>
      <c r="E109" s="37" t="n">
        <v>305.228</v>
      </c>
      <c r="F109" s="37" t="n">
        <v>1445.324</v>
      </c>
      <c r="G109" s="37" t="n">
        <v>1675.103</v>
      </c>
      <c r="H109" s="37" t="n">
        <v>1665.694</v>
      </c>
      <c r="I109" s="37" t="n">
        <v>2056.727</v>
      </c>
      <c r="J109" s="37" t="n">
        <v>1875.326</v>
      </c>
      <c r="K109" s="37" t="n"/>
      <c r="L109" s="37" t="n"/>
      <c r="M109" s="37" t="n"/>
      <c r="N109" s="37" t="n"/>
      <c r="O109" s="37" t="n"/>
      <c r="P109" s="37" t="n"/>
      <c r="Q109" s="37" t="n"/>
      <c r="R109" s="37" t="n"/>
      <c r="S109" s="37" t="n"/>
      <c r="T109" s="37" t="n"/>
      <c r="U109" s="37" t="n"/>
      <c r="V109" s="37" t="n"/>
      <c r="W109" s="37" t="n"/>
      <c r="X109" s="37" t="n"/>
      <c r="Y109" s="37" t="n"/>
      <c r="Z109" s="37" t="n"/>
      <c r="AA109" s="37" t="n"/>
      <c r="AB109" s="37" t="n"/>
      <c r="AC109" s="37" t="n"/>
      <c r="AD109" s="37" t="n"/>
      <c r="AE109" s="37" t="n"/>
      <c r="AF109" s="37" t="n"/>
      <c r="AG109" s="37" t="n"/>
      <c r="AH109" s="37" t="n"/>
      <c r="AI109" s="37" t="n"/>
      <c r="AJ109" s="37" t="n"/>
      <c r="AK109" s="37" t="n"/>
      <c r="AL109" s="37" t="n"/>
      <c r="AM109" s="37" t="n"/>
    </row>
    <row r="110" hidden="1" ht="35" customHeight="1" s="173" thickBot="1">
      <c r="A110" s="36" t="inlineStr">
        <is>
          <t>Investasi yang dicatat dengan menggunakan metode ekuitas</t>
        </is>
      </c>
      <c r="B110" s="36" t="n"/>
      <c r="C110" s="37" t="inlineStr"/>
      <c r="D110" s="37" t="inlineStr"/>
      <c r="E110" s="37" t="inlineStr"/>
      <c r="F110" s="37" t="inlineStr"/>
      <c r="G110" s="37" t="inlineStr"/>
      <c r="H110" s="37" t="inlineStr"/>
      <c r="I110" s="37" t="inlineStr"/>
      <c r="J110" s="37" t="inlineStr"/>
      <c r="K110" s="37" t="n"/>
      <c r="L110" s="37" t="n"/>
      <c r="M110" s="37" t="n"/>
      <c r="N110" s="37" t="n"/>
      <c r="O110" s="37" t="n"/>
      <c r="P110" s="37" t="n"/>
      <c r="Q110" s="37" t="n"/>
      <c r="R110" s="37" t="n"/>
      <c r="S110" s="37" t="n"/>
      <c r="T110" s="37" t="n"/>
      <c r="U110" s="37" t="n"/>
      <c r="V110" s="37" t="n"/>
      <c r="W110" s="37" t="n"/>
      <c r="X110" s="37" t="n"/>
      <c r="Y110" s="37" t="n"/>
      <c r="Z110" s="37" t="n"/>
      <c r="AA110" s="37" t="n"/>
      <c r="AB110" s="37" t="n"/>
      <c r="AC110" s="37" t="n"/>
      <c r="AD110" s="37" t="n"/>
      <c r="AE110" s="37" t="n"/>
      <c r="AF110" s="37" t="n"/>
      <c r="AG110" s="37" t="n"/>
      <c r="AH110" s="37" t="n"/>
      <c r="AI110" s="37" t="n"/>
      <c r="AJ110" s="37" t="n"/>
      <c r="AK110" s="37" t="n"/>
      <c r="AL110" s="37" t="n"/>
      <c r="AM110" s="37" t="n"/>
    </row>
    <row r="111" ht="35" customHeight="1" s="173" thickBot="1">
      <c r="A111" s="38" t="inlineStr">
        <is>
          <t>Investasi pada ventura bersama dan entitas asosiasi</t>
        </is>
      </c>
      <c r="B111" s="38" t="n"/>
      <c r="C111" s="155">
        <f>C112+C113</f>
        <v/>
      </c>
      <c r="D111" s="155">
        <f>D112+D113</f>
        <v/>
      </c>
      <c r="E111" s="155">
        <f>E112+E113</f>
        <v/>
      </c>
      <c r="F111" s="155">
        <f>F112+F113</f>
        <v/>
      </c>
      <c r="G111" s="155">
        <f>G112+G113</f>
        <v/>
      </c>
      <c r="H111" s="155">
        <f>H112+H113</f>
        <v/>
      </c>
      <c r="I111" s="155">
        <f>I112+I113</f>
        <v/>
      </c>
      <c r="J111" s="155">
        <f>J112+J113</f>
        <v/>
      </c>
      <c r="K111" s="155">
        <f>K112+K113</f>
        <v/>
      </c>
      <c r="L111" s="155">
        <f>L112+L113</f>
        <v/>
      </c>
      <c r="M111" s="155">
        <f>M112+M113</f>
        <v/>
      </c>
      <c r="N111" s="155">
        <f>N112+N113</f>
        <v/>
      </c>
      <c r="O111" s="155">
        <f>O112+O113</f>
        <v/>
      </c>
      <c r="P111" s="155">
        <f>P112+P113</f>
        <v/>
      </c>
      <c r="Q111" s="155">
        <f>Q112+Q113</f>
        <v/>
      </c>
      <c r="R111" s="155">
        <f>R112+R113</f>
        <v/>
      </c>
      <c r="S111" s="155">
        <f>S112+S113</f>
        <v/>
      </c>
      <c r="T111" s="155">
        <f>T112+T113</f>
        <v/>
      </c>
      <c r="U111" s="155">
        <f>U112+U113</f>
        <v/>
      </c>
      <c r="V111" s="155">
        <f>V112+V113</f>
        <v/>
      </c>
      <c r="W111" s="155">
        <f>W112+W113</f>
        <v/>
      </c>
      <c r="X111" s="155">
        <f>X112+X113</f>
        <v/>
      </c>
      <c r="Y111" s="155">
        <f>Y112+Y113</f>
        <v/>
      </c>
      <c r="Z111" s="155">
        <f>Z112+Z113</f>
        <v/>
      </c>
      <c r="AA111" s="155">
        <f>AA112+AA113</f>
        <v/>
      </c>
      <c r="AB111" s="155">
        <f>AB112+AB113</f>
        <v/>
      </c>
      <c r="AC111" s="155">
        <f>AC112+AC113</f>
        <v/>
      </c>
      <c r="AD111" s="155">
        <f>AD112+AD113</f>
        <v/>
      </c>
      <c r="AE111" s="155">
        <f>AE112+AE113</f>
        <v/>
      </c>
      <c r="AF111" s="155">
        <f>AF112+AF113</f>
        <v/>
      </c>
      <c r="AG111" s="155">
        <f>AG112+AG113</f>
        <v/>
      </c>
      <c r="AH111" s="155">
        <f>AH112+AH113</f>
        <v/>
      </c>
      <c r="AI111" s="155">
        <f>AI112+AI113</f>
        <v/>
      </c>
      <c r="AJ111" s="155">
        <f>AJ112+AJ113</f>
        <v/>
      </c>
      <c r="AK111" s="155">
        <f>AK112+AK113</f>
        <v/>
      </c>
      <c r="AL111" s="155">
        <f>AL112+AL113</f>
        <v/>
      </c>
      <c r="AM111" s="155">
        <f>AM112+AM113</f>
        <v/>
      </c>
    </row>
    <row r="112" hidden="1" ht="35" customHeight="1" s="173" thickBot="1">
      <c r="A112" s="39" t="inlineStr">
        <is>
          <t>Investasi pada entitas ventura bersama</t>
        </is>
      </c>
      <c r="B112" s="39" t="n"/>
      <c r="C112" s="37" t="inlineStr"/>
      <c r="D112" s="37" t="inlineStr"/>
      <c r="E112" s="37" t="inlineStr"/>
      <c r="F112" s="37" t="inlineStr"/>
      <c r="G112" s="37" t="inlineStr"/>
      <c r="H112" s="37" t="inlineStr"/>
      <c r="I112" s="37" t="inlineStr"/>
      <c r="J112" s="37" t="inlineStr"/>
      <c r="K112" s="37" t="n"/>
      <c r="L112" s="37" t="n"/>
      <c r="M112" s="37" t="n"/>
      <c r="N112" s="37" t="n"/>
      <c r="O112" s="37" t="n"/>
      <c r="P112" s="37" t="n"/>
      <c r="Q112" s="37" t="n"/>
      <c r="R112" s="37" t="n"/>
      <c r="S112" s="37" t="n"/>
      <c r="T112" s="37" t="n"/>
      <c r="U112" s="37" t="n"/>
      <c r="V112" s="37" t="n"/>
      <c r="W112" s="37" t="n"/>
      <c r="X112" s="37" t="n"/>
      <c r="Y112" s="37" t="n"/>
      <c r="Z112" s="37" t="n"/>
      <c r="AA112" s="37" t="n"/>
      <c r="AB112" s="37" t="n"/>
      <c r="AC112" s="37" t="n"/>
      <c r="AD112" s="37" t="n"/>
      <c r="AE112" s="37" t="n"/>
      <c r="AF112" s="37" t="n"/>
      <c r="AG112" s="37" t="n"/>
      <c r="AH112" s="37" t="n"/>
      <c r="AI112" s="37" t="n"/>
      <c r="AJ112" s="37" t="n"/>
      <c r="AK112" s="37" t="n"/>
      <c r="AL112" s="37" t="n"/>
      <c r="AM112" s="37" t="n"/>
    </row>
    <row r="113" hidden="1" ht="18" customHeight="1" s="173" thickBot="1">
      <c r="A113" s="39" t="inlineStr">
        <is>
          <t>Investasi pada entitas asosiasi</t>
        </is>
      </c>
      <c r="B113" s="39" t="n"/>
      <c r="C113" s="37" t="inlineStr"/>
      <c r="D113" s="37" t="inlineStr"/>
      <c r="E113" s="37" t="inlineStr"/>
      <c r="F113" s="37" t="inlineStr"/>
      <c r="G113" s="37" t="inlineStr"/>
      <c r="H113" s="37" t="inlineStr"/>
      <c r="I113" s="37" t="inlineStr"/>
      <c r="J113" s="37" t="inlineStr"/>
      <c r="K113" s="37" t="n"/>
      <c r="L113" s="37" t="n"/>
      <c r="M113" s="37" t="n"/>
      <c r="N113" s="37" t="n"/>
      <c r="O113" s="37" t="n"/>
      <c r="P113" s="37" t="n"/>
      <c r="Q113" s="37" t="n"/>
      <c r="R113" s="37" t="n"/>
      <c r="S113" s="37" t="n"/>
      <c r="T113" s="37" t="n"/>
      <c r="U113" s="37" t="n"/>
      <c r="V113" s="37" t="n"/>
      <c r="W113" s="37" t="n"/>
      <c r="X113" s="37" t="n"/>
      <c r="Y113" s="37" t="n"/>
      <c r="Z113" s="37" t="n"/>
      <c r="AA113" s="37" t="n"/>
      <c r="AB113" s="37" t="n"/>
      <c r="AC113" s="37" t="n"/>
      <c r="AD113" s="37" t="n"/>
      <c r="AE113" s="37" t="n"/>
      <c r="AF113" s="37" t="n"/>
      <c r="AG113" s="37" t="n"/>
      <c r="AH113" s="37" t="n"/>
      <c r="AI113" s="37" t="n"/>
      <c r="AJ113" s="37" t="n"/>
      <c r="AK113" s="37" t="n"/>
      <c r="AL113" s="37" t="n"/>
      <c r="AM113" s="37" t="n"/>
    </row>
    <row r="114" hidden="1" ht="18" customHeight="1" s="173" thickBot="1">
      <c r="A114" s="36" t="inlineStr">
        <is>
          <t>Aset reasuransi</t>
        </is>
      </c>
      <c r="B114" s="36" t="n"/>
      <c r="C114" s="37" t="inlineStr"/>
      <c r="D114" s="37" t="inlineStr"/>
      <c r="E114" s="37" t="inlineStr"/>
      <c r="F114" s="37" t="inlineStr"/>
      <c r="G114" s="37" t="inlineStr"/>
      <c r="H114" s="37" t="inlineStr"/>
      <c r="I114" s="37" t="inlineStr"/>
      <c r="J114" s="37" t="inlineStr"/>
      <c r="K114" s="37" t="n"/>
      <c r="L114" s="37" t="n"/>
      <c r="M114" s="37" t="n"/>
      <c r="N114" s="37" t="n"/>
      <c r="O114" s="37" t="n"/>
      <c r="P114" s="37" t="n"/>
      <c r="Q114" s="37" t="n"/>
      <c r="R114" s="37" t="n"/>
      <c r="S114" s="37" t="n"/>
      <c r="T114" s="37" t="n"/>
      <c r="U114" s="37" t="n"/>
      <c r="V114" s="37" t="n"/>
      <c r="W114" s="37" t="n"/>
      <c r="X114" s="37" t="n"/>
      <c r="Y114" s="37" t="n"/>
      <c r="Z114" s="37" t="n"/>
      <c r="AA114" s="37" t="n"/>
      <c r="AB114" s="37" t="n"/>
      <c r="AC114" s="37" t="n"/>
      <c r="AD114" s="37" t="n"/>
      <c r="AE114" s="37" t="n"/>
      <c r="AF114" s="37" t="n"/>
      <c r="AG114" s="37" t="n"/>
      <c r="AH114" s="37" t="n"/>
      <c r="AI114" s="37" t="n"/>
      <c r="AJ114" s="37" t="n"/>
      <c r="AK114" s="37" t="n"/>
      <c r="AL114" s="37" t="n"/>
      <c r="AM114" s="37" t="n"/>
    </row>
    <row r="115" hidden="1" ht="18" customHeight="1" s="173" thickBot="1">
      <c r="A115" s="36" t="inlineStr">
        <is>
          <t>Aset imbalan pasca kerja</t>
        </is>
      </c>
      <c r="B115" s="36" t="n"/>
      <c r="C115" s="37" t="inlineStr"/>
      <c r="D115" s="37" t="inlineStr"/>
      <c r="E115" s="37" t="inlineStr"/>
      <c r="F115" s="37" t="inlineStr"/>
      <c r="G115" s="37" t="inlineStr"/>
      <c r="H115" s="37" t="inlineStr"/>
      <c r="I115" s="37" t="inlineStr"/>
      <c r="J115" s="37" t="inlineStr"/>
      <c r="K115" s="37" t="n"/>
      <c r="L115" s="37" t="n"/>
      <c r="M115" s="37" t="n"/>
      <c r="N115" s="37" t="n"/>
      <c r="O115" s="37" t="n"/>
      <c r="P115" s="37" t="n"/>
      <c r="Q115" s="37" t="n"/>
      <c r="R115" s="37" t="n"/>
      <c r="S115" s="37" t="n"/>
      <c r="T115" s="37" t="n"/>
      <c r="U115" s="37" t="n"/>
      <c r="V115" s="37" t="n"/>
      <c r="W115" s="37" t="n"/>
      <c r="X115" s="37" t="n"/>
      <c r="Y115" s="37" t="n"/>
      <c r="Z115" s="37" t="n"/>
      <c r="AA115" s="37" t="n"/>
      <c r="AB115" s="37" t="n"/>
      <c r="AC115" s="37" t="n"/>
      <c r="AD115" s="37" t="n"/>
      <c r="AE115" s="37" t="n"/>
      <c r="AF115" s="37" t="n"/>
      <c r="AG115" s="37" t="n"/>
      <c r="AH115" s="37" t="n"/>
      <c r="AI115" s="37" t="n"/>
      <c r="AJ115" s="37" t="n"/>
      <c r="AK115" s="37" t="n"/>
      <c r="AL115" s="37" t="n"/>
      <c r="AM115" s="37" t="n"/>
    </row>
    <row r="116" hidden="1" ht="18" customHeight="1" s="173" thickBot="1">
      <c r="A116" s="36" t="inlineStr">
        <is>
          <t>Goodwill</t>
        </is>
      </c>
      <c r="B116" s="36" t="n"/>
      <c r="C116" s="37" t="inlineStr"/>
      <c r="D116" s="37" t="inlineStr"/>
      <c r="E116" s="37" t="inlineStr"/>
      <c r="F116" s="37" t="inlineStr"/>
      <c r="G116" s="37" t="inlineStr"/>
      <c r="H116" s="37" t="inlineStr"/>
      <c r="I116" s="37" t="inlineStr"/>
      <c r="J116" s="37" t="inlineStr"/>
      <c r="K116" s="37" t="n"/>
      <c r="L116" s="37" t="n"/>
      <c r="M116" s="37" t="n"/>
      <c r="N116" s="37" t="n"/>
      <c r="O116" s="37" t="n"/>
      <c r="P116" s="37" t="n"/>
      <c r="Q116" s="37" t="n"/>
      <c r="R116" s="37" t="n"/>
      <c r="S116" s="37" t="n"/>
      <c r="T116" s="37" t="n"/>
      <c r="U116" s="37" t="n"/>
      <c r="V116" s="37" t="n"/>
      <c r="W116" s="37" t="n"/>
      <c r="X116" s="37" t="n"/>
      <c r="Y116" s="37" t="n"/>
      <c r="Z116" s="37" t="n"/>
      <c r="AA116" s="37" t="n"/>
      <c r="AB116" s="37" t="n"/>
      <c r="AC116" s="37" t="n"/>
      <c r="AD116" s="37" t="n"/>
      <c r="AE116" s="37" t="n"/>
      <c r="AF116" s="37" t="n"/>
      <c r="AG116" s="37" t="n"/>
      <c r="AH116" s="37" t="n"/>
      <c r="AI116" s="37" t="n"/>
      <c r="AJ116" s="37" t="n"/>
      <c r="AK116" s="37" t="n"/>
      <c r="AL116" s="37" t="n"/>
      <c r="AM116" s="37" t="n"/>
    </row>
    <row r="117" ht="18" customHeight="1" s="173" thickBot="1">
      <c r="A117" s="36" t="inlineStr">
        <is>
          <t>Aset takberwujud selain goodwill</t>
        </is>
      </c>
      <c r="B117" s="36" t="n"/>
      <c r="C117" s="37" t="inlineStr"/>
      <c r="D117" s="37" t="inlineStr"/>
      <c r="E117" s="37" t="n">
        <v>3.685</v>
      </c>
      <c r="F117" s="37" t="inlineStr"/>
      <c r="G117" s="37" t="inlineStr"/>
      <c r="H117" s="37" t="inlineStr"/>
      <c r="I117" s="37" t="inlineStr"/>
      <c r="J117" s="37" t="inlineStr"/>
      <c r="K117" s="37" t="n"/>
      <c r="L117" s="37" t="n"/>
      <c r="M117" s="37" t="n"/>
      <c r="N117" s="37" t="n"/>
      <c r="O117" s="37" t="n"/>
      <c r="P117" s="37" t="n"/>
      <c r="Q117" s="37" t="n"/>
      <c r="R117" s="37" t="n"/>
      <c r="S117" s="37" t="n"/>
      <c r="T117" s="37" t="n"/>
      <c r="U117" s="37" t="n"/>
      <c r="V117" s="37" t="n"/>
      <c r="W117" s="37" t="n"/>
      <c r="X117" s="37" t="n"/>
      <c r="Y117" s="37" t="n"/>
      <c r="Z117" s="37" t="n"/>
      <c r="AA117" s="37" t="n"/>
      <c r="AB117" s="37" t="n"/>
      <c r="AC117" s="37" t="n"/>
      <c r="AD117" s="37" t="n"/>
      <c r="AE117" s="37" t="n"/>
      <c r="AF117" s="37" t="n"/>
      <c r="AG117" s="37" t="n"/>
      <c r="AH117" s="37" t="n"/>
      <c r="AI117" s="37" t="n"/>
      <c r="AJ117" s="37" t="n"/>
      <c r="AK117" s="37" t="n"/>
      <c r="AL117" s="37" t="n"/>
      <c r="AM117" s="37" t="n"/>
    </row>
    <row r="118" hidden="1" ht="18" customHeight="1" s="173" thickBot="1">
      <c r="A118" s="36" t="inlineStr">
        <is>
          <t>Properti investasi</t>
        </is>
      </c>
      <c r="B118" s="36" t="n"/>
      <c r="C118" s="37" t="inlineStr"/>
      <c r="D118" s="37" t="inlineStr"/>
      <c r="E118" s="37" t="inlineStr"/>
      <c r="F118" s="37" t="inlineStr"/>
      <c r="G118" s="37" t="inlineStr"/>
      <c r="H118" s="37" t="inlineStr"/>
      <c r="I118" s="37" t="inlineStr"/>
      <c r="J118" s="37" t="inlineStr"/>
      <c r="K118" s="37" t="n"/>
      <c r="L118" s="37" t="n"/>
      <c r="M118" s="37" t="n"/>
      <c r="N118" s="37" t="n"/>
      <c r="O118" s="37" t="n"/>
      <c r="P118" s="37" t="n"/>
      <c r="Q118" s="37" t="n"/>
      <c r="R118" s="37" t="n"/>
      <c r="S118" s="37" t="n"/>
      <c r="T118" s="37" t="n"/>
      <c r="U118" s="37" t="n"/>
      <c r="V118" s="37" t="n"/>
      <c r="W118" s="37" t="n"/>
      <c r="X118" s="37" t="n"/>
      <c r="Y118" s="37" t="n"/>
      <c r="Z118" s="37" t="n"/>
      <c r="AA118" s="37" t="n"/>
      <c r="AB118" s="37" t="n"/>
      <c r="AC118" s="37" t="n"/>
      <c r="AD118" s="37" t="n"/>
      <c r="AE118" s="37" t="n"/>
      <c r="AF118" s="37" t="n"/>
      <c r="AG118" s="37" t="n"/>
      <c r="AH118" s="37" t="n"/>
      <c r="AI118" s="37" t="n"/>
      <c r="AJ118" s="37" t="n"/>
      <c r="AK118" s="37" t="n"/>
      <c r="AL118" s="37" t="n"/>
      <c r="AM118" s="37" t="n"/>
    </row>
    <row r="119" ht="18" customHeight="1" s="173" thickBot="1">
      <c r="A119" s="36" t="inlineStr">
        <is>
          <t>Aset ijarah</t>
        </is>
      </c>
      <c r="B119" s="36" t="n"/>
      <c r="C119" s="37" t="n">
        <v>1676.682</v>
      </c>
      <c r="D119" s="37" t="n">
        <v>1597.231</v>
      </c>
      <c r="E119" s="37" t="n">
        <v>1509.461</v>
      </c>
      <c r="F119" s="37" t="n">
        <v>901.5650000000001</v>
      </c>
      <c r="G119" s="37" t="n">
        <v>1484.573</v>
      </c>
      <c r="H119" s="37" t="n">
        <v>2190.107</v>
      </c>
      <c r="I119" s="37" t="n">
        <v>3122.255</v>
      </c>
      <c r="J119" s="37" t="n">
        <v>3866.097</v>
      </c>
      <c r="K119" s="37" t="n"/>
      <c r="L119" s="37" t="n"/>
      <c r="M119" s="37" t="n"/>
      <c r="N119" s="37" t="n"/>
      <c r="O119" s="37" t="n"/>
      <c r="P119" s="37" t="n"/>
      <c r="Q119" s="37" t="n"/>
      <c r="R119" s="37" t="n"/>
      <c r="S119" s="37" t="n"/>
      <c r="T119" s="37" t="n"/>
      <c r="U119" s="37" t="n"/>
      <c r="V119" s="37" t="n"/>
      <c r="W119" s="37" t="n"/>
      <c r="X119" s="37" t="n"/>
      <c r="Y119" s="37" t="n"/>
      <c r="Z119" s="37" t="n"/>
      <c r="AA119" s="37" t="n"/>
      <c r="AB119" s="37" t="n"/>
      <c r="AC119" s="37" t="n"/>
      <c r="AD119" s="37" t="n"/>
      <c r="AE119" s="37" t="n"/>
      <c r="AF119" s="37" t="n"/>
      <c r="AG119" s="37" t="n"/>
      <c r="AH119" s="37" t="n"/>
      <c r="AI119" s="37" t="n"/>
      <c r="AJ119" s="37" t="n"/>
      <c r="AK119" s="37" t="n"/>
      <c r="AL119" s="37" t="n"/>
      <c r="AM119" s="37" t="n"/>
    </row>
    <row r="120" ht="18" customHeight="1" s="173" thickBot="1">
      <c r="A120" s="36" t="inlineStr">
        <is>
          <t>Aset tetap</t>
        </is>
      </c>
      <c r="B120" s="36" t="n"/>
      <c r="C120" s="37" t="n">
        <v>221.444</v>
      </c>
      <c r="D120" s="37" t="n">
        <v>217.793</v>
      </c>
      <c r="E120" s="37" t="n">
        <v>3397.075</v>
      </c>
      <c r="F120" s="37" t="n">
        <v>4055.953</v>
      </c>
      <c r="G120" s="37" t="n">
        <v>5014.409</v>
      </c>
      <c r="H120" s="37" t="n">
        <v>5918.336</v>
      </c>
      <c r="I120" s="37" t="n">
        <v>9168.619000000001</v>
      </c>
      <c r="J120" s="37" t="n">
        <v>10603.091</v>
      </c>
      <c r="K120" s="37" t="n"/>
      <c r="L120" s="37" t="n"/>
      <c r="M120" s="37" t="n"/>
      <c r="N120" s="37" t="n"/>
      <c r="O120" s="37" t="n"/>
      <c r="P120" s="37" t="n"/>
      <c r="Q120" s="37" t="n"/>
      <c r="R120" s="37" t="n"/>
      <c r="S120" s="37" t="n"/>
      <c r="T120" s="37" t="n"/>
      <c r="U120" s="37" t="n"/>
      <c r="V120" s="37" t="n"/>
      <c r="W120" s="37" t="n"/>
      <c r="X120" s="37" t="n"/>
      <c r="Y120" s="37" t="n"/>
      <c r="Z120" s="37" t="n"/>
      <c r="AA120" s="37" t="n"/>
      <c r="AB120" s="37" t="n"/>
      <c r="AC120" s="37" t="n"/>
      <c r="AD120" s="37" t="n"/>
      <c r="AE120" s="37" t="n"/>
      <c r="AF120" s="37" t="n"/>
      <c r="AG120" s="37" t="n"/>
      <c r="AH120" s="37" t="n"/>
      <c r="AI120" s="37" t="n"/>
      <c r="AJ120" s="37" t="n"/>
      <c r="AK120" s="37" t="n"/>
      <c r="AL120" s="37" t="n"/>
      <c r="AM120" s="37" t="n"/>
    </row>
    <row r="121" ht="18" customHeight="1" s="173" thickBot="1">
      <c r="A121" s="36" t="inlineStr">
        <is>
          <t>Aset hak guna</t>
        </is>
      </c>
      <c r="B121" s="36" t="n"/>
      <c r="C121" s="37" t="n">
        <v/>
      </c>
      <c r="D121" s="37" t="n">
        <v/>
      </c>
      <c r="E121" s="37" t="n">
        <v/>
      </c>
      <c r="F121" s="37" t="n">
        <v>715.3049999999999</v>
      </c>
      <c r="G121" s="37" t="n">
        <v>640.289</v>
      </c>
      <c r="H121" s="37" t="n">
        <v>562.841</v>
      </c>
      <c r="I121" s="37" t="n">
        <v>657.578</v>
      </c>
      <c r="J121" s="37" t="n">
        <v>3254.036</v>
      </c>
      <c r="K121" s="37" t="n"/>
      <c r="L121" s="37" t="n"/>
      <c r="M121" s="37" t="n"/>
      <c r="N121" s="37" t="n"/>
      <c r="O121" s="37" t="n"/>
      <c r="P121" s="37" t="n"/>
      <c r="Q121" s="37" t="n"/>
      <c r="R121" s="37" t="n"/>
      <c r="S121" s="37" t="n"/>
      <c r="T121" s="37" t="n"/>
      <c r="U121" s="37" t="n"/>
      <c r="V121" s="37" t="n"/>
      <c r="W121" s="37" t="n"/>
      <c r="X121" s="37" t="n"/>
      <c r="Y121" s="37" t="n"/>
      <c r="Z121" s="37" t="n"/>
      <c r="AA121" s="37" t="n"/>
      <c r="AB121" s="37" t="n"/>
      <c r="AC121" s="37" t="n"/>
      <c r="AD121" s="37" t="n"/>
      <c r="AE121" s="37" t="n"/>
      <c r="AF121" s="37" t="n"/>
      <c r="AG121" s="37" t="n"/>
      <c r="AH121" s="37" t="n"/>
      <c r="AI121" s="37" t="n"/>
      <c r="AJ121" s="37" t="n"/>
      <c r="AK121" s="37" t="n"/>
      <c r="AL121" s="37" t="n"/>
      <c r="AM121" s="37" t="n"/>
    </row>
    <row r="122" ht="18" customHeight="1" s="173" thickBot="1">
      <c r="A122" s="36" t="inlineStr">
        <is>
          <t>Aset pengampunan pajak</t>
        </is>
      </c>
      <c r="B122" s="36" t="n"/>
      <c r="C122" s="37" t="n">
        <v>191.484</v>
      </c>
      <c r="D122" s="37" t="n">
        <v>3.156</v>
      </c>
      <c r="E122" s="37" t="n">
        <v>0</v>
      </c>
      <c r="F122" s="37" t="n">
        <v>875.376</v>
      </c>
      <c r="G122" s="37" t="n">
        <v>859.0069999999999</v>
      </c>
      <c r="H122" s="37" t="inlineStr"/>
      <c r="I122" s="37" t="inlineStr"/>
      <c r="J122" s="37" t="inlineStr"/>
      <c r="K122" s="37" t="n"/>
      <c r="L122" s="37" t="n"/>
      <c r="M122" s="37" t="n"/>
      <c r="N122" s="37" t="n"/>
      <c r="O122" s="37" t="n"/>
      <c r="P122" s="37" t="n"/>
      <c r="Q122" s="37" t="n"/>
      <c r="R122" s="37" t="n"/>
      <c r="S122" s="37" t="n"/>
      <c r="T122" s="37" t="n"/>
      <c r="U122" s="37" t="n"/>
      <c r="V122" s="37" t="n"/>
      <c r="W122" s="37" t="n"/>
      <c r="X122" s="37" t="n"/>
      <c r="Y122" s="37" t="n"/>
      <c r="Z122" s="37" t="n"/>
      <c r="AA122" s="37" t="n"/>
      <c r="AB122" s="37" t="n"/>
      <c r="AC122" s="37" t="n"/>
      <c r="AD122" s="37" t="n"/>
      <c r="AE122" s="37" t="n"/>
      <c r="AF122" s="37" t="n"/>
      <c r="AG122" s="37" t="n"/>
      <c r="AH122" s="37" t="n"/>
      <c r="AI122" s="37" t="n"/>
      <c r="AJ122" s="37" t="n"/>
      <c r="AK122" s="37" t="n"/>
      <c r="AL122" s="37" t="n"/>
      <c r="AM122" s="37" t="n"/>
    </row>
    <row r="123" hidden="1" ht="18" customHeight="1" s="173" thickBot="1">
      <c r="A123" s="36" t="inlineStr">
        <is>
          <t>Agunan yang diambil alih</t>
        </is>
      </c>
      <c r="B123" s="36" t="n"/>
      <c r="C123" s="37" t="inlineStr"/>
      <c r="D123" s="37" t="inlineStr"/>
      <c r="E123" s="37" t="inlineStr"/>
      <c r="F123" s="37" t="inlineStr"/>
      <c r="G123" s="37" t="inlineStr"/>
      <c r="H123" s="37" t="inlineStr"/>
      <c r="I123" s="37" t="inlineStr"/>
      <c r="J123" s="37" t="inlineStr"/>
      <c r="K123" s="37" t="n"/>
      <c r="L123" s="37" t="n"/>
      <c r="M123" s="37" t="n"/>
      <c r="N123" s="37" t="n"/>
      <c r="O123" s="37" t="n"/>
      <c r="P123" s="37" t="n"/>
      <c r="Q123" s="37" t="n"/>
      <c r="R123" s="37" t="n"/>
      <c r="S123" s="37" t="n"/>
      <c r="T123" s="37" t="n"/>
      <c r="U123" s="37" t="n"/>
      <c r="V123" s="37" t="n"/>
      <c r="W123" s="37" t="n"/>
      <c r="X123" s="37" t="n"/>
      <c r="Y123" s="37" t="n"/>
      <c r="Z123" s="37" t="n"/>
      <c r="AA123" s="37" t="n"/>
      <c r="AB123" s="37" t="n"/>
      <c r="AC123" s="37" t="n"/>
      <c r="AD123" s="37" t="n"/>
      <c r="AE123" s="37" t="n"/>
      <c r="AF123" s="37" t="n"/>
      <c r="AG123" s="37" t="n"/>
      <c r="AH123" s="37" t="n"/>
      <c r="AI123" s="37" t="n"/>
      <c r="AJ123" s="37" t="n"/>
      <c r="AK123" s="37" t="n"/>
      <c r="AL123" s="37" t="n"/>
      <c r="AM123" s="37" t="n"/>
    </row>
    <row r="124" ht="18" customHeight="1" s="173" thickBot="1">
      <c r="A124" s="36" t="inlineStr">
        <is>
          <t>Aset lainnya</t>
        </is>
      </c>
      <c r="B124" s="36" t="n"/>
      <c r="C124" s="37" t="n">
        <v>378.183</v>
      </c>
      <c r="D124" s="37" t="n">
        <v>37.431</v>
      </c>
      <c r="E124" s="37" t="n">
        <v>174.246</v>
      </c>
      <c r="F124" s="37" t="n">
        <v>304.036</v>
      </c>
      <c r="G124" s="37" t="n">
        <v>1553.766</v>
      </c>
      <c r="H124" s="37" t="n">
        <v>2011.43</v>
      </c>
      <c r="I124" s="37" t="n">
        <v>2199.625</v>
      </c>
      <c r="J124" s="37" t="n">
        <v>4909.783</v>
      </c>
      <c r="K124" s="37" t="n"/>
      <c r="L124" s="37" t="n"/>
      <c r="M124" s="37" t="n"/>
      <c r="N124" s="37" t="n"/>
      <c r="O124" s="37" t="n"/>
      <c r="P124" s="37" t="n"/>
      <c r="Q124" s="37" t="n"/>
      <c r="R124" s="37" t="n"/>
      <c r="S124" s="37" t="n"/>
      <c r="T124" s="37" t="n"/>
      <c r="U124" s="37" t="n"/>
      <c r="V124" s="37" t="n"/>
      <c r="W124" s="37" t="n"/>
      <c r="X124" s="37" t="n"/>
      <c r="Y124" s="37" t="n"/>
      <c r="Z124" s="37" t="n"/>
      <c r="AA124" s="37" t="n"/>
      <c r="AB124" s="37" t="n"/>
      <c r="AC124" s="37" t="n"/>
      <c r="AD124" s="37" t="n"/>
      <c r="AE124" s="37" t="n"/>
      <c r="AF124" s="37" t="n"/>
      <c r="AG124" s="37" t="n"/>
      <c r="AH124" s="37" t="n"/>
      <c r="AI124" s="37" t="n"/>
      <c r="AJ124" s="37" t="n"/>
      <c r="AK124" s="37" t="n"/>
      <c r="AL124" s="37" t="n"/>
      <c r="AM124" s="37" t="n"/>
    </row>
    <row r="125" ht="18" customHeight="1" s="173" thickBot="1">
      <c r="A125" s="38" t="inlineStr">
        <is>
          <t>Jumlah aset</t>
        </is>
      </c>
      <c r="B125" s="38" t="n"/>
      <c r="C125" s="41" t="n">
        <v>37869.177</v>
      </c>
      <c r="D125" s="41" t="n">
        <v>43123.488</v>
      </c>
      <c r="E125" s="41" t="n">
        <v>57715.586</v>
      </c>
      <c r="F125" s="41" t="n">
        <v>265289.081</v>
      </c>
      <c r="G125" s="41" t="n">
        <v>305727.438</v>
      </c>
      <c r="H125" s="41" t="n">
        <v>353624.124</v>
      </c>
      <c r="I125" s="41" t="n">
        <v>408613.432</v>
      </c>
      <c r="J125" s="41" t="n">
        <v>456192.606</v>
      </c>
      <c r="K125" s="41" t="n"/>
      <c r="L125" s="41" t="n"/>
      <c r="M125" s="41" t="n"/>
      <c r="N125" s="41" t="n"/>
      <c r="O125" s="41" t="n"/>
      <c r="P125" s="41" t="n"/>
      <c r="Q125" s="41" t="n"/>
      <c r="R125" s="41" t="n"/>
      <c r="S125" s="41" t="n"/>
      <c r="T125" s="41" t="n"/>
      <c r="U125" s="41" t="n"/>
      <c r="V125" s="41" t="n"/>
      <c r="W125" s="41" t="n"/>
      <c r="X125" s="41" t="n"/>
      <c r="Y125" s="41" t="n"/>
      <c r="Z125" s="41" t="n"/>
      <c r="AA125" s="41" t="n"/>
      <c r="AB125" s="41" t="n"/>
      <c r="AC125" s="41" t="n"/>
      <c r="AD125" s="41" t="n"/>
      <c r="AE125" s="41" t="n"/>
      <c r="AF125" s="41" t="n"/>
      <c r="AG125" s="41" t="n"/>
      <c r="AH125" s="41" t="n"/>
      <c r="AI125" s="41" t="n"/>
      <c r="AJ125" s="41" t="n"/>
      <c r="AK125" s="41" t="n"/>
      <c r="AL125" s="41" t="n"/>
      <c r="AM125" s="41" t="n"/>
    </row>
    <row r="126" ht="18" customFormat="1" customHeight="1" s="50" thickBot="1">
      <c r="A126" s="151" t="inlineStr">
        <is>
          <t>Asset Growth (%)</t>
        </is>
      </c>
      <c r="B126" s="62" t="n"/>
      <c r="C126" s="152">
        <f>IFERROR(IF(((C125-B125)/B125)=-1, "", (C125-B125)/B125), "")</f>
        <v/>
      </c>
      <c r="D126" s="152">
        <f>IFERROR(IF(((D125-C125)/C125)=-1, "", (D125-C125)/C125), "")</f>
        <v/>
      </c>
      <c r="E126" s="152">
        <f>IFERROR(IF(((E125-D125)/D125)=-1, "", (E125-D125)/D125), "")</f>
        <v/>
      </c>
      <c r="F126" s="152">
        <f>IFERROR(IF(((F125-E125)/E125)=-1, "", (F125-E125)/E125), "")</f>
        <v/>
      </c>
      <c r="G126" s="152">
        <f>IFERROR(IF(((G125-F125)/F125)=-1, "", (G125-F125)/F125), "")</f>
        <v/>
      </c>
      <c r="H126" s="152">
        <f>IFERROR(IF(((H125-G125)/G125)=-1, "", (H125-G125)/G125), "")</f>
        <v/>
      </c>
      <c r="I126" s="152">
        <f>IFERROR(IF(((I125-H125)/H125)=-1, "", (I125-H125)/H125), "")</f>
        <v/>
      </c>
      <c r="J126" s="152">
        <f>IFERROR(IF(((J125-I125)/I125)=-1, "", (J125-I125)/I125), "")</f>
        <v/>
      </c>
      <c r="K126" s="152">
        <f>IFERROR(IF(((K125-J125)/J125)=-1, "", (K125-J125)/J125), "")</f>
        <v/>
      </c>
      <c r="L126" s="152">
        <f>IFERROR(IF(((L125-K125)/K125)=-1, "", (L125-K125)/K125), "")</f>
        <v/>
      </c>
      <c r="M126" s="152">
        <f>IFERROR(IF(((M125-L125)/L125)=-1, "", (M125-L125)/L125), "")</f>
        <v/>
      </c>
      <c r="N126" s="152">
        <f>IFERROR(IF(((N125-M125)/M125)=-1, "", (N125-M125)/M125), "")</f>
        <v/>
      </c>
      <c r="O126" s="152">
        <f>IFERROR(IF(((O125-N125)/N125)=-1, "", (O125-N125)/N125), "")</f>
        <v/>
      </c>
      <c r="P126" s="152">
        <f>IFERROR(IF(((P125-O125)/O125)=-1, "", (P125-O125)/O125), "")</f>
        <v/>
      </c>
      <c r="Q126" s="152">
        <f>IFERROR(IF(((Q125-P125)/P125)=-1, "", (Q125-P125)/P125), "")</f>
        <v/>
      </c>
      <c r="R126" s="152">
        <f>IFERROR(IF(((R125-Q125)/Q125)=-1, "", (R125-Q125)/Q125), "")</f>
        <v/>
      </c>
      <c r="S126" s="152">
        <f>IFERROR(IF(((S125-R125)/R125)=-1, "", (S125-R125)/R125), "")</f>
        <v/>
      </c>
      <c r="T126" s="152">
        <f>IFERROR(IF(((T125-S125)/S125)=-1, "", (T125-S125)/S125), "")</f>
        <v/>
      </c>
      <c r="U126" s="152">
        <f>IFERROR(IF(((U125-T125)/T125)=-1, "", (U125-T125)/T125), "")</f>
        <v/>
      </c>
      <c r="V126" s="152">
        <f>IFERROR(IF(((V125-U125)/U125)=-1, "", (V125-U125)/U125), "")</f>
        <v/>
      </c>
      <c r="W126" s="152">
        <f>IFERROR(IF(((W125-V125)/V125)=-1, "", (W125-V125)/V125), "")</f>
        <v/>
      </c>
      <c r="X126" s="152">
        <f>IFERROR(IF(((X125-W125)/W125)=-1, "", (X125-W125)/W125), "")</f>
        <v/>
      </c>
      <c r="Y126" s="152">
        <f>IFERROR(IF(((Y125-X125)/X125)=-1, "", (Y125-X125)/X125), "")</f>
        <v/>
      </c>
      <c r="Z126" s="152">
        <f>IFERROR(IF(((Z125-Y125)/Y125)=-1, "", (Z125-Y125)/Y125), "")</f>
        <v/>
      </c>
      <c r="AA126" s="152">
        <f>IFERROR(IF(((AA125-Z125)/Z125)=-1, "", (AA125-Z125)/Z125), "")</f>
        <v/>
      </c>
      <c r="AB126" s="152">
        <f>IFERROR(IF(((AB125-AA125)/AA125)=-1, "", (AB125-AA125)/AA125), "")</f>
        <v/>
      </c>
      <c r="AC126" s="152">
        <f>IFERROR(IF(((AC125-AB125)/AB125)=-1, "", (AC125-AB125)/AB125), "")</f>
        <v/>
      </c>
      <c r="AD126" s="152">
        <f>IFERROR(IF(((AD125-AC125)/AC125)=-1, "", (AD125-AC125)/AC125), "")</f>
        <v/>
      </c>
      <c r="AE126" s="152">
        <f>IFERROR(IF(((AE125-AD125)/AD125)=-1, "", (AE125-AD125)/AD125), "")</f>
        <v/>
      </c>
      <c r="AF126" s="152">
        <f>IFERROR(IF(((AF125-AE125)/AE125)=-1, "", (AF125-AE125)/AE125), "")</f>
        <v/>
      </c>
      <c r="AG126" s="152">
        <f>IFERROR(IF(((AG125-AF125)/AF125)=-1, "", (AG125-AF125)/AF125), "")</f>
        <v/>
      </c>
      <c r="AH126" s="152">
        <f>IFERROR(IF(((AH125-AG125)/AG125)=-1, "", (AH125-AG125)/AG125), "")</f>
        <v/>
      </c>
      <c r="AI126" s="152">
        <f>IFERROR(IF(((AI125-AH125)/AH125)=-1, "", (AI125-AH125)/AH125), "")</f>
        <v/>
      </c>
      <c r="AJ126" s="152">
        <f>IFERROR(IF(((AJ125-AI125)/AI125)=-1, "", (AJ125-AI125)/AI125), "")</f>
        <v/>
      </c>
      <c r="AK126" s="152">
        <f>IFERROR(IF(((AK125-AJ125)/AJ125)=-1, "", (AK125-AJ125)/AJ125), "")</f>
        <v/>
      </c>
      <c r="AL126" s="152">
        <f>IFERROR(IF(((AL125-AK125)/AK125)=-1, "", (AL125-AK125)/AK125), "")</f>
        <v/>
      </c>
      <c r="AM126" s="152">
        <f>IFERROR(IF(((AM125-AL125)/AL125)=-1, "", (AM125-AL125)/AL125), "")</f>
        <v/>
      </c>
    </row>
    <row r="127" ht="18" customHeight="1" s="173" thickBot="1">
      <c r="A127" s="38" t="inlineStr">
        <is>
          <t>Interest Bearing Asset</t>
        </is>
      </c>
      <c r="B127" s="140" t="n"/>
      <c r="C127" s="149">
        <f>C8+C9+C13+C27+C32+C33+C37+C41+C44+C101</f>
        <v/>
      </c>
      <c r="D127" s="149">
        <f>D8+D9+D13+D27+D32+D33+D37+D41+D44+D101</f>
        <v/>
      </c>
      <c r="E127" s="149">
        <f>E8+E9+E13+E27+E32+E33+E37+E41+E44+E101</f>
        <v/>
      </c>
      <c r="F127" s="149">
        <f>F8+F9+F13+F27+F32+F33+F37+F41+F44+F101</f>
        <v/>
      </c>
      <c r="G127" s="149">
        <f>G8+G9+G13+G27+G32+G33+G37+G41+G44+G101</f>
        <v/>
      </c>
      <c r="H127" s="149">
        <f>H8+H9+H13+H27+H32+H33+H37+H41+H44+H101</f>
        <v/>
      </c>
      <c r="I127" s="149">
        <f>I8+I9+I13+I27+I32+I33+I37+I41+I44+I101</f>
        <v/>
      </c>
      <c r="J127" s="149">
        <f>J8+J9+J13+J27+J32+J33+J37+J41+J44+J101</f>
        <v/>
      </c>
      <c r="K127" s="149">
        <f>K8+K9+K13+K27+K32+K33+K37+K41+K44+K101</f>
        <v/>
      </c>
      <c r="L127" s="149">
        <f>L8+L9+L13+L27+L32+L33+L37+L41+L44+L101</f>
        <v/>
      </c>
      <c r="M127" s="149">
        <f>M8+M9+M13+M27+M32+M33+M37+M41+M44+M101</f>
        <v/>
      </c>
      <c r="N127" s="149">
        <f>N8+N9+N13+N27+N32+N33+N37+N41+N44+N101</f>
        <v/>
      </c>
      <c r="O127" s="149">
        <f>O8+O9+O13+O27+O32+O33+O37+O41+O44+O101</f>
        <v/>
      </c>
      <c r="P127" s="149">
        <f>P8+P9+P13+P27+P32+P33+P37+P41+P44+P101</f>
        <v/>
      </c>
      <c r="Q127" s="149">
        <f>Q8+Q9+Q13+Q27+Q32+Q33+Q37+Q41+Q44+Q101</f>
        <v/>
      </c>
      <c r="R127" s="149">
        <f>R8+R9+R13+R27+R32+R33+R37+R41+R44+R101</f>
        <v/>
      </c>
      <c r="S127" s="149">
        <f>S8+S9+S13+S27+S32+S33+S37+S41+S44+S101</f>
        <v/>
      </c>
      <c r="T127" s="149">
        <f>T8+T9+T13+T27+T32+T33+T37+T41+T44+T101</f>
        <v/>
      </c>
      <c r="U127" s="149">
        <f>U8+U9+U13+U27+U32+U33+U37+U41+U44+U101</f>
        <v/>
      </c>
      <c r="V127" s="149">
        <f>V8+V9+V13+V27+V32+V33+V37+V41+V44+V101</f>
        <v/>
      </c>
      <c r="W127" s="149">
        <f>W8+W9+W13+W27+W32+W33+W37+W41+W44+W101</f>
        <v/>
      </c>
      <c r="X127" s="149">
        <f>X8+X9+X13+X27+X32+X33+X37+X41+X44+X101</f>
        <v/>
      </c>
      <c r="Y127" s="149">
        <f>Y8+Y9+Y13+Y27+Y32+Y33+Y37+Y41+Y44+Y101</f>
        <v/>
      </c>
      <c r="Z127" s="149">
        <f>Z8+Z9+Z13+Z27+Z32+Z33+Z37+Z41+Z44+Z101</f>
        <v/>
      </c>
      <c r="AA127" s="149">
        <f>AA8+AA9+AA13+AA27+AA32+AA33+AA37+AA41+AA44+AA101</f>
        <v/>
      </c>
      <c r="AB127" s="149">
        <f>AB8+AB9+AB13+AB27+AB32+AB33+AB37+AB41+AB44+AB101</f>
        <v/>
      </c>
      <c r="AC127" s="149">
        <f>AC8+AC9+AC13+AC27+AC32+AC33+AC37+AC41+AC44+AC101</f>
        <v/>
      </c>
      <c r="AD127" s="149">
        <f>AD8+AD9+AD13+AD27+AD32+AD33+AD37+AD41+AD44+AD101</f>
        <v/>
      </c>
      <c r="AE127" s="149">
        <f>AE8+AE9+AE13+AE27+AE32+AE33+AE37+AE41+AE44+AE101</f>
        <v/>
      </c>
      <c r="AF127" s="149">
        <f>AF8+AF9+AF13+AF27+AF32+AF33+AF37+AF41+AF44+AF101</f>
        <v/>
      </c>
      <c r="AG127" s="149">
        <f>AG8+AG9+AG13+AG27+AG32+AG33+AG37+AG41+AG44+AG101</f>
        <v/>
      </c>
      <c r="AH127" s="149">
        <f>AH8+AH9+AH13+AH27+AH32+AH33+AH37+AH41+AH44+AH101</f>
        <v/>
      </c>
      <c r="AI127" s="149">
        <f>AI8+AI9+AI13+AI27+AI32+AI33+AI37+AI41+AI44+AI101</f>
        <v/>
      </c>
      <c r="AJ127" s="149">
        <f>AJ8+AJ9+AJ13+AJ27+AJ32+AJ33+AJ37+AJ41+AJ44+AJ101</f>
        <v/>
      </c>
      <c r="AK127" s="149">
        <f>AK8+AK9+AK13+AK27+AK32+AK33+AK37+AK41+AK44+AK101</f>
        <v/>
      </c>
      <c r="AL127" s="149">
        <f>AL8+AL9+AL13+AL27+AL32+AL33+AL37+AL41+AL44+AL101</f>
        <v/>
      </c>
      <c r="AM127" s="149">
        <f>AM8+AM9+AM13+AM27+AM32+AM33+AM37+AM41+AM44+AM101</f>
        <v/>
      </c>
      <c r="AN127" s="141" t="n"/>
      <c r="AO127" s="141" t="n"/>
    </row>
    <row r="128" ht="35" customFormat="1" customHeight="1" s="50" thickBot="1">
      <c r="A128" s="151" t="inlineStr">
        <is>
          <t>Interest Bearing Asset Growth (%)</t>
        </is>
      </c>
      <c r="B128" s="62" t="n"/>
      <c r="C128" s="152">
        <f>IFERROR(IF(((C127-B127)/B127)=-1, "", (C127-B127)/B127), "")</f>
        <v/>
      </c>
      <c r="D128" s="152">
        <f>IFERROR(IF(((D127-C127)/C127)=-1, "", (D127-C127)/C127), "")</f>
        <v/>
      </c>
      <c r="E128" s="152">
        <f>IFERROR(IF(((E127-D127)/D127)=-1, "", (E127-D127)/D127), "")</f>
        <v/>
      </c>
      <c r="F128" s="152">
        <f>IFERROR(IF(((F127-E127)/E127)=-1, "", (F127-E127)/E127), "")</f>
        <v/>
      </c>
      <c r="G128" s="152">
        <f>IFERROR(IF(((G127-F127)/F127)=-1, "", (G127-F127)/F127), "")</f>
        <v/>
      </c>
      <c r="H128" s="152">
        <f>IFERROR(IF(((H127-G127)/G127)=-1, "", (H127-G127)/G127), "")</f>
        <v/>
      </c>
      <c r="I128" s="152">
        <f>IFERROR(IF(((I127-H127)/H127)=-1, "", (I127-H127)/H127), "")</f>
        <v/>
      </c>
      <c r="J128" s="152">
        <f>IFERROR(IF(((J127-I127)/I127)=-1, "", (J127-I127)/I127), "")</f>
        <v/>
      </c>
      <c r="K128" s="152">
        <f>IFERROR(IF(((K127-J127)/J127)=-1, "", (K127-J127)/J127), "")</f>
        <v/>
      </c>
      <c r="L128" s="152">
        <f>IFERROR(IF(((L127-K127)/K127)=-1, "", (L127-K127)/K127), "")</f>
        <v/>
      </c>
      <c r="M128" s="152">
        <f>IFERROR(IF(((M127-L127)/L127)=-1, "", (M127-L127)/L127), "")</f>
        <v/>
      </c>
      <c r="N128" s="152">
        <f>IFERROR(IF(((N127-M127)/M127)=-1, "", (N127-M127)/M127), "")</f>
        <v/>
      </c>
      <c r="O128" s="152">
        <f>IFERROR(IF(((O127-N127)/N127)=-1, "", (O127-N127)/N127), "")</f>
        <v/>
      </c>
      <c r="P128" s="152">
        <f>IFERROR(IF(((P127-O127)/O127)=-1, "", (P127-O127)/O127), "")</f>
        <v/>
      </c>
      <c r="Q128" s="152">
        <f>IFERROR(IF(((Q127-P127)/P127)=-1, "", (Q127-P127)/P127), "")</f>
        <v/>
      </c>
      <c r="R128" s="152">
        <f>IFERROR(IF(((R127-Q127)/Q127)=-1, "", (R127-Q127)/Q127), "")</f>
        <v/>
      </c>
      <c r="S128" s="152">
        <f>IFERROR(IF(((S127-R127)/R127)=-1, "", (S127-R127)/R127), "")</f>
        <v/>
      </c>
      <c r="T128" s="152">
        <f>IFERROR(IF(((T127-S127)/S127)=-1, "", (T127-S127)/S127), "")</f>
        <v/>
      </c>
      <c r="U128" s="152">
        <f>IFERROR(IF(((U127-T127)/T127)=-1, "", (U127-T127)/T127), "")</f>
        <v/>
      </c>
      <c r="V128" s="152">
        <f>IFERROR(IF(((V127-U127)/U127)=-1, "", (V127-U127)/U127), "")</f>
        <v/>
      </c>
      <c r="W128" s="152">
        <f>IFERROR(IF(((W127-V127)/V127)=-1, "", (W127-V127)/V127), "")</f>
        <v/>
      </c>
      <c r="X128" s="152">
        <f>IFERROR(IF(((X127-W127)/W127)=-1, "", (X127-W127)/W127), "")</f>
        <v/>
      </c>
      <c r="Y128" s="152">
        <f>IFERROR(IF(((Y127-X127)/X127)=-1, "", (Y127-X127)/X127), "")</f>
        <v/>
      </c>
      <c r="Z128" s="152">
        <f>IFERROR(IF(((Z127-Y127)/Y127)=-1, "", (Z127-Y127)/Y127), "")</f>
        <v/>
      </c>
      <c r="AA128" s="152">
        <f>IFERROR(IF(((AA127-Z127)/Z127)=-1, "", (AA127-Z127)/Z127), "")</f>
        <v/>
      </c>
      <c r="AB128" s="152">
        <f>IFERROR(IF(((AB127-AA127)/AA127)=-1, "", (AB127-AA127)/AA127), "")</f>
        <v/>
      </c>
      <c r="AC128" s="152">
        <f>IFERROR(IF(((AC127-AB127)/AB127)=-1, "", (AC127-AB127)/AB127), "")</f>
        <v/>
      </c>
      <c r="AD128" s="152">
        <f>IFERROR(IF(((AD127-AC127)/AC127)=-1, "", (AD127-AC127)/AC127), "")</f>
        <v/>
      </c>
      <c r="AE128" s="152">
        <f>IFERROR(IF(((AE127-AD127)/AD127)=-1, "", (AE127-AD127)/AD127), "")</f>
        <v/>
      </c>
      <c r="AF128" s="152">
        <f>IFERROR(IF(((AF127-AE127)/AE127)=-1, "", (AF127-AE127)/AE127), "")</f>
        <v/>
      </c>
      <c r="AG128" s="152">
        <f>IFERROR(IF(((AG127-AF127)/AF127)=-1, "", (AG127-AF127)/AF127), "")</f>
        <v/>
      </c>
      <c r="AH128" s="152">
        <f>IFERROR(IF(((AH127-AG127)/AG127)=-1, "", (AH127-AG127)/AG127), "")</f>
        <v/>
      </c>
      <c r="AI128" s="152">
        <f>IFERROR(IF(((AI127-AH127)/AH127)=-1, "", (AI127-AH127)/AH127), "")</f>
        <v/>
      </c>
      <c r="AJ128" s="152">
        <f>IFERROR(IF(((AJ127-AI127)/AI127)=-1, "", (AJ127-AI127)/AI127), "")</f>
        <v/>
      </c>
      <c r="AK128" s="152">
        <f>IFERROR(IF(((AK127-AJ127)/AJ127)=-1, "", (AK127-AJ127)/AJ127), "")</f>
        <v/>
      </c>
      <c r="AL128" s="152">
        <f>IFERROR(IF(((AL127-AK127)/AK127)=-1, "", (AL127-AK127)/AK127), "")</f>
        <v/>
      </c>
      <c r="AM128" s="152">
        <f>IFERROR(IF(((AM127-AL127)/AL127)=-1, "", (AM127-AL127)/AL127), "")</f>
        <v/>
      </c>
    </row>
    <row r="129" ht="35" customFormat="1" customHeight="1" s="50" thickBot="1">
      <c r="A129" s="143" t="inlineStr">
        <is>
          <t>Interest Bearing Asset to Asset (%)</t>
        </is>
      </c>
      <c r="B129" s="54" t="n"/>
      <c r="C129" s="95">
        <f>IFERROR(C127/C125, 0)</f>
        <v/>
      </c>
      <c r="D129" s="95">
        <f>IFERROR(D127/D125, 0)</f>
        <v/>
      </c>
      <c r="E129" s="95">
        <f>IFERROR(E127/E125, 0)</f>
        <v/>
      </c>
      <c r="F129" s="95">
        <f>IFERROR(F127/F125, 0)</f>
        <v/>
      </c>
      <c r="G129" s="95">
        <f>IFERROR(G127/G125, 0)</f>
        <v/>
      </c>
      <c r="H129" s="95">
        <f>IFERROR(H127/H125, 0)</f>
        <v/>
      </c>
      <c r="I129" s="95">
        <f>IFERROR(I127/I125, 0)</f>
        <v/>
      </c>
      <c r="J129" s="95">
        <f>IFERROR(J127/J125, 0)</f>
        <v/>
      </c>
      <c r="K129" s="95">
        <f>IFERROR(K127/K125, 0)</f>
        <v/>
      </c>
      <c r="L129" s="95">
        <f>IFERROR(L127/L125, 0)</f>
        <v/>
      </c>
      <c r="M129" s="95">
        <f>IFERROR(M127/M125, 0)</f>
        <v/>
      </c>
      <c r="N129" s="95">
        <f>IFERROR(N127/N125, 0)</f>
        <v/>
      </c>
      <c r="O129" s="95">
        <f>IFERROR(O127/O125, 0)</f>
        <v/>
      </c>
      <c r="P129" s="95">
        <f>IFERROR(P127/P125, 0)</f>
        <v/>
      </c>
      <c r="Q129" s="95">
        <f>IFERROR(Q127/Q125, 0)</f>
        <v/>
      </c>
      <c r="R129" s="95">
        <f>IFERROR(R127/R125, 0)</f>
        <v/>
      </c>
      <c r="S129" s="95">
        <f>IFERROR(S127/S125, 0)</f>
        <v/>
      </c>
      <c r="T129" s="95">
        <f>IFERROR(T127/T125, 0)</f>
        <v/>
      </c>
      <c r="U129" s="95">
        <f>IFERROR(U127/U125, 0)</f>
        <v/>
      </c>
      <c r="V129" s="95">
        <f>IFERROR(V127/V125, 0)</f>
        <v/>
      </c>
      <c r="W129" s="95">
        <f>IFERROR(W127/W125, 0)</f>
        <v/>
      </c>
      <c r="X129" s="95">
        <f>IFERROR(X127/X125, 0)</f>
        <v/>
      </c>
      <c r="Y129" s="95">
        <f>IFERROR(Y127/Y125, 0)</f>
        <v/>
      </c>
      <c r="Z129" s="95">
        <f>IFERROR(Z127/Z125, 0)</f>
        <v/>
      </c>
      <c r="AA129" s="95">
        <f>IFERROR(AA127/AA125, 0)</f>
        <v/>
      </c>
      <c r="AB129" s="95">
        <f>IFERROR(AB127/AB125, 0)</f>
        <v/>
      </c>
      <c r="AC129" s="95">
        <f>IFERROR(AC127/AC125, 0)</f>
        <v/>
      </c>
      <c r="AD129" s="95">
        <f>IFERROR(AD127/AD125, 0)</f>
        <v/>
      </c>
      <c r="AE129" s="95">
        <f>IFERROR(AE127/AE125, 0)</f>
        <v/>
      </c>
      <c r="AF129" s="95">
        <f>IFERROR(AF127/AF125, 0)</f>
        <v/>
      </c>
      <c r="AG129" s="95">
        <f>IFERROR(AG127/AG125, 0)</f>
        <v/>
      </c>
      <c r="AH129" s="95">
        <f>IFERROR(AH127/AH125, 0)</f>
        <v/>
      </c>
      <c r="AI129" s="95">
        <f>IFERROR(AI127/AI125, 0)</f>
        <v/>
      </c>
      <c r="AJ129" s="95">
        <f>IFERROR(AJ127/AJ125, 0)</f>
        <v/>
      </c>
      <c r="AK129" s="95">
        <f>IFERROR(AK127/AK125, 0)</f>
        <v/>
      </c>
      <c r="AL129" s="95">
        <f>IFERROR(AL127/AL125, 0)</f>
        <v/>
      </c>
      <c r="AM129" s="95">
        <f>IFERROR(AM127/AM125, 0)</f>
        <v/>
      </c>
    </row>
    <row r="130" ht="35" customHeight="1" s="173" thickBot="1">
      <c r="A130" s="35" t="inlineStr">
        <is>
          <t>Liabilitas, dana syirkah temporer dan ekuitas</t>
        </is>
      </c>
      <c r="B130" s="35" t="n"/>
      <c r="C130" s="34" t="n"/>
      <c r="D130" s="34" t="n"/>
      <c r="E130" s="34" t="n"/>
      <c r="F130" s="34" t="n"/>
      <c r="G130" s="34" t="n"/>
      <c r="H130" s="34" t="n"/>
      <c r="I130" s="34" t="n"/>
      <c r="J130" s="34" t="n"/>
      <c r="K130" s="34" t="n"/>
      <c r="L130" s="34" t="n"/>
      <c r="M130" s="34" t="n"/>
      <c r="N130" s="34" t="n"/>
      <c r="O130" s="34" t="n"/>
      <c r="P130" s="34" t="n"/>
      <c r="Q130" s="34" t="n"/>
      <c r="R130" s="34" t="n"/>
      <c r="S130" s="34" t="n"/>
      <c r="T130" s="34" t="n"/>
      <c r="U130" s="34" t="n"/>
      <c r="V130" s="34" t="n"/>
      <c r="W130" s="34" t="n"/>
      <c r="X130" s="34" t="n"/>
      <c r="Y130" s="34" t="n"/>
      <c r="Z130" s="34" t="n"/>
      <c r="AA130" s="34" t="n"/>
      <c r="AB130" s="34" t="n"/>
      <c r="AC130" s="34" t="n"/>
      <c r="AD130" s="34" t="n"/>
      <c r="AE130" s="34" t="n"/>
      <c r="AF130" s="34" t="n"/>
      <c r="AG130" s="34" t="n"/>
      <c r="AH130" s="34" t="n"/>
      <c r="AI130" s="34" t="n"/>
      <c r="AJ130" s="34" t="n"/>
      <c r="AK130" s="34" t="n"/>
      <c r="AL130" s="34" t="n"/>
      <c r="AM130" s="34" t="n"/>
    </row>
    <row r="131" ht="18" customHeight="1" s="173" thickBot="1">
      <c r="A131" s="38" t="inlineStr">
        <is>
          <t>Liabilitas</t>
        </is>
      </c>
      <c r="B131" s="38" t="n"/>
      <c r="C131" s="34" t="n"/>
      <c r="D131" s="34" t="n"/>
      <c r="E131" s="34" t="n"/>
      <c r="F131" s="34" t="n"/>
      <c r="G131" s="34" t="n"/>
      <c r="H131" s="34" t="n"/>
      <c r="I131" s="34" t="n"/>
      <c r="J131" s="34" t="n"/>
      <c r="K131" s="34" t="n"/>
      <c r="L131" s="34" t="n"/>
      <c r="M131" s="34" t="n"/>
      <c r="N131" s="34" t="n"/>
      <c r="O131" s="34" t="n"/>
      <c r="P131" s="34" t="n"/>
      <c r="Q131" s="34" t="n"/>
      <c r="R131" s="34" t="n"/>
      <c r="S131" s="34" t="n"/>
      <c r="T131" s="34" t="n"/>
      <c r="U131" s="34" t="n"/>
      <c r="V131" s="34" t="n"/>
      <c r="W131" s="34" t="n"/>
      <c r="X131" s="34" t="n"/>
      <c r="Y131" s="34" t="n"/>
      <c r="Z131" s="34" t="n"/>
      <c r="AA131" s="34" t="n"/>
      <c r="AB131" s="34" t="n"/>
      <c r="AC131" s="34" t="n"/>
      <c r="AD131" s="34" t="n"/>
      <c r="AE131" s="34" t="n"/>
      <c r="AF131" s="34" t="n"/>
      <c r="AG131" s="34" t="n"/>
      <c r="AH131" s="34" t="n"/>
      <c r="AI131" s="34" t="n"/>
      <c r="AJ131" s="34" t="n"/>
      <c r="AK131" s="34" t="n"/>
      <c r="AL131" s="34" t="n"/>
      <c r="AM131" s="34" t="n"/>
    </row>
    <row r="132" ht="18" customHeight="1" s="173" thickBot="1">
      <c r="A132" s="39" t="inlineStr">
        <is>
          <t>Liabilitas segera</t>
        </is>
      </c>
      <c r="B132" s="39" t="n"/>
      <c r="C132" s="37" t="n">
        <v>64.827</v>
      </c>
      <c r="D132" s="37" t="n">
        <v>61.253</v>
      </c>
      <c r="E132" s="37" t="n">
        <v>266.876</v>
      </c>
      <c r="F132" s="37" t="n">
        <v>608.554</v>
      </c>
      <c r="G132" s="37" t="n">
        <v>1009.502</v>
      </c>
      <c r="H132" s="37" t="n">
        <v>1316.067</v>
      </c>
      <c r="I132" s="37" t="n">
        <v>858.643</v>
      </c>
      <c r="J132" s="37" t="n">
        <v>937.353</v>
      </c>
      <c r="K132" s="37" t="n"/>
      <c r="L132" s="37" t="n"/>
      <c r="M132" s="37" t="n"/>
      <c r="N132" s="37" t="n"/>
      <c r="O132" s="37" t="n"/>
      <c r="P132" s="37" t="n"/>
      <c r="Q132" s="37" t="n"/>
      <c r="R132" s="37" t="n"/>
      <c r="S132" s="37" t="n"/>
      <c r="T132" s="37" t="n"/>
      <c r="U132" s="37" t="n"/>
      <c r="V132" s="37" t="n"/>
      <c r="W132" s="37" t="n"/>
      <c r="X132" s="37" t="n"/>
      <c r="Y132" s="37" t="n"/>
      <c r="Z132" s="37" t="n"/>
      <c r="AA132" s="37" t="n"/>
      <c r="AB132" s="37" t="n"/>
      <c r="AC132" s="37" t="n"/>
      <c r="AD132" s="37" t="n"/>
      <c r="AE132" s="37" t="n"/>
      <c r="AF132" s="37" t="n"/>
      <c r="AG132" s="37" t="n"/>
      <c r="AH132" s="37" t="n"/>
      <c r="AI132" s="37" t="n"/>
      <c r="AJ132" s="37" t="n"/>
      <c r="AK132" s="37" t="n"/>
      <c r="AL132" s="37" t="n"/>
      <c r="AM132" s="37" t="n"/>
    </row>
    <row r="133" ht="35" customHeight="1" s="173" thickBot="1">
      <c r="A133" s="39" t="inlineStr">
        <is>
          <t>Bagi hasil yang belum dibagikan</t>
        </is>
      </c>
      <c r="B133" s="39" t="n"/>
      <c r="C133" s="37" t="n">
        <v>57.896</v>
      </c>
      <c r="D133" s="37" t="n">
        <v>52.503</v>
      </c>
      <c r="E133" s="37" t="n">
        <v>67.283</v>
      </c>
      <c r="F133" s="37" t="n">
        <v>158.478</v>
      </c>
      <c r="G133" s="37" t="n">
        <v>192.775</v>
      </c>
      <c r="H133" s="37" t="n">
        <v>255.932</v>
      </c>
      <c r="I133" s="37" t="n">
        <v>291.578</v>
      </c>
      <c r="J133" s="37" t="n">
        <v>258.684</v>
      </c>
      <c r="K133" s="37" t="n"/>
      <c r="L133" s="37" t="n"/>
      <c r="M133" s="37" t="n"/>
      <c r="N133" s="37" t="n"/>
      <c r="O133" s="37" t="n"/>
      <c r="P133" s="37" t="n"/>
      <c r="Q133" s="37" t="n"/>
      <c r="R133" s="37" t="n"/>
      <c r="S133" s="37" t="n"/>
      <c r="T133" s="37" t="n"/>
      <c r="U133" s="37" t="n"/>
      <c r="V133" s="37" t="n"/>
      <c r="W133" s="37" t="n"/>
      <c r="X133" s="37" t="n"/>
      <c r="Y133" s="37" t="n"/>
      <c r="Z133" s="37" t="n"/>
      <c r="AA133" s="37" t="n"/>
      <c r="AB133" s="37" t="n"/>
      <c r="AC133" s="37" t="n"/>
      <c r="AD133" s="37" t="n"/>
      <c r="AE133" s="37" t="n"/>
      <c r="AF133" s="37" t="n"/>
      <c r="AG133" s="37" t="n"/>
      <c r="AH133" s="37" t="n"/>
      <c r="AI133" s="37" t="n"/>
      <c r="AJ133" s="37" t="n"/>
      <c r="AK133" s="37" t="n"/>
      <c r="AL133" s="37" t="n"/>
      <c r="AM133" s="37" t="n"/>
    </row>
    <row r="134" hidden="1" ht="18" customHeight="1" s="173" thickBot="1">
      <c r="A134" s="39" t="inlineStr">
        <is>
          <t>Dana simpanan syariah</t>
        </is>
      </c>
      <c r="B134" s="39" t="n"/>
      <c r="C134" s="37" t="inlineStr"/>
      <c r="D134" s="37" t="inlineStr"/>
      <c r="E134" s="37" t="inlineStr"/>
      <c r="F134" s="37" t="inlineStr"/>
      <c r="G134" s="37" t="inlineStr"/>
      <c r="H134" s="37" t="inlineStr"/>
      <c r="I134" s="37" t="inlineStr"/>
      <c r="J134" s="37" t="inlineStr"/>
      <c r="K134" s="37" t="n"/>
      <c r="L134" s="37" t="n"/>
      <c r="M134" s="37" t="n"/>
      <c r="N134" s="37" t="n"/>
      <c r="O134" s="37" t="n"/>
      <c r="P134" s="37" t="n"/>
      <c r="Q134" s="37" t="n"/>
      <c r="R134" s="37" t="n"/>
      <c r="S134" s="37" t="n"/>
      <c r="T134" s="37" t="n"/>
      <c r="U134" s="37" t="n"/>
      <c r="V134" s="37" t="n"/>
      <c r="W134" s="37" t="n"/>
      <c r="X134" s="37" t="n"/>
      <c r="Y134" s="37" t="n"/>
      <c r="Z134" s="37" t="n"/>
      <c r="AA134" s="37" t="n"/>
      <c r="AB134" s="37" t="n"/>
      <c r="AC134" s="37" t="n"/>
      <c r="AD134" s="37" t="n"/>
      <c r="AE134" s="37" t="n"/>
      <c r="AF134" s="37" t="n"/>
      <c r="AG134" s="37" t="n"/>
      <c r="AH134" s="37" t="n"/>
      <c r="AI134" s="37" t="n"/>
      <c r="AJ134" s="37" t="n"/>
      <c r="AK134" s="37" t="n"/>
      <c r="AL134" s="37" t="n"/>
      <c r="AM134" s="37" t="n"/>
    </row>
    <row r="135" ht="18" customFormat="1" customHeight="1" s="50" thickBot="1">
      <c r="A135" s="58" t="inlineStr">
        <is>
          <t>Customer Deposit</t>
        </is>
      </c>
      <c r="B135" s="62" t="n"/>
      <c r="C135" s="149">
        <f>C141+C142+C144+C145+C147+C148+C150+C151+C153+C154+C156+C157+C209+C210+C212+C213+C215+C216</f>
        <v/>
      </c>
      <c r="D135" s="149">
        <f>D141+D142+D144+D145+D147+D148+D150+D151+D153+D154+D156+D157+D209+D210+D212+D213+D215+D216</f>
        <v/>
      </c>
      <c r="E135" s="149">
        <f>E141+E142+E144+E145+E147+E148+E150+E151+E153+E154+E156+E157+E209+E210+E212+E213+E215+E216</f>
        <v/>
      </c>
      <c r="F135" s="149">
        <f>F141+F142+F144+F145+F147+F148+F150+F151+F153+F154+F156+F157+F209+F210+F212+F213+F215+F216</f>
        <v/>
      </c>
      <c r="G135" s="149">
        <f>G141+G142+G144+G145+G147+G148+G150+G151+G153+G154+G156+G157+G209+G210+G212+G213+G215+G216</f>
        <v/>
      </c>
      <c r="H135" s="149">
        <f>H141+H142+H144+H145+H147+H148+H150+H151+H153+H154+H156+H157+H209+H210+H212+H213+H215+H216</f>
        <v/>
      </c>
      <c r="I135" s="149">
        <f>I141+I142+I144+I145+I147+I148+I150+I151+I153+I154+I156+I157+I209+I210+I212+I213+I215+I216</f>
        <v/>
      </c>
      <c r="J135" s="149">
        <f>J141+J142+J144+J145+J147+J148+J150+J151+J153+J154+J156+J157+J209+J210+J212+J213+J215+J216</f>
        <v/>
      </c>
      <c r="K135" s="149">
        <f>K141+K142+K144+K145+K147+K148+K150+K151+K153+K154+K156+K157+K209+K210+K212+K213+K215+K216</f>
        <v/>
      </c>
      <c r="L135" s="149">
        <f>L141+L142+L144+L145+L147+L148+L150+L151+L153+L154+L156+L157+L209+L210+L212+L213+L215+L216</f>
        <v/>
      </c>
      <c r="M135" s="149">
        <f>M141+M142+M144+M145+M147+M148+M150+M151+M153+M154+M156+M157+M209+M210+M212+M213+M215+M216</f>
        <v/>
      </c>
      <c r="N135" s="149">
        <f>N141+N142+N144+N145+N147+N148+N150+N151+N153+N154+N156+N157+N209+N210+N212+N213+N215+N216</f>
        <v/>
      </c>
      <c r="O135" s="149">
        <f>O141+O142+O144+O145+O147+O148+O150+O151+O153+O154+O156+O157+O209+O210+O212+O213+O215+O216</f>
        <v/>
      </c>
      <c r="P135" s="149">
        <f>P141+P142+P144+P145+P147+P148+P150+P151+P153+P154+P156+P157+P209+P210+P212+P213+P215+P216</f>
        <v/>
      </c>
      <c r="Q135" s="149">
        <f>Q141+Q142+Q144+Q145+Q147+Q148+Q150+Q151+Q153+Q154+Q156+Q157+Q209+Q210+Q212+Q213+Q215+Q216</f>
        <v/>
      </c>
      <c r="R135" s="149">
        <f>R141+R142+R144+R145+R147+R148+R150+R151+R153+R154+R156+R157+R209+R210+R212+R213+R215+R216</f>
        <v/>
      </c>
      <c r="S135" s="149">
        <f>S141+S142+S144+S145+S147+S148+S150+S151+S153+S154+S156+S157+S209+S210+S212+S213+S215+S216</f>
        <v/>
      </c>
      <c r="T135" s="149">
        <f>T141+T142+T144+T145+T147+T148+T150+T151+T153+T154+T156+T157+T209+T210+T212+T213+T215+T216</f>
        <v/>
      </c>
      <c r="U135" s="149">
        <f>U141+U142+U144+U145+U147+U148+U150+U151+U153+U154+U156+U157+U209+U210+U212+U213+U215+U216</f>
        <v/>
      </c>
      <c r="V135" s="149">
        <f>V141+V142+V144+V145+V147+V148+V150+V151+V153+V154+V156+V157+V209+V210+V212+V213+V215+V216</f>
        <v/>
      </c>
      <c r="W135" s="149">
        <f>W141+W142+W144+W145+W147+W148+W150+W151+W153+W154+W156+W157+W209+W210+W212+W213+W215+W216</f>
        <v/>
      </c>
      <c r="X135" s="149">
        <f>X141+X142+X144+X145+X147+X148+X150+X151+X153+X154+X156+X157+X209+X210+X212+X213+X215+X216</f>
        <v/>
      </c>
      <c r="Y135" s="149">
        <f>Y141+Y142+Y144+Y145+Y147+Y148+Y150+Y151+Y153+Y154+Y156+Y157+Y209+Y210+Y212+Y213+Y215+Y216</f>
        <v/>
      </c>
      <c r="Z135" s="149">
        <f>Z141+Z142+Z144+Z145+Z147+Z148+Z150+Z151+Z153+Z154+Z156+Z157+Z209+Z210+Z212+Z213+Z215+Z216</f>
        <v/>
      </c>
      <c r="AA135" s="149">
        <f>AA141+AA142+AA144+AA145+AA147+AA148+AA150+AA151+AA153+AA154+AA156+AA157+AA209+AA210+AA212+AA213+AA215+AA216</f>
        <v/>
      </c>
      <c r="AB135" s="149">
        <f>AB141+AB142+AB144+AB145+AB147+AB148+AB150+AB151+AB153+AB154+AB156+AB157+AB209+AB210+AB212+AB213+AB215+AB216</f>
        <v/>
      </c>
      <c r="AC135" s="149">
        <f>AC141+AC142+AC144+AC145+AC147+AC148+AC150+AC151+AC153+AC154+AC156+AC157+AC209+AC210+AC212+AC213+AC215+AC216</f>
        <v/>
      </c>
      <c r="AD135" s="149">
        <f>AD141+AD142+AD144+AD145+AD147+AD148+AD150+AD151+AD153+AD154+AD156+AD157+AD209+AD210+AD212+AD213+AD215+AD216</f>
        <v/>
      </c>
      <c r="AE135" s="149">
        <f>AE141+AE142+AE144+AE145+AE147+AE148+AE150+AE151+AE153+AE154+AE156+AE157+AE209+AE210+AE212+AE213+AE215+AE216</f>
        <v/>
      </c>
      <c r="AF135" s="149">
        <f>AF141+AF142+AF144+AF145+AF147+AF148+AF150+AF151+AF153+AF154+AF156+AF157+AF209+AF210+AF212+AF213+AF215+AF216</f>
        <v/>
      </c>
      <c r="AG135" s="149">
        <f>AG141+AG142+AG144+AG145+AG147+AG148+AG150+AG151+AG153+AG154+AG156+AG157+AG209+AG210+AG212+AG213+AG215+AG216</f>
        <v/>
      </c>
      <c r="AH135" s="149">
        <f>AH141+AH142+AH144+AH145+AH147+AH148+AH150+AH151+AH153+AH154+AH156+AH157+AH209+AH210+AH212+AH213+AH215+AH216</f>
        <v/>
      </c>
      <c r="AI135" s="149">
        <f>AI141+AI142+AI144+AI145+AI147+AI148+AI150+AI151+AI153+AI154+AI156+AI157+AI209+AI210+AI212+AI213+AI215+AI216</f>
        <v/>
      </c>
      <c r="AJ135" s="149">
        <f>AJ141+AJ142+AJ144+AJ145+AJ147+AJ148+AJ150+AJ151+AJ153+AJ154+AJ156+AJ157+AJ209+AJ210+AJ212+AJ213+AJ215+AJ216</f>
        <v/>
      </c>
      <c r="AK135" s="149">
        <f>AK141+AK142+AK144+AK145+AK147+AK148+AK150+AK151+AK153+AK154+AK156+AK157+AK209+AK210+AK212+AK213+AK215+AK216</f>
        <v/>
      </c>
      <c r="AL135" s="149">
        <f>AL141+AL142+AL144+AL145+AL147+AL148+AL150+AL151+AL153+AL154+AL156+AL157+AL209+AL210+AL212+AL213+AL215+AL216</f>
        <v/>
      </c>
      <c r="AM135" s="149">
        <f>AM141+AM142+AM144+AM145+AM147+AM148+AM150+AM151+AM153+AM154+AM156+AM157+AM209+AM210+AM212+AM213+AM215+AM216</f>
        <v/>
      </c>
    </row>
    <row r="136" ht="18" customFormat="1" customHeight="1" s="50" thickBot="1">
      <c r="A136" s="151" t="inlineStr">
        <is>
          <t>Deposit Growth (%)</t>
        </is>
      </c>
      <c r="B136" s="62" t="n"/>
      <c r="C136" s="152">
        <f>IFERROR(IF(((C135-B135)/B135)=-1, "", (C135-B135)/B135), "")</f>
        <v/>
      </c>
      <c r="D136" s="152">
        <f>IFERROR(IF(((D135-C135)/C135)=-1, "", (D135-C135)/C135), "")</f>
        <v/>
      </c>
      <c r="E136" s="152">
        <f>IFERROR(IF(((E135-D135)/D135)=-1, "", (E135-D135)/D135), "")</f>
        <v/>
      </c>
      <c r="F136" s="152">
        <f>IFERROR(IF(((F135-E135)/E135)=-1, "", (F135-E135)/E135), "")</f>
        <v/>
      </c>
      <c r="G136" s="152">
        <f>IFERROR(IF(((G135-F135)/F135)=-1, "", (G135-F135)/F135), "")</f>
        <v/>
      </c>
      <c r="H136" s="152">
        <f>IFERROR(IF(((H135-G135)/G135)=-1, "", (H135-G135)/G135), "")</f>
        <v/>
      </c>
      <c r="I136" s="152">
        <f>IFERROR(IF(((I135-H135)/H135)=-1, "", (I135-H135)/H135), "")</f>
        <v/>
      </c>
      <c r="J136" s="152">
        <f>IFERROR(IF(((J135-I135)/I135)=-1, "", (J135-I135)/I135), "")</f>
        <v/>
      </c>
      <c r="K136" s="152">
        <f>IFERROR(IF(((K135-J135)/J135)=-1, "", (K135-J135)/J135), "")</f>
        <v/>
      </c>
      <c r="L136" s="152">
        <f>IFERROR(IF(((L135-K135)/K135)=-1, "", (L135-K135)/K135), "")</f>
        <v/>
      </c>
      <c r="M136" s="152">
        <f>IFERROR(IF(((M135-L135)/L135)=-1, "", (M135-L135)/L135), "")</f>
        <v/>
      </c>
      <c r="N136" s="152">
        <f>IFERROR(IF(((N135-M135)/M135)=-1, "", (N135-M135)/M135), "")</f>
        <v/>
      </c>
      <c r="O136" s="152">
        <f>IFERROR(IF(((O135-N135)/N135)=-1, "", (O135-N135)/N135), "")</f>
        <v/>
      </c>
      <c r="P136" s="152">
        <f>IFERROR(IF(((P135-O135)/O135)=-1, "", (P135-O135)/O135), "")</f>
        <v/>
      </c>
      <c r="Q136" s="152">
        <f>IFERROR(IF(((Q135-P135)/P135)=-1, "", (Q135-P135)/P135), "")</f>
        <v/>
      </c>
      <c r="R136" s="152">
        <f>IFERROR(IF(((R135-Q135)/Q135)=-1, "", (R135-Q135)/Q135), "")</f>
        <v/>
      </c>
      <c r="S136" s="152">
        <f>IFERROR(IF(((S135-R135)/R135)=-1, "", (S135-R135)/R135), "")</f>
        <v/>
      </c>
      <c r="T136" s="152">
        <f>IFERROR(IF(((T135-S135)/S135)=-1, "", (T135-S135)/S135), "")</f>
        <v/>
      </c>
      <c r="U136" s="152">
        <f>IFERROR(IF(((U135-T135)/T135)=-1, "", (U135-T135)/T135), "")</f>
        <v/>
      </c>
      <c r="V136" s="152">
        <f>IFERROR(IF(((V135-U135)/U135)=-1, "", (V135-U135)/U135), "")</f>
        <v/>
      </c>
      <c r="W136" s="152">
        <f>IFERROR(IF(((W135-V135)/V135)=-1, "", (W135-V135)/V135), "")</f>
        <v/>
      </c>
      <c r="X136" s="152">
        <f>IFERROR(IF(((X135-W135)/W135)=-1, "", (X135-W135)/W135), "")</f>
        <v/>
      </c>
      <c r="Y136" s="152">
        <f>IFERROR(IF(((Y135-X135)/X135)=-1, "", (Y135-X135)/X135), "")</f>
        <v/>
      </c>
      <c r="Z136" s="152">
        <f>IFERROR(IF(((Z135-Y135)/Y135)=-1, "", (Z135-Y135)/Y135), "")</f>
        <v/>
      </c>
      <c r="AA136" s="152">
        <f>IFERROR(IF(((AA135-Z135)/Z135)=-1, "", (AA135-Z135)/Z135), "")</f>
        <v/>
      </c>
      <c r="AB136" s="152">
        <f>IFERROR(IF(((AB135-AA135)/AA135)=-1, "", (AB135-AA135)/AA135), "")</f>
        <v/>
      </c>
      <c r="AC136" s="152">
        <f>IFERROR(IF(((AC135-AB135)/AB135)=-1, "", (AC135-AB135)/AB135), "")</f>
        <v/>
      </c>
      <c r="AD136" s="152">
        <f>IFERROR(IF(((AD135-AC135)/AC135)=-1, "", (AD135-AC135)/AC135), "")</f>
        <v/>
      </c>
      <c r="AE136" s="152">
        <f>IFERROR(IF(((AE135-AD135)/AD135)=-1, "", (AE135-AD135)/AD135), "")</f>
        <v/>
      </c>
      <c r="AF136" s="152">
        <f>IFERROR(IF(((AF135-AE135)/AE135)=-1, "", (AF135-AE135)/AE135), "")</f>
        <v/>
      </c>
      <c r="AG136" s="152">
        <f>IFERROR(IF(((AG135-AF135)/AF135)=-1, "", (AG135-AF135)/AF135), "")</f>
        <v/>
      </c>
      <c r="AH136" s="152">
        <f>IFERROR(IF(((AH135-AG135)/AG135)=-1, "", (AH135-AG135)/AG135), "")</f>
        <v/>
      </c>
      <c r="AI136" s="152">
        <f>IFERROR(IF(((AI135-AH135)/AH135)=-1, "", (AI135-AH135)/AH135), "")</f>
        <v/>
      </c>
      <c r="AJ136" s="152">
        <f>IFERROR(IF(((AJ135-AI135)/AI135)=-1, "", (AJ135-AI135)/AI135), "")</f>
        <v/>
      </c>
      <c r="AK136" s="152">
        <f>IFERROR(IF(((AK135-AJ135)/AJ135)=-1, "", (AK135-AJ135)/AJ135), "")</f>
        <v/>
      </c>
      <c r="AL136" s="152">
        <f>IFERROR(IF(((AL135-AK135)/AK135)=-1, "", (AL135-AK135)/AK135), "")</f>
        <v/>
      </c>
      <c r="AM136" s="152">
        <f>IFERROR(IF(((AM135-AL135)/AL135)=-1, "", (AM135-AL135)/AL135), "")</f>
        <v/>
      </c>
    </row>
    <row r="137" ht="18" customFormat="1" customHeight="1" s="50" thickBot="1">
      <c r="A137" s="144" t="inlineStr">
        <is>
          <t>Loan to Deposit (LDR) (%)</t>
        </is>
      </c>
      <c r="B137" s="54" t="n"/>
      <c r="C137" s="95">
        <f>IFERROR(C44/C135, 0)</f>
        <v/>
      </c>
      <c r="D137" s="95">
        <f>IFERROR(D44/D135, 0)</f>
        <v/>
      </c>
      <c r="E137" s="95">
        <f>IFERROR(E44/E135, 0)</f>
        <v/>
      </c>
      <c r="F137" s="95">
        <f>IFERROR(F44/F135, 0)</f>
        <v/>
      </c>
      <c r="G137" s="95">
        <f>IFERROR(G44/G135, 0)</f>
        <v/>
      </c>
      <c r="H137" s="95">
        <f>IFERROR(H44/H135, 0)</f>
        <v/>
      </c>
      <c r="I137" s="95">
        <f>IFERROR(I44/I135, 0)</f>
        <v/>
      </c>
      <c r="J137" s="95">
        <f>IFERROR(J44/J135, 0)</f>
        <v/>
      </c>
      <c r="K137" s="95">
        <f>IFERROR(K44/K135, 0)</f>
        <v/>
      </c>
      <c r="L137" s="95">
        <f>IFERROR(L44/L135, 0)</f>
        <v/>
      </c>
      <c r="M137" s="95">
        <f>IFERROR(M44/M135, 0)</f>
        <v/>
      </c>
      <c r="N137" s="95">
        <f>IFERROR(N44/N135, 0)</f>
        <v/>
      </c>
      <c r="O137" s="95">
        <f>IFERROR(O44/O135, 0)</f>
        <v/>
      </c>
      <c r="P137" s="95">
        <f>IFERROR(P44/P135, 0)</f>
        <v/>
      </c>
      <c r="Q137" s="95">
        <f>IFERROR(Q44/Q135, 0)</f>
        <v/>
      </c>
      <c r="R137" s="95">
        <f>IFERROR(R44/R135, 0)</f>
        <v/>
      </c>
      <c r="S137" s="95">
        <f>IFERROR(S44/S135, 0)</f>
        <v/>
      </c>
      <c r="T137" s="95">
        <f>IFERROR(T44/T135, 0)</f>
        <v/>
      </c>
      <c r="U137" s="95">
        <f>IFERROR(U44/U135, 0)</f>
        <v/>
      </c>
      <c r="V137" s="95">
        <f>IFERROR(V44/V135, 0)</f>
        <v/>
      </c>
      <c r="W137" s="95">
        <f>IFERROR(W44/W135, 0)</f>
        <v/>
      </c>
      <c r="X137" s="95">
        <f>IFERROR(X44/X135, 0)</f>
        <v/>
      </c>
      <c r="Y137" s="95">
        <f>IFERROR(Y44/Y135, 0)</f>
        <v/>
      </c>
      <c r="Z137" s="95">
        <f>IFERROR(Z44/Z135, 0)</f>
        <v/>
      </c>
      <c r="AA137" s="95">
        <f>IFERROR(AA44/AA135, 0)</f>
        <v/>
      </c>
      <c r="AB137" s="95">
        <f>IFERROR(AB44/AB135, 0)</f>
        <v/>
      </c>
      <c r="AC137" s="95">
        <f>IFERROR(AC44/AC135, 0)</f>
        <v/>
      </c>
      <c r="AD137" s="95">
        <f>IFERROR(AD44/AD135, 0)</f>
        <v/>
      </c>
      <c r="AE137" s="95">
        <f>IFERROR(AE44/AE135, 0)</f>
        <v/>
      </c>
      <c r="AF137" s="95">
        <f>IFERROR(AF44/AF135, 0)</f>
        <v/>
      </c>
      <c r="AG137" s="95">
        <f>IFERROR(AG44/AG135, 0)</f>
        <v/>
      </c>
      <c r="AH137" s="95">
        <f>IFERROR(AH44/AH135, 0)</f>
        <v/>
      </c>
      <c r="AI137" s="95">
        <f>IFERROR(AI44/AI135, 0)</f>
        <v/>
      </c>
      <c r="AJ137" s="95">
        <f>IFERROR(AJ44/AJ135, 0)</f>
        <v/>
      </c>
      <c r="AK137" s="95">
        <f>IFERROR(AK44/AK135, 0)</f>
        <v/>
      </c>
      <c r="AL137" s="95">
        <f>IFERROR(AL44/AL135, 0)</f>
        <v/>
      </c>
      <c r="AM137" s="95">
        <f>IFERROR(AM44/AM135, 0)</f>
        <v/>
      </c>
    </row>
    <row r="138" ht="18" customFormat="1" customHeight="1" s="50" thickBot="1">
      <c r="A138" s="144" t="inlineStr">
        <is>
          <t>CASA (%)</t>
        </is>
      </c>
      <c r="B138" s="54" t="n"/>
      <c r="C138" s="95">
        <f>IFERROR((C141+C142+C144+C145+C147+C148+C150+C151+C209+C210+C212+C213+C218+C219)/C135, 0)</f>
        <v/>
      </c>
      <c r="D138" s="95">
        <f>IFERROR((D141+D142+D144+D145+D147+D148+D150+D151+D209+D210+D212+D213+D218+D219)/D135, 0)</f>
        <v/>
      </c>
      <c r="E138" s="95">
        <f>IFERROR((E141+E142+E144+E145+E147+E148+E150+E151+E209+E210+E212+E213+E218+E219)/E135, 0)</f>
        <v/>
      </c>
      <c r="F138" s="95">
        <f>IFERROR((F141+F142+F144+F145+F147+F148+F150+F151+F209+F210+F212+F213+F218+F219)/F135, 0)</f>
        <v/>
      </c>
      <c r="G138" s="95">
        <f>IFERROR((G141+G142+G144+G145+G147+G148+G150+G151+G209+G210+G212+G213+G218+G219)/G135, 0)</f>
        <v/>
      </c>
      <c r="H138" s="95">
        <f>IFERROR((H141+H142+H144+H145+H147+H148+H150+H151+H209+H210+H212+H213+H218+H219)/H135, 0)</f>
        <v/>
      </c>
      <c r="I138" s="95">
        <f>IFERROR((I141+I142+I144+I145+I147+I148+I150+I151+I209+I210+I212+I213+I218+I219)/I135, 0)</f>
        <v/>
      </c>
      <c r="J138" s="95">
        <f>IFERROR((J141+J142+J144+J145+J147+J148+J150+J151+J209+J210+J212+J213+J218+J219)/J135, 0)</f>
        <v/>
      </c>
      <c r="K138" s="95">
        <f>IFERROR((K141+K142+K144+K145+K147+K148+K150+K151+K209+K210+K212+K213+K218+K219)/K135, 0)</f>
        <v/>
      </c>
      <c r="L138" s="95">
        <f>IFERROR((L141+L142+L144+L145+L147+L148+L150+L151+L209+L210+L212+L213+L218+L219)/L135, 0)</f>
        <v/>
      </c>
      <c r="M138" s="95">
        <f>IFERROR((M141+M142+M144+M145+M147+M148+M150+M151+M209+M210+M212+M213+M218+M219)/M135, 0)</f>
        <v/>
      </c>
      <c r="N138" s="95">
        <f>IFERROR((N141+N142+N144+N145+N147+N148+N150+N151+N209+N210+N212+N213+N218+N219)/N135, 0)</f>
        <v/>
      </c>
      <c r="O138" s="95">
        <f>IFERROR((O141+O142+O144+O145+O147+O148+O150+O151+O209+O210+O212+O213+O218+O219)/O135, 0)</f>
        <v/>
      </c>
      <c r="P138" s="95">
        <f>IFERROR((P141+P142+P144+P145+P147+P148+P150+P151+P209+P210+P212+P213+P218+P219)/P135, 0)</f>
        <v/>
      </c>
      <c r="Q138" s="95">
        <f>IFERROR((Q141+Q142+Q144+Q145+Q147+Q148+Q150+Q151+Q209+Q210+Q212+Q213+Q218+Q219)/Q135, 0)</f>
        <v/>
      </c>
      <c r="R138" s="95">
        <f>IFERROR((R141+R142+R144+R145+R147+R148+R150+R151+R209+R210+R212+R213+R218+R219)/R135, 0)</f>
        <v/>
      </c>
      <c r="S138" s="95">
        <f>IFERROR((S141+S142+S144+S145+S147+S148+S150+S151+S209+S210+S212+S213+S218+S219)/S135, 0)</f>
        <v/>
      </c>
      <c r="T138" s="95">
        <f>IFERROR((T141+T142+T144+T145+T147+T148+T150+T151+T209+T210+T212+T213+T218+T219)/T135, 0)</f>
        <v/>
      </c>
      <c r="U138" s="95">
        <f>IFERROR((U141+U142+U144+U145+U147+U148+U150+U151+U209+U210+U212+U213+U218+U219)/U135, 0)</f>
        <v/>
      </c>
      <c r="V138" s="95">
        <f>IFERROR((V141+V142+V144+V145+V147+V148+V150+V151+V209+V210+V212+V213+V218+V219)/V135, 0)</f>
        <v/>
      </c>
      <c r="W138" s="95">
        <f>IFERROR((W141+W142+W144+W145+W147+W148+W150+W151+W209+W210+W212+W213+W218+W219)/W135, 0)</f>
        <v/>
      </c>
      <c r="X138" s="95">
        <f>IFERROR((X141+X142+X144+X145+X147+X148+X150+X151+X209+X210+X212+X213+X218+X219)/X135, 0)</f>
        <v/>
      </c>
      <c r="Y138" s="95">
        <f>IFERROR((Y141+Y142+Y144+Y145+Y147+Y148+Y150+Y151+Y209+Y210+Y212+Y213+Y218+Y219)/Y135, 0)</f>
        <v/>
      </c>
      <c r="Z138" s="95">
        <f>IFERROR((Z141+Z142+Z144+Z145+Z147+Z148+Z150+Z151+Z209+Z210+Z212+Z213+Z218+Z219)/Z135, 0)</f>
        <v/>
      </c>
      <c r="AA138" s="95">
        <f>IFERROR((AA141+AA142+AA144+AA145+AA147+AA148+AA150+AA151+AA209+AA210+AA212+AA213+AA218+AA219)/AA135, 0)</f>
        <v/>
      </c>
      <c r="AB138" s="95">
        <f>IFERROR((AB141+AB142+AB144+AB145+AB147+AB148+AB150+AB151+AB209+AB210+AB212+AB213+AB218+AB219)/AB135, 0)</f>
        <v/>
      </c>
      <c r="AC138" s="95">
        <f>IFERROR((AC141+AC142+AC144+AC145+AC147+AC148+AC150+AC151+AC209+AC210+AC212+AC213+AC218+AC219)/AC135, 0)</f>
        <v/>
      </c>
      <c r="AD138" s="95">
        <f>IFERROR((AD141+AD142+AD144+AD145+AD147+AD148+AD150+AD151+AD209+AD210+AD212+AD213+AD218+AD219)/AD135, 0)</f>
        <v/>
      </c>
      <c r="AE138" s="95">
        <f>IFERROR((AE141+AE142+AE144+AE145+AE147+AE148+AE150+AE151+AE209+AE210+AE212+AE213+AE218+AE219)/AE135, 0)</f>
        <v/>
      </c>
      <c r="AF138" s="95">
        <f>IFERROR((AF141+AF142+AF144+AF145+AF147+AF148+AF150+AF151+AF209+AF210+AF212+AF213+AF218+AF219)/AF135, 0)</f>
        <v/>
      </c>
      <c r="AG138" s="95">
        <f>IFERROR((AG141+AG142+AG144+AG145+AG147+AG148+AG150+AG151+AG209+AG210+AG212+AG213+AG218+AG219)/AG135, 0)</f>
        <v/>
      </c>
      <c r="AH138" s="95">
        <f>IFERROR((AH141+AH142+AH144+AH145+AH147+AH148+AH150+AH151+AH209+AH210+AH212+AH213+AH218+AH219)/AH135, 0)</f>
        <v/>
      </c>
      <c r="AI138" s="95">
        <f>IFERROR((AI141+AI142+AI144+AI145+AI147+AI148+AI150+AI151+AI209+AI210+AI212+AI213+AI218+AI219)/AI135, 0)</f>
        <v/>
      </c>
      <c r="AJ138" s="95">
        <f>IFERROR((AJ141+AJ142+AJ144+AJ145+AJ147+AJ148+AJ150+AJ151+AJ209+AJ210+AJ212+AJ213+AJ218+AJ219)/AJ135, 0)</f>
        <v/>
      </c>
      <c r="AK138" s="95">
        <f>IFERROR((AK141+AK142+AK144+AK145+AK147+AK148+AK150+AK151+AK209+AK210+AK212+AK213+AK218+AK219)/AK135, 0)</f>
        <v/>
      </c>
      <c r="AL138" s="95">
        <f>IFERROR((AL141+AL142+AL144+AL145+AL147+AL148+AL150+AL151+AL209+AL210+AL212+AL213+AL218+AL219)/AL135, 0)</f>
        <v/>
      </c>
      <c r="AM138" s="95">
        <f>IFERROR((AM141+AM142+AM144+AM145+AM147+AM148+AM150+AM151+AM209+AM210+AM212+AM213+AM218+AM219)/AM135, 0)</f>
        <v/>
      </c>
    </row>
    <row r="139" ht="18" customHeight="1" s="173" thickBot="1">
      <c r="A139" s="42" t="inlineStr">
        <is>
          <t>Simpanan nasabah</t>
        </is>
      </c>
      <c r="B139" s="42" t="n"/>
      <c r="C139" s="34" t="n"/>
      <c r="D139" s="34" t="n"/>
      <c r="E139" s="34" t="n"/>
      <c r="F139" s="34" t="n"/>
      <c r="G139" s="34" t="n"/>
      <c r="H139" s="34" t="n"/>
      <c r="I139" s="34" t="n"/>
      <c r="J139" s="34" t="n"/>
      <c r="K139" s="34" t="n"/>
      <c r="L139" s="34" t="n"/>
      <c r="M139" s="34" t="n"/>
      <c r="N139" s="34" t="n"/>
      <c r="O139" s="34" t="n"/>
      <c r="P139" s="34" t="n"/>
      <c r="Q139" s="34" t="n"/>
      <c r="R139" s="34" t="n"/>
      <c r="S139" s="34" t="n"/>
      <c r="T139" s="34" t="n"/>
      <c r="U139" s="34" t="n"/>
      <c r="V139" s="34" t="n"/>
      <c r="W139" s="34" t="n"/>
      <c r="X139" s="34" t="n"/>
      <c r="Y139" s="34" t="n"/>
      <c r="Z139" s="34" t="n"/>
      <c r="AA139" s="34" t="n"/>
      <c r="AB139" s="34" t="n"/>
      <c r="AC139" s="34" t="n"/>
      <c r="AD139" s="34" t="n"/>
      <c r="AE139" s="34" t="n"/>
      <c r="AF139" s="34" t="n"/>
      <c r="AG139" s="34" t="n"/>
      <c r="AH139" s="34" t="n"/>
      <c r="AI139" s="34" t="n"/>
      <c r="AJ139" s="34" t="n"/>
      <c r="AK139" s="34" t="n"/>
      <c r="AL139" s="34" t="n"/>
      <c r="AM139" s="34" t="n"/>
    </row>
    <row r="140" ht="18" customHeight="1" s="173" thickBot="1">
      <c r="A140" s="43" t="inlineStr">
        <is>
          <t>Giro</t>
        </is>
      </c>
      <c r="B140" s="43" t="n"/>
      <c r="C140" s="34" t="n"/>
      <c r="D140" s="34" t="n"/>
      <c r="E140" s="34" t="n"/>
      <c r="F140" s="34" t="n"/>
      <c r="G140" s="34" t="n"/>
      <c r="H140" s="34" t="n"/>
      <c r="I140" s="34" t="n"/>
      <c r="J140" s="34" t="n"/>
      <c r="K140" s="34" t="n"/>
      <c r="L140" s="34" t="n"/>
      <c r="M140" s="34" t="n"/>
      <c r="N140" s="34" t="n"/>
      <c r="O140" s="34" t="n"/>
      <c r="P140" s="34" t="n"/>
      <c r="Q140" s="34" t="n"/>
      <c r="R140" s="34" t="n"/>
      <c r="S140" s="34" t="n"/>
      <c r="T140" s="34" t="n"/>
      <c r="U140" s="34" t="n"/>
      <c r="V140" s="34" t="n"/>
      <c r="W140" s="34" t="n"/>
      <c r="X140" s="34" t="n"/>
      <c r="Y140" s="34" t="n"/>
      <c r="Z140" s="34" t="n"/>
      <c r="AA140" s="34" t="n"/>
      <c r="AB140" s="34" t="n"/>
      <c r="AC140" s="34" t="n"/>
      <c r="AD140" s="34" t="n"/>
      <c r="AE140" s="34" t="n"/>
      <c r="AF140" s="34" t="n"/>
      <c r="AG140" s="34" t="n"/>
      <c r="AH140" s="34" t="n"/>
      <c r="AI140" s="34" t="n"/>
      <c r="AJ140" s="34" t="n"/>
      <c r="AK140" s="34" t="n"/>
      <c r="AL140" s="34" t="n"/>
      <c r="AM140" s="34" t="n"/>
    </row>
    <row r="141" hidden="1" ht="18" customHeight="1" s="173" thickBot="1">
      <c r="A141" s="44" t="inlineStr">
        <is>
          <t>Giro pihak ketiga</t>
        </is>
      </c>
      <c r="B141" s="44" t="n"/>
      <c r="C141" s="37" t="inlineStr"/>
      <c r="D141" s="37" t="inlineStr"/>
      <c r="E141" s="37" t="inlineStr"/>
      <c r="F141" s="37" t="inlineStr"/>
      <c r="G141" s="37" t="inlineStr"/>
      <c r="H141" s="37" t="inlineStr"/>
      <c r="I141" s="37" t="inlineStr"/>
      <c r="J141" s="37" t="inlineStr"/>
      <c r="K141" s="37" t="n"/>
      <c r="L141" s="37" t="n"/>
      <c r="M141" s="37" t="n"/>
      <c r="N141" s="37" t="n"/>
      <c r="O141" s="37" t="n"/>
      <c r="P141" s="37" t="n"/>
      <c r="Q141" s="37" t="n"/>
      <c r="R141" s="37" t="n"/>
      <c r="S141" s="37" t="n"/>
      <c r="T141" s="37" t="n"/>
      <c r="U141" s="37" t="n"/>
      <c r="V141" s="37" t="n"/>
      <c r="W141" s="37" t="n"/>
      <c r="X141" s="37" t="n"/>
      <c r="Y141" s="37" t="n"/>
      <c r="Z141" s="37" t="n"/>
      <c r="AA141" s="37" t="n"/>
      <c r="AB141" s="37" t="n"/>
      <c r="AC141" s="37" t="n"/>
      <c r="AD141" s="37" t="n"/>
      <c r="AE141" s="37" t="n"/>
      <c r="AF141" s="37" t="n"/>
      <c r="AG141" s="37" t="n"/>
      <c r="AH141" s="37" t="n"/>
      <c r="AI141" s="37" t="n"/>
      <c r="AJ141" s="37" t="n"/>
      <c r="AK141" s="37" t="n"/>
      <c r="AL141" s="37" t="n"/>
      <c r="AM141" s="37" t="n"/>
    </row>
    <row r="142" hidden="1" ht="18" customHeight="1" s="173" thickBot="1">
      <c r="A142" s="44" t="inlineStr">
        <is>
          <t>Giro pihak berelasi</t>
        </is>
      </c>
      <c r="B142" s="44" t="n"/>
      <c r="C142" s="37" t="inlineStr"/>
      <c r="D142" s="37" t="inlineStr"/>
      <c r="E142" s="37" t="inlineStr"/>
      <c r="F142" s="37" t="inlineStr"/>
      <c r="G142" s="37" t="inlineStr"/>
      <c r="H142" s="37" t="inlineStr"/>
      <c r="I142" s="37" t="inlineStr"/>
      <c r="J142" s="37" t="inlineStr"/>
      <c r="K142" s="37" t="n"/>
      <c r="L142" s="37" t="n"/>
      <c r="M142" s="37" t="n"/>
      <c r="N142" s="37" t="n"/>
      <c r="O142" s="37" t="n"/>
      <c r="P142" s="37" t="n"/>
      <c r="Q142" s="37" t="n"/>
      <c r="R142" s="37" t="n"/>
      <c r="S142" s="37" t="n"/>
      <c r="T142" s="37" t="n"/>
      <c r="U142" s="37" t="n"/>
      <c r="V142" s="37" t="n"/>
      <c r="W142" s="37" t="n"/>
      <c r="X142" s="37" t="n"/>
      <c r="Y142" s="37" t="n"/>
      <c r="Z142" s="37" t="n"/>
      <c r="AA142" s="37" t="n"/>
      <c r="AB142" s="37" t="n"/>
      <c r="AC142" s="37" t="n"/>
      <c r="AD142" s="37" t="n"/>
      <c r="AE142" s="37" t="n"/>
      <c r="AF142" s="37" t="n"/>
      <c r="AG142" s="37" t="n"/>
      <c r="AH142" s="37" t="n"/>
      <c r="AI142" s="37" t="n"/>
      <c r="AJ142" s="37" t="n"/>
      <c r="AK142" s="37" t="n"/>
      <c r="AL142" s="37" t="n"/>
      <c r="AM142" s="37" t="n"/>
    </row>
    <row r="143" ht="18" customHeight="1" s="173" thickBot="1">
      <c r="A143" s="43" t="inlineStr">
        <is>
          <t>Giro wadiah</t>
        </is>
      </c>
      <c r="B143" s="43" t="n"/>
      <c r="C143" s="34" t="n"/>
      <c r="D143" s="34" t="n"/>
      <c r="E143" s="34" t="n"/>
      <c r="F143" s="34" t="n"/>
      <c r="G143" s="34" t="n"/>
      <c r="H143" s="34" t="n"/>
      <c r="I143" s="34" t="n"/>
      <c r="J143" s="34" t="n"/>
      <c r="K143" s="34" t="n"/>
      <c r="L143" s="34" t="n"/>
      <c r="M143" s="34" t="n"/>
      <c r="N143" s="34" t="n"/>
      <c r="O143" s="34" t="n"/>
      <c r="P143" s="34" t="n"/>
      <c r="Q143" s="34" t="n"/>
      <c r="R143" s="34" t="n"/>
      <c r="S143" s="34" t="n"/>
      <c r="T143" s="34" t="n"/>
      <c r="U143" s="34" t="n"/>
      <c r="V143" s="34" t="n"/>
      <c r="W143" s="34" t="n"/>
      <c r="X143" s="34" t="n"/>
      <c r="Y143" s="34" t="n"/>
      <c r="Z143" s="34" t="n"/>
      <c r="AA143" s="34" t="n"/>
      <c r="AB143" s="34" t="n"/>
      <c r="AC143" s="34" t="n"/>
      <c r="AD143" s="34" t="n"/>
      <c r="AE143" s="34" t="n"/>
      <c r="AF143" s="34" t="n"/>
      <c r="AG143" s="34" t="n"/>
      <c r="AH143" s="34" t="n"/>
      <c r="AI143" s="34" t="n"/>
      <c r="AJ143" s="34" t="n"/>
      <c r="AK143" s="34" t="n"/>
      <c r="AL143" s="34" t="n"/>
      <c r="AM143" s="34" t="n"/>
    </row>
    <row r="144" ht="18" customHeight="1" s="173" thickBot="1">
      <c r="A144" s="44" t="inlineStr">
        <is>
          <t>Giro wadiah pihak ketiga</t>
        </is>
      </c>
      <c r="B144" s="44" t="n"/>
      <c r="C144" s="37" t="n">
        <v>1508.535</v>
      </c>
      <c r="D144" s="37" t="n">
        <v>1626.551</v>
      </c>
      <c r="E144" s="37" t="n">
        <v>5812.91</v>
      </c>
      <c r="F144" s="37" t="n">
        <v>19756.951</v>
      </c>
      <c r="G144" s="37" t="n">
        <v>19387.696</v>
      </c>
      <c r="H144" s="37" t="n">
        <v>18023.665</v>
      </c>
      <c r="I144" s="37" t="n">
        <v>16260.234</v>
      </c>
      <c r="J144" s="37" t="n">
        <v>24934.83</v>
      </c>
      <c r="K144" s="37" t="n"/>
      <c r="L144" s="37" t="n"/>
      <c r="M144" s="37" t="n"/>
      <c r="N144" s="37" t="n"/>
      <c r="O144" s="37" t="n"/>
      <c r="P144" s="37" t="n"/>
      <c r="Q144" s="37" t="n"/>
      <c r="R144" s="37" t="n"/>
      <c r="S144" s="37" t="n"/>
      <c r="T144" s="37" t="n"/>
      <c r="U144" s="37" t="n"/>
      <c r="V144" s="37" t="n"/>
      <c r="W144" s="37" t="n"/>
      <c r="X144" s="37" t="n"/>
      <c r="Y144" s="37" t="n"/>
      <c r="Z144" s="37" t="n"/>
      <c r="AA144" s="37" t="n"/>
      <c r="AB144" s="37" t="n"/>
      <c r="AC144" s="37" t="n"/>
      <c r="AD144" s="37" t="n"/>
      <c r="AE144" s="37" t="n"/>
      <c r="AF144" s="37" t="n"/>
      <c r="AG144" s="37" t="n"/>
      <c r="AH144" s="37" t="n"/>
      <c r="AI144" s="37" t="n"/>
      <c r="AJ144" s="37" t="n"/>
      <c r="AK144" s="37" t="n"/>
      <c r="AL144" s="37" t="n"/>
      <c r="AM144" s="37" t="n"/>
    </row>
    <row r="145" ht="18" customHeight="1" s="173" thickBot="1">
      <c r="A145" s="44" t="inlineStr">
        <is>
          <t>Giro wadiah pihak berelasi</t>
        </is>
      </c>
      <c r="B145" s="44" t="n"/>
      <c r="C145" s="37" t="n">
        <v>770.701</v>
      </c>
      <c r="D145" s="37" t="n">
        <v>403.347</v>
      </c>
      <c r="E145" s="37" t="n">
        <v>2393.697</v>
      </c>
      <c r="F145" s="37" t="n">
        <v>1333.744</v>
      </c>
      <c r="G145" s="37" t="n">
        <v>2410.156</v>
      </c>
      <c r="H145" s="37" t="n">
        <v>2823.859</v>
      </c>
      <c r="I145" s="37" t="n">
        <v>2886.845</v>
      </c>
      <c r="J145" s="37" t="n">
        <v>2855.644</v>
      </c>
      <c r="K145" s="37" t="n"/>
      <c r="L145" s="37" t="n"/>
      <c r="M145" s="37" t="n"/>
      <c r="N145" s="37" t="n"/>
      <c r="O145" s="37" t="n"/>
      <c r="P145" s="37" t="n"/>
      <c r="Q145" s="37" t="n"/>
      <c r="R145" s="37" t="n"/>
      <c r="S145" s="37" t="n"/>
      <c r="T145" s="37" t="n"/>
      <c r="U145" s="37" t="n"/>
      <c r="V145" s="37" t="n"/>
      <c r="W145" s="37" t="n"/>
      <c r="X145" s="37" t="n"/>
      <c r="Y145" s="37" t="n"/>
      <c r="Z145" s="37" t="n"/>
      <c r="AA145" s="37" t="n"/>
      <c r="AB145" s="37" t="n"/>
      <c r="AC145" s="37" t="n"/>
      <c r="AD145" s="37" t="n"/>
      <c r="AE145" s="37" t="n"/>
      <c r="AF145" s="37" t="n"/>
      <c r="AG145" s="37" t="n"/>
      <c r="AH145" s="37" t="n"/>
      <c r="AI145" s="37" t="n"/>
      <c r="AJ145" s="37" t="n"/>
      <c r="AK145" s="37" t="n"/>
      <c r="AL145" s="37" t="n"/>
      <c r="AM145" s="37" t="n"/>
    </row>
    <row r="146" ht="18" customHeight="1" s="173" thickBot="1">
      <c r="A146" s="43" t="inlineStr">
        <is>
          <t>Tabungan</t>
        </is>
      </c>
      <c r="B146" s="43" t="n"/>
      <c r="C146" s="34" t="n"/>
      <c r="D146" s="34" t="n"/>
      <c r="E146" s="34" t="n"/>
      <c r="F146" s="34" t="n"/>
      <c r="G146" s="34" t="n"/>
      <c r="H146" s="34" t="n"/>
      <c r="I146" s="34" t="n"/>
      <c r="J146" s="34" t="n"/>
      <c r="K146" s="34" t="n"/>
      <c r="L146" s="34" t="n"/>
      <c r="M146" s="34" t="n"/>
      <c r="N146" s="34" t="n"/>
      <c r="O146" s="34" t="n"/>
      <c r="P146" s="34" t="n"/>
      <c r="Q146" s="34" t="n"/>
      <c r="R146" s="34" t="n"/>
      <c r="S146" s="34" t="n"/>
      <c r="T146" s="34" t="n"/>
      <c r="U146" s="34" t="n"/>
      <c r="V146" s="34" t="n"/>
      <c r="W146" s="34" t="n"/>
      <c r="X146" s="34" t="n"/>
      <c r="Y146" s="34" t="n"/>
      <c r="Z146" s="34" t="n"/>
      <c r="AA146" s="34" t="n"/>
      <c r="AB146" s="34" t="n"/>
      <c r="AC146" s="34" t="n"/>
      <c r="AD146" s="34" t="n"/>
      <c r="AE146" s="34" t="n"/>
      <c r="AF146" s="34" t="n"/>
      <c r="AG146" s="34" t="n"/>
      <c r="AH146" s="34" t="n"/>
      <c r="AI146" s="34" t="n"/>
      <c r="AJ146" s="34" t="n"/>
      <c r="AK146" s="34" t="n"/>
      <c r="AL146" s="34" t="n"/>
      <c r="AM146" s="34" t="n"/>
    </row>
    <row r="147" hidden="1" ht="18" customHeight="1" s="173" thickBot="1">
      <c r="A147" s="44" t="inlineStr">
        <is>
          <t>Tabungan pihak ketiga</t>
        </is>
      </c>
      <c r="B147" s="44" t="n"/>
      <c r="C147" s="37" t="inlineStr"/>
      <c r="D147" s="37" t="inlineStr"/>
      <c r="E147" s="37" t="inlineStr"/>
      <c r="F147" s="37" t="inlineStr"/>
      <c r="G147" s="37" t="inlineStr"/>
      <c r="H147" s="37" t="inlineStr"/>
      <c r="I147" s="37" t="inlineStr"/>
      <c r="J147" s="37" t="inlineStr"/>
      <c r="K147" s="37" t="n"/>
      <c r="L147" s="37" t="n"/>
      <c r="M147" s="37" t="n"/>
      <c r="N147" s="37" t="n"/>
      <c r="O147" s="37" t="n"/>
      <c r="P147" s="37" t="n"/>
      <c r="Q147" s="37" t="n"/>
      <c r="R147" s="37" t="n"/>
      <c r="S147" s="37" t="n"/>
      <c r="T147" s="37" t="n"/>
      <c r="U147" s="37" t="n"/>
      <c r="V147" s="37" t="n"/>
      <c r="W147" s="37" t="n"/>
      <c r="X147" s="37" t="n"/>
      <c r="Y147" s="37" t="n"/>
      <c r="Z147" s="37" t="n"/>
      <c r="AA147" s="37" t="n"/>
      <c r="AB147" s="37" t="n"/>
      <c r="AC147" s="37" t="n"/>
      <c r="AD147" s="37" t="n"/>
      <c r="AE147" s="37" t="n"/>
      <c r="AF147" s="37" t="n"/>
      <c r="AG147" s="37" t="n"/>
      <c r="AH147" s="37" t="n"/>
      <c r="AI147" s="37" t="n"/>
      <c r="AJ147" s="37" t="n"/>
      <c r="AK147" s="37" t="n"/>
      <c r="AL147" s="37" t="n"/>
      <c r="AM147" s="37" t="n"/>
    </row>
    <row r="148" hidden="1" ht="18" customHeight="1" s="173" thickBot="1">
      <c r="A148" s="44" t="inlineStr">
        <is>
          <t>Tabungan pihak berelasi</t>
        </is>
      </c>
      <c r="B148" s="44" t="n"/>
      <c r="C148" s="37" t="inlineStr"/>
      <c r="D148" s="37" t="inlineStr"/>
      <c r="E148" s="37" t="inlineStr"/>
      <c r="F148" s="37" t="inlineStr"/>
      <c r="G148" s="37" t="inlineStr"/>
      <c r="H148" s="37" t="inlineStr"/>
      <c r="I148" s="37" t="inlineStr"/>
      <c r="J148" s="37" t="inlineStr"/>
      <c r="K148" s="37" t="n"/>
      <c r="L148" s="37" t="n"/>
      <c r="M148" s="37" t="n"/>
      <c r="N148" s="37" t="n"/>
      <c r="O148" s="37" t="n"/>
      <c r="P148" s="37" t="n"/>
      <c r="Q148" s="37" t="n"/>
      <c r="R148" s="37" t="n"/>
      <c r="S148" s="37" t="n"/>
      <c r="T148" s="37" t="n"/>
      <c r="U148" s="37" t="n"/>
      <c r="V148" s="37" t="n"/>
      <c r="W148" s="37" t="n"/>
      <c r="X148" s="37" t="n"/>
      <c r="Y148" s="37" t="n"/>
      <c r="Z148" s="37" t="n"/>
      <c r="AA148" s="37" t="n"/>
      <c r="AB148" s="37" t="n"/>
      <c r="AC148" s="37" t="n"/>
      <c r="AD148" s="37" t="n"/>
      <c r="AE148" s="37" t="n"/>
      <c r="AF148" s="37" t="n"/>
      <c r="AG148" s="37" t="n"/>
      <c r="AH148" s="37" t="n"/>
      <c r="AI148" s="37" t="n"/>
      <c r="AJ148" s="37" t="n"/>
      <c r="AK148" s="37" t="n"/>
      <c r="AL148" s="37" t="n"/>
      <c r="AM148" s="37" t="n"/>
    </row>
    <row r="149" ht="18" customHeight="1" s="173" thickBot="1">
      <c r="A149" s="43" t="inlineStr">
        <is>
          <t>Tabungan wadiah</t>
        </is>
      </c>
      <c r="B149" s="43" t="n"/>
      <c r="C149" s="34" t="n"/>
      <c r="D149" s="34" t="n"/>
      <c r="E149" s="34" t="n"/>
      <c r="F149" s="34" t="n"/>
      <c r="G149" s="34" t="n"/>
      <c r="H149" s="34" t="n"/>
      <c r="I149" s="34" t="n"/>
      <c r="J149" s="34" t="n"/>
      <c r="K149" s="34" t="n"/>
      <c r="L149" s="34" t="n"/>
      <c r="M149" s="34" t="n"/>
      <c r="N149" s="34" t="n"/>
      <c r="O149" s="34" t="n"/>
      <c r="P149" s="34" t="n"/>
      <c r="Q149" s="34" t="n"/>
      <c r="R149" s="34" t="n"/>
      <c r="S149" s="34" t="n"/>
      <c r="T149" s="34" t="n"/>
      <c r="U149" s="34" t="n"/>
      <c r="V149" s="34" t="n"/>
      <c r="W149" s="34" t="n"/>
      <c r="X149" s="34" t="n"/>
      <c r="Y149" s="34" t="n"/>
      <c r="Z149" s="34" t="n"/>
      <c r="AA149" s="34" t="n"/>
      <c r="AB149" s="34" t="n"/>
      <c r="AC149" s="34" t="n"/>
      <c r="AD149" s="34" t="n"/>
      <c r="AE149" s="34" t="n"/>
      <c r="AF149" s="34" t="n"/>
      <c r="AG149" s="34" t="n"/>
      <c r="AH149" s="34" t="n"/>
      <c r="AI149" s="34" t="n"/>
      <c r="AJ149" s="34" t="n"/>
      <c r="AK149" s="34" t="n"/>
      <c r="AL149" s="34" t="n"/>
      <c r="AM149" s="34" t="n"/>
    </row>
    <row r="150" ht="35" customHeight="1" s="173" thickBot="1">
      <c r="A150" s="44" t="inlineStr">
        <is>
          <t>Tabungan wadiah pihak ketiga</t>
        </is>
      </c>
      <c r="B150" s="44" t="n"/>
      <c r="C150" s="37" t="n">
        <v>5590.438</v>
      </c>
      <c r="D150" s="37" t="n">
        <v>6948.312</v>
      </c>
      <c r="E150" s="37" t="n">
        <v>29561.91</v>
      </c>
      <c r="F150" s="37" t="n">
        <v>34826.66</v>
      </c>
      <c r="G150" s="37" t="n">
        <v>44201.658</v>
      </c>
      <c r="H150" s="37" t="n">
        <v>47016.211</v>
      </c>
      <c r="I150" s="37" t="n">
        <v>55266.166</v>
      </c>
      <c r="J150" s="37" t="n">
        <v>63293.651</v>
      </c>
      <c r="K150" s="37" t="n"/>
      <c r="L150" s="37" t="n"/>
      <c r="M150" s="37" t="n"/>
      <c r="N150" s="37" t="n"/>
      <c r="O150" s="37" t="n"/>
      <c r="P150" s="37" t="n"/>
      <c r="Q150" s="37" t="n"/>
      <c r="R150" s="37" t="n"/>
      <c r="S150" s="37" t="n"/>
      <c r="T150" s="37" t="n"/>
      <c r="U150" s="37" t="n"/>
      <c r="V150" s="37" t="n"/>
      <c r="W150" s="37" t="n"/>
      <c r="X150" s="37" t="n"/>
      <c r="Y150" s="37" t="n"/>
      <c r="Z150" s="37" t="n"/>
      <c r="AA150" s="37" t="n"/>
      <c r="AB150" s="37" t="n"/>
      <c r="AC150" s="37" t="n"/>
      <c r="AD150" s="37" t="n"/>
      <c r="AE150" s="37" t="n"/>
      <c r="AF150" s="37" t="n"/>
      <c r="AG150" s="37" t="n"/>
      <c r="AH150" s="37" t="n"/>
      <c r="AI150" s="37" t="n"/>
      <c r="AJ150" s="37" t="n"/>
      <c r="AK150" s="37" t="n"/>
      <c r="AL150" s="37" t="n"/>
      <c r="AM150" s="37" t="n"/>
    </row>
    <row r="151" ht="35" customHeight="1" s="173" thickBot="1">
      <c r="A151" s="44" t="inlineStr">
        <is>
          <t>Tabungan wadiah pihak berelasi</t>
        </is>
      </c>
      <c r="B151" s="44" t="n"/>
      <c r="C151" s="37" t="n">
        <v>11.373</v>
      </c>
      <c r="D151" s="37" t="n">
        <v>9.348000000000001</v>
      </c>
      <c r="E151" s="37" t="n">
        <v>15.141</v>
      </c>
      <c r="F151" s="37" t="n">
        <v>9.616</v>
      </c>
      <c r="G151" s="37" t="n">
        <v>12.747</v>
      </c>
      <c r="H151" s="37" t="n">
        <v>10.163</v>
      </c>
      <c r="I151" s="37" t="n">
        <v>13.901</v>
      </c>
      <c r="J151" s="37" t="n">
        <v>17.47</v>
      </c>
      <c r="K151" s="37" t="n"/>
      <c r="L151" s="37" t="n"/>
      <c r="M151" s="37" t="n"/>
      <c r="N151" s="37" t="n"/>
      <c r="O151" s="37" t="n"/>
      <c r="P151" s="37" t="n"/>
      <c r="Q151" s="37" t="n"/>
      <c r="R151" s="37" t="n"/>
      <c r="S151" s="37" t="n"/>
      <c r="T151" s="37" t="n"/>
      <c r="U151" s="37" t="n"/>
      <c r="V151" s="37" t="n"/>
      <c r="W151" s="37" t="n"/>
      <c r="X151" s="37" t="n"/>
      <c r="Y151" s="37" t="n"/>
      <c r="Z151" s="37" t="n"/>
      <c r="AA151" s="37" t="n"/>
      <c r="AB151" s="37" t="n"/>
      <c r="AC151" s="37" t="n"/>
      <c r="AD151" s="37" t="n"/>
      <c r="AE151" s="37" t="n"/>
      <c r="AF151" s="37" t="n"/>
      <c r="AG151" s="37" t="n"/>
      <c r="AH151" s="37" t="n"/>
      <c r="AI151" s="37" t="n"/>
      <c r="AJ151" s="37" t="n"/>
      <c r="AK151" s="37" t="n"/>
      <c r="AL151" s="37" t="n"/>
      <c r="AM151" s="37" t="n"/>
    </row>
    <row r="152" ht="18" customHeight="1" s="173" thickBot="1">
      <c r="A152" s="43" t="inlineStr">
        <is>
          <t>Deposito berjangka</t>
        </is>
      </c>
      <c r="B152" s="43" t="n"/>
      <c r="C152" s="34" t="n"/>
      <c r="D152" s="34" t="n"/>
      <c r="E152" s="34" t="n"/>
      <c r="F152" s="34" t="n"/>
      <c r="G152" s="34" t="n"/>
      <c r="H152" s="34" t="n"/>
      <c r="I152" s="34" t="n"/>
      <c r="J152" s="34" t="n"/>
      <c r="K152" s="34" t="n"/>
      <c r="L152" s="34" t="n"/>
      <c r="M152" s="34" t="n"/>
      <c r="N152" s="34" t="n"/>
      <c r="O152" s="34" t="n"/>
      <c r="P152" s="34" t="n"/>
      <c r="Q152" s="34" t="n"/>
      <c r="R152" s="34" t="n"/>
      <c r="S152" s="34" t="n"/>
      <c r="T152" s="34" t="n"/>
      <c r="U152" s="34" t="n"/>
      <c r="V152" s="34" t="n"/>
      <c r="W152" s="34" t="n"/>
      <c r="X152" s="34" t="n"/>
      <c r="Y152" s="34" t="n"/>
      <c r="Z152" s="34" t="n"/>
      <c r="AA152" s="34" t="n"/>
      <c r="AB152" s="34" t="n"/>
      <c r="AC152" s="34" t="n"/>
      <c r="AD152" s="34" t="n"/>
      <c r="AE152" s="34" t="n"/>
      <c r="AF152" s="34" t="n"/>
      <c r="AG152" s="34" t="n"/>
      <c r="AH152" s="34" t="n"/>
      <c r="AI152" s="34" t="n"/>
      <c r="AJ152" s="34" t="n"/>
      <c r="AK152" s="34" t="n"/>
      <c r="AL152" s="34" t="n"/>
      <c r="AM152" s="34" t="n"/>
    </row>
    <row r="153" hidden="1" ht="35" customHeight="1" s="173" thickBot="1">
      <c r="A153" s="44" t="inlineStr">
        <is>
          <t>Deposito berjangka pihak ketiga</t>
        </is>
      </c>
      <c r="B153" s="44" t="n"/>
      <c r="C153" s="37" t="inlineStr"/>
      <c r="D153" s="37" t="inlineStr"/>
      <c r="E153" s="37" t="inlineStr"/>
      <c r="F153" s="37" t="inlineStr"/>
      <c r="G153" s="37" t="inlineStr"/>
      <c r="H153" s="37" t="inlineStr"/>
      <c r="I153" s="37" t="inlineStr"/>
      <c r="J153" s="37" t="inlineStr"/>
      <c r="K153" s="37" t="n"/>
      <c r="L153" s="37" t="n"/>
      <c r="M153" s="37" t="n"/>
      <c r="N153" s="37" t="n"/>
      <c r="O153" s="37" t="n"/>
      <c r="P153" s="37" t="n"/>
      <c r="Q153" s="37" t="n"/>
      <c r="R153" s="37" t="n"/>
      <c r="S153" s="37" t="n"/>
      <c r="T153" s="37" t="n"/>
      <c r="U153" s="37" t="n"/>
      <c r="V153" s="37" t="n"/>
      <c r="W153" s="37" t="n"/>
      <c r="X153" s="37" t="n"/>
      <c r="Y153" s="37" t="n"/>
      <c r="Z153" s="37" t="n"/>
      <c r="AA153" s="37" t="n"/>
      <c r="AB153" s="37" t="n"/>
      <c r="AC153" s="37" t="n"/>
      <c r="AD153" s="37" t="n"/>
      <c r="AE153" s="37" t="n"/>
      <c r="AF153" s="37" t="n"/>
      <c r="AG153" s="37" t="n"/>
      <c r="AH153" s="37" t="n"/>
      <c r="AI153" s="37" t="n"/>
      <c r="AJ153" s="37" t="n"/>
      <c r="AK153" s="37" t="n"/>
      <c r="AL153" s="37" t="n"/>
      <c r="AM153" s="37" t="n"/>
    </row>
    <row r="154" hidden="1" ht="35" customHeight="1" s="173" thickBot="1">
      <c r="A154" s="44" t="inlineStr">
        <is>
          <t>Deposito berjangka pihak berelasi</t>
        </is>
      </c>
      <c r="B154" s="44" t="n"/>
      <c r="C154" s="37" t="inlineStr"/>
      <c r="D154" s="37" t="inlineStr"/>
      <c r="E154" s="37" t="inlineStr"/>
      <c r="F154" s="37" t="inlineStr"/>
      <c r="G154" s="37" t="inlineStr"/>
      <c r="H154" s="37" t="inlineStr"/>
      <c r="I154" s="37" t="inlineStr"/>
      <c r="J154" s="37" t="inlineStr"/>
      <c r="K154" s="37" t="n"/>
      <c r="L154" s="37" t="n"/>
      <c r="M154" s="37" t="n"/>
      <c r="N154" s="37" t="n"/>
      <c r="O154" s="37" t="n"/>
      <c r="P154" s="37" t="n"/>
      <c r="Q154" s="37" t="n"/>
      <c r="R154" s="37" t="n"/>
      <c r="S154" s="37" t="n"/>
      <c r="T154" s="37" t="n"/>
      <c r="U154" s="37" t="n"/>
      <c r="V154" s="37" t="n"/>
      <c r="W154" s="37" t="n"/>
      <c r="X154" s="37" t="n"/>
      <c r="Y154" s="37" t="n"/>
      <c r="Z154" s="37" t="n"/>
      <c r="AA154" s="37" t="n"/>
      <c r="AB154" s="37" t="n"/>
      <c r="AC154" s="37" t="n"/>
      <c r="AD154" s="37" t="n"/>
      <c r="AE154" s="37" t="n"/>
      <c r="AF154" s="37" t="n"/>
      <c r="AG154" s="37" t="n"/>
      <c r="AH154" s="37" t="n"/>
      <c r="AI154" s="37" t="n"/>
      <c r="AJ154" s="37" t="n"/>
      <c r="AK154" s="37" t="n"/>
      <c r="AL154" s="37" t="n"/>
      <c r="AM154" s="37" t="n"/>
    </row>
    <row r="155" ht="18" customHeight="1" s="173" thickBot="1">
      <c r="A155" s="43" t="inlineStr">
        <is>
          <t>Deposito wakalah</t>
        </is>
      </c>
      <c r="B155" s="43" t="n"/>
      <c r="C155" s="34" t="n"/>
      <c r="D155" s="34" t="n"/>
      <c r="E155" s="34" t="n"/>
      <c r="F155" s="34" t="n"/>
      <c r="G155" s="34" t="n"/>
      <c r="H155" s="34" t="n"/>
      <c r="I155" s="34" t="n"/>
      <c r="J155" s="34" t="n"/>
      <c r="K155" s="34" t="n"/>
      <c r="L155" s="34" t="n"/>
      <c r="M155" s="34" t="n"/>
      <c r="N155" s="34" t="n"/>
      <c r="O155" s="34" t="n"/>
      <c r="P155" s="34" t="n"/>
      <c r="Q155" s="34" t="n"/>
      <c r="R155" s="34" t="n"/>
      <c r="S155" s="34" t="n"/>
      <c r="T155" s="34" t="n"/>
      <c r="U155" s="34" t="n"/>
      <c r="V155" s="34" t="n"/>
      <c r="W155" s="34" t="n"/>
      <c r="X155" s="34" t="n"/>
      <c r="Y155" s="34" t="n"/>
      <c r="Z155" s="34" t="n"/>
      <c r="AA155" s="34" t="n"/>
      <c r="AB155" s="34" t="n"/>
      <c r="AC155" s="34" t="n"/>
      <c r="AD155" s="34" t="n"/>
      <c r="AE155" s="34" t="n"/>
      <c r="AF155" s="34" t="n"/>
      <c r="AG155" s="34" t="n"/>
      <c r="AH155" s="34" t="n"/>
      <c r="AI155" s="34" t="n"/>
      <c r="AJ155" s="34" t="n"/>
      <c r="AK155" s="34" t="n"/>
      <c r="AL155" s="34" t="n"/>
      <c r="AM155" s="34" t="n"/>
    </row>
    <row r="156" hidden="1" ht="35" customHeight="1" s="173" thickBot="1">
      <c r="A156" s="44" t="inlineStr">
        <is>
          <t>Deposito wakalah pihak ketiga</t>
        </is>
      </c>
      <c r="B156" s="44" t="n"/>
      <c r="C156" s="37" t="inlineStr"/>
      <c r="D156" s="37" t="inlineStr"/>
      <c r="E156" s="37" t="inlineStr"/>
      <c r="F156" s="37" t="inlineStr"/>
      <c r="G156" s="37" t="inlineStr"/>
      <c r="H156" s="37" t="inlineStr"/>
      <c r="I156" s="37" t="inlineStr"/>
      <c r="J156" s="37" t="inlineStr"/>
      <c r="K156" s="37" t="n"/>
      <c r="L156" s="37" t="n"/>
      <c r="M156" s="37" t="n"/>
      <c r="N156" s="37" t="n"/>
      <c r="O156" s="37" t="n"/>
      <c r="P156" s="37" t="n"/>
      <c r="Q156" s="37" t="n"/>
      <c r="R156" s="37" t="n"/>
      <c r="S156" s="37" t="n"/>
      <c r="T156" s="37" t="n"/>
      <c r="U156" s="37" t="n"/>
      <c r="V156" s="37" t="n"/>
      <c r="W156" s="37" t="n"/>
      <c r="X156" s="37" t="n"/>
      <c r="Y156" s="37" t="n"/>
      <c r="Z156" s="37" t="n"/>
      <c r="AA156" s="37" t="n"/>
      <c r="AB156" s="37" t="n"/>
      <c r="AC156" s="37" t="n"/>
      <c r="AD156" s="37" t="n"/>
      <c r="AE156" s="37" t="n"/>
      <c r="AF156" s="37" t="n"/>
      <c r="AG156" s="37" t="n"/>
      <c r="AH156" s="37" t="n"/>
      <c r="AI156" s="37" t="n"/>
      <c r="AJ156" s="37" t="n"/>
      <c r="AK156" s="37" t="n"/>
      <c r="AL156" s="37" t="n"/>
      <c r="AM156" s="37" t="n"/>
    </row>
    <row r="157" hidden="1" ht="35" customHeight="1" s="173" thickBot="1">
      <c r="A157" s="44" t="inlineStr">
        <is>
          <t>Deposito wakalah pihak berelasi</t>
        </is>
      </c>
      <c r="B157" s="44" t="n"/>
      <c r="C157" s="37" t="inlineStr"/>
      <c r="D157" s="37" t="inlineStr"/>
      <c r="E157" s="37" t="inlineStr"/>
      <c r="F157" s="37" t="inlineStr"/>
      <c r="G157" s="37" t="inlineStr"/>
      <c r="H157" s="37" t="inlineStr"/>
      <c r="I157" s="37" t="inlineStr"/>
      <c r="J157" s="37" t="inlineStr"/>
      <c r="K157" s="37" t="n"/>
      <c r="L157" s="37" t="n"/>
      <c r="M157" s="37" t="n"/>
      <c r="N157" s="37" t="n"/>
      <c r="O157" s="37" t="n"/>
      <c r="P157" s="37" t="n"/>
      <c r="Q157" s="37" t="n"/>
      <c r="R157" s="37" t="n"/>
      <c r="S157" s="37" t="n"/>
      <c r="T157" s="37" t="n"/>
      <c r="U157" s="37" t="n"/>
      <c r="V157" s="37" t="n"/>
      <c r="W157" s="37" t="n"/>
      <c r="X157" s="37" t="n"/>
      <c r="Y157" s="37" t="n"/>
      <c r="Z157" s="37" t="n"/>
      <c r="AA157" s="37" t="n"/>
      <c r="AB157" s="37" t="n"/>
      <c r="AC157" s="37" t="n"/>
      <c r="AD157" s="37" t="n"/>
      <c r="AE157" s="37" t="n"/>
      <c r="AF157" s="37" t="n"/>
      <c r="AG157" s="37" t="n"/>
      <c r="AH157" s="37" t="n"/>
      <c r="AI157" s="37" t="n"/>
      <c r="AJ157" s="37" t="n"/>
      <c r="AK157" s="37" t="n"/>
      <c r="AL157" s="37" t="n"/>
      <c r="AM157" s="37" t="n"/>
    </row>
    <row r="158" ht="18" customHeight="1" s="173" thickBot="1">
      <c r="A158" s="42" t="inlineStr">
        <is>
          <t>Simpanan dari bank lain</t>
        </is>
      </c>
      <c r="B158" s="42" t="n"/>
      <c r="C158" s="34" t="n"/>
      <c r="D158" s="34" t="n"/>
      <c r="E158" s="34" t="n"/>
      <c r="F158" s="34" t="n"/>
      <c r="G158" s="34" t="n"/>
      <c r="H158" s="34" t="n"/>
      <c r="I158" s="34" t="n"/>
      <c r="J158" s="34" t="n"/>
      <c r="K158" s="34" t="n"/>
      <c r="L158" s="34" t="n"/>
      <c r="M158" s="34" t="n"/>
      <c r="N158" s="34" t="n"/>
      <c r="O158" s="34" t="n"/>
      <c r="P158" s="34" t="n"/>
      <c r="Q158" s="34" t="n"/>
      <c r="R158" s="34" t="n"/>
      <c r="S158" s="34" t="n"/>
      <c r="T158" s="34" t="n"/>
      <c r="U158" s="34" t="n"/>
      <c r="V158" s="34" t="n"/>
      <c r="W158" s="34" t="n"/>
      <c r="X158" s="34" t="n"/>
      <c r="Y158" s="34" t="n"/>
      <c r="Z158" s="34" t="n"/>
      <c r="AA158" s="34" t="n"/>
      <c r="AB158" s="34" t="n"/>
      <c r="AC158" s="34" t="n"/>
      <c r="AD158" s="34" t="n"/>
      <c r="AE158" s="34" t="n"/>
      <c r="AF158" s="34" t="n"/>
      <c r="AG158" s="34" t="n"/>
      <c r="AH158" s="34" t="n"/>
      <c r="AI158" s="34" t="n"/>
      <c r="AJ158" s="34" t="n"/>
      <c r="AK158" s="34" t="n"/>
      <c r="AL158" s="34" t="n"/>
      <c r="AM158" s="34" t="n"/>
    </row>
    <row r="159" ht="35" customHeight="1" s="173" thickBot="1">
      <c r="A159" s="45" t="inlineStr">
        <is>
          <t>Simpanan dari bank lain total (template lama)</t>
        </is>
      </c>
      <c r="B159" s="45" t="n"/>
      <c r="C159" s="37" t="n">
        <v>808.9400000000001</v>
      </c>
      <c r="D159" s="37" t="n">
        <v>15.999</v>
      </c>
      <c r="E159" s="37" t="n">
        <v>806.5599999999999</v>
      </c>
      <c r="F159" s="37" t="n">
        <v>115.938</v>
      </c>
      <c r="G159" s="37" t="n">
        <v/>
      </c>
      <c r="H159" s="37" t="n">
        <v/>
      </c>
      <c r="I159" s="37" t="n">
        <v/>
      </c>
      <c r="J159" s="37" t="n">
        <v/>
      </c>
      <c r="K159" s="37" t="n"/>
      <c r="L159" s="37" t="n"/>
      <c r="M159" s="37" t="n"/>
      <c r="N159" s="37" t="n"/>
      <c r="O159" s="37" t="n"/>
      <c r="P159" s="37" t="n"/>
      <c r="Q159" s="37" t="n"/>
      <c r="R159" s="37" t="n"/>
      <c r="S159" s="37" t="n"/>
      <c r="T159" s="37" t="n"/>
      <c r="U159" s="37" t="n"/>
      <c r="V159" s="37" t="n"/>
      <c r="W159" s="37" t="n"/>
      <c r="X159" s="37" t="n"/>
      <c r="Y159" s="37" t="n"/>
      <c r="Z159" s="37" t="n"/>
      <c r="AA159" s="37" t="n"/>
      <c r="AB159" s="37" t="n"/>
      <c r="AC159" s="37" t="n"/>
      <c r="AD159" s="37" t="n"/>
      <c r="AE159" s="37" t="n"/>
      <c r="AF159" s="37" t="n"/>
      <c r="AG159" s="37" t="n"/>
      <c r="AH159" s="37" t="n"/>
      <c r="AI159" s="37" t="n"/>
      <c r="AJ159" s="37" t="n"/>
      <c r="AK159" s="37" t="n"/>
      <c r="AL159" s="37" t="n"/>
      <c r="AM159" s="37" t="n"/>
    </row>
    <row r="160" ht="35" customHeight="1" s="173" thickBot="1">
      <c r="A160" s="45" t="inlineStr">
        <is>
          <t>Simpanan dari bank lain pihak berelasi</t>
        </is>
      </c>
      <c r="B160" s="45" t="n"/>
      <c r="C160" s="37" t="n">
        <v/>
      </c>
      <c r="D160" s="37" t="n">
        <v/>
      </c>
      <c r="E160" s="37" t="n">
        <v/>
      </c>
      <c r="F160" s="37" t="n">
        <v>114.201</v>
      </c>
      <c r="G160" s="37" t="n">
        <v>1616.398</v>
      </c>
      <c r="H160" s="37" t="n">
        <v>1532.963</v>
      </c>
      <c r="I160" s="37" t="n">
        <v>582.495</v>
      </c>
      <c r="J160" s="37" t="n">
        <v>2798.503</v>
      </c>
      <c r="K160" s="37" t="n"/>
      <c r="L160" s="37" t="n"/>
      <c r="M160" s="37" t="n"/>
      <c r="N160" s="37" t="n"/>
      <c r="O160" s="37" t="n"/>
      <c r="P160" s="37" t="n"/>
      <c r="Q160" s="37" t="n"/>
      <c r="R160" s="37" t="n"/>
      <c r="S160" s="37" t="n"/>
      <c r="T160" s="37" t="n"/>
      <c r="U160" s="37" t="n"/>
      <c r="V160" s="37" t="n"/>
      <c r="W160" s="37" t="n"/>
      <c r="X160" s="37" t="n"/>
      <c r="Y160" s="37" t="n"/>
      <c r="Z160" s="37" t="n"/>
      <c r="AA160" s="37" t="n"/>
      <c r="AB160" s="37" t="n"/>
      <c r="AC160" s="37" t="n"/>
      <c r="AD160" s="37" t="n"/>
      <c r="AE160" s="37" t="n"/>
      <c r="AF160" s="37" t="n"/>
      <c r="AG160" s="37" t="n"/>
      <c r="AH160" s="37" t="n"/>
      <c r="AI160" s="37" t="n"/>
      <c r="AJ160" s="37" t="n"/>
      <c r="AK160" s="37" t="n"/>
      <c r="AL160" s="37" t="n"/>
      <c r="AM160" s="37" t="n"/>
    </row>
    <row r="161" ht="35" customHeight="1" s="173" thickBot="1">
      <c r="A161" s="45" t="inlineStr">
        <is>
          <t>Simpanan dari bank lain pihak ketiga</t>
        </is>
      </c>
      <c r="B161" s="45" t="n"/>
      <c r="C161" s="37" t="n">
        <v/>
      </c>
      <c r="D161" s="37" t="n">
        <v/>
      </c>
      <c r="E161" s="37" t="n">
        <v/>
      </c>
      <c r="F161" s="37" t="n">
        <v>1.737</v>
      </c>
      <c r="G161" s="37" t="n">
        <v>602.299</v>
      </c>
      <c r="H161" s="37" t="n">
        <v>228.338</v>
      </c>
      <c r="I161" s="37" t="n">
        <v>202.203</v>
      </c>
      <c r="J161" s="37" t="n">
        <v>1.175</v>
      </c>
      <c r="K161" s="37" t="n"/>
      <c r="L161" s="37" t="n"/>
      <c r="M161" s="37" t="n"/>
      <c r="N161" s="37" t="n"/>
      <c r="O161" s="37" t="n"/>
      <c r="P161" s="37" t="n"/>
      <c r="Q161" s="37" t="n"/>
      <c r="R161" s="37" t="n"/>
      <c r="S161" s="37" t="n"/>
      <c r="T161" s="37" t="n"/>
      <c r="U161" s="37" t="n"/>
      <c r="V161" s="37" t="n"/>
      <c r="W161" s="37" t="n"/>
      <c r="X161" s="37" t="n"/>
      <c r="Y161" s="37" t="n"/>
      <c r="Z161" s="37" t="n"/>
      <c r="AA161" s="37" t="n"/>
      <c r="AB161" s="37" t="n"/>
      <c r="AC161" s="37" t="n"/>
      <c r="AD161" s="37" t="n"/>
      <c r="AE161" s="37" t="n"/>
      <c r="AF161" s="37" t="n"/>
      <c r="AG161" s="37" t="n"/>
      <c r="AH161" s="37" t="n"/>
      <c r="AI161" s="37" t="n"/>
      <c r="AJ161" s="37" t="n"/>
      <c r="AK161" s="37" t="n"/>
      <c r="AL161" s="37" t="n"/>
      <c r="AM161" s="37" t="n"/>
    </row>
    <row r="162" hidden="1" ht="35" customHeight="1" s="173" thickBot="1">
      <c r="A162" s="39" t="inlineStr">
        <is>
          <t>Efek yang dijual dengan janji untuk dibeli kembali</t>
        </is>
      </c>
      <c r="B162" s="39" t="n"/>
      <c r="C162" s="37" t="inlineStr"/>
      <c r="D162" s="37" t="inlineStr"/>
      <c r="E162" s="37" t="inlineStr"/>
      <c r="F162" s="37" t="inlineStr"/>
      <c r="G162" s="37" t="inlineStr"/>
      <c r="H162" s="37" t="inlineStr"/>
      <c r="I162" s="37" t="inlineStr"/>
      <c r="J162" s="37" t="inlineStr"/>
      <c r="K162" s="37" t="n"/>
      <c r="L162" s="37" t="n"/>
      <c r="M162" s="37" t="n"/>
      <c r="N162" s="37" t="n"/>
      <c r="O162" s="37" t="n"/>
      <c r="P162" s="37" t="n"/>
      <c r="Q162" s="37" t="n"/>
      <c r="R162" s="37" t="n"/>
      <c r="S162" s="37" t="n"/>
      <c r="T162" s="37" t="n"/>
      <c r="U162" s="37" t="n"/>
      <c r="V162" s="37" t="n"/>
      <c r="W162" s="37" t="n"/>
      <c r="X162" s="37" t="n"/>
      <c r="Y162" s="37" t="n"/>
      <c r="Z162" s="37" t="n"/>
      <c r="AA162" s="37" t="n"/>
      <c r="AB162" s="37" t="n"/>
      <c r="AC162" s="37" t="n"/>
      <c r="AD162" s="37" t="n"/>
      <c r="AE162" s="37" t="n"/>
      <c r="AF162" s="37" t="n"/>
      <c r="AG162" s="37" t="n"/>
      <c r="AH162" s="37" t="n"/>
      <c r="AI162" s="37" t="n"/>
      <c r="AJ162" s="37" t="n"/>
      <c r="AK162" s="37" t="n"/>
      <c r="AL162" s="37" t="n"/>
      <c r="AM162" s="37" t="n"/>
    </row>
    <row r="163" ht="18" customHeight="1" s="173" thickBot="1">
      <c r="A163" s="42" t="inlineStr">
        <is>
          <t>Liabilitas derivatif</t>
        </is>
      </c>
      <c r="B163" s="42" t="n"/>
      <c r="C163" s="34" t="n"/>
      <c r="D163" s="34" t="n"/>
      <c r="E163" s="34" t="n"/>
      <c r="F163" s="34" t="n"/>
      <c r="G163" s="34" t="n"/>
      <c r="H163" s="34" t="n"/>
      <c r="I163" s="34" t="n"/>
      <c r="J163" s="34" t="n"/>
      <c r="K163" s="34" t="n"/>
      <c r="L163" s="34" t="n"/>
      <c r="M163" s="34" t="n"/>
      <c r="N163" s="34" t="n"/>
      <c r="O163" s="34" t="n"/>
      <c r="P163" s="34" t="n"/>
      <c r="Q163" s="34" t="n"/>
      <c r="R163" s="34" t="n"/>
      <c r="S163" s="34" t="n"/>
      <c r="T163" s="34" t="n"/>
      <c r="U163" s="34" t="n"/>
      <c r="V163" s="34" t="n"/>
      <c r="W163" s="34" t="n"/>
      <c r="X163" s="34" t="n"/>
      <c r="Y163" s="34" t="n"/>
      <c r="Z163" s="34" t="n"/>
      <c r="AA163" s="34" t="n"/>
      <c r="AB163" s="34" t="n"/>
      <c r="AC163" s="34" t="n"/>
      <c r="AD163" s="34" t="n"/>
      <c r="AE163" s="34" t="n"/>
      <c r="AF163" s="34" t="n"/>
      <c r="AG163" s="34" t="n"/>
      <c r="AH163" s="34" t="n"/>
      <c r="AI163" s="34" t="n"/>
      <c r="AJ163" s="34" t="n"/>
      <c r="AK163" s="34" t="n"/>
      <c r="AL163" s="34" t="n"/>
      <c r="AM163" s="34" t="n"/>
    </row>
    <row r="164" hidden="1" ht="18" customHeight="1" s="173" thickBot="1">
      <c r="A164" s="45" t="inlineStr">
        <is>
          <t>Liabilitas derivatif pihak ketiga</t>
        </is>
      </c>
      <c r="B164" s="45" t="n"/>
      <c r="C164" s="37" t="inlineStr"/>
      <c r="D164" s="37" t="inlineStr"/>
      <c r="E164" s="37" t="inlineStr"/>
      <c r="F164" s="37" t="inlineStr"/>
      <c r="G164" s="37" t="inlineStr"/>
      <c r="H164" s="37" t="inlineStr"/>
      <c r="I164" s="37" t="inlineStr"/>
      <c r="J164" s="37" t="inlineStr"/>
      <c r="K164" s="37" t="n"/>
      <c r="L164" s="37" t="n"/>
      <c r="M164" s="37" t="n"/>
      <c r="N164" s="37" t="n"/>
      <c r="O164" s="37" t="n"/>
      <c r="P164" s="37" t="n"/>
      <c r="Q164" s="37" t="n"/>
      <c r="R164" s="37" t="n"/>
      <c r="S164" s="37" t="n"/>
      <c r="T164" s="37" t="n"/>
      <c r="U164" s="37" t="n"/>
      <c r="V164" s="37" t="n"/>
      <c r="W164" s="37" t="n"/>
      <c r="X164" s="37" t="n"/>
      <c r="Y164" s="37" t="n"/>
      <c r="Z164" s="37" t="n"/>
      <c r="AA164" s="37" t="n"/>
      <c r="AB164" s="37" t="n"/>
      <c r="AC164" s="37" t="n"/>
      <c r="AD164" s="37" t="n"/>
      <c r="AE164" s="37" t="n"/>
      <c r="AF164" s="37" t="n"/>
      <c r="AG164" s="37" t="n"/>
      <c r="AH164" s="37" t="n"/>
      <c r="AI164" s="37" t="n"/>
      <c r="AJ164" s="37" t="n"/>
      <c r="AK164" s="37" t="n"/>
      <c r="AL164" s="37" t="n"/>
      <c r="AM164" s="37" t="n"/>
    </row>
    <row r="165" hidden="1" ht="35" customHeight="1" s="173" thickBot="1">
      <c r="A165" s="45" t="inlineStr">
        <is>
          <t>Liabilitas derivatif pihak berelasi</t>
        </is>
      </c>
      <c r="B165" s="45" t="n"/>
      <c r="C165" s="37" t="inlineStr"/>
      <c r="D165" s="37" t="inlineStr"/>
      <c r="E165" s="37" t="inlineStr"/>
      <c r="F165" s="37" t="inlineStr"/>
      <c r="G165" s="37" t="inlineStr"/>
      <c r="H165" s="37" t="inlineStr"/>
      <c r="I165" s="37" t="inlineStr"/>
      <c r="J165" s="37" t="inlineStr"/>
      <c r="K165" s="37" t="n"/>
      <c r="L165" s="37" t="n"/>
      <c r="M165" s="37" t="n"/>
      <c r="N165" s="37" t="n"/>
      <c r="O165" s="37" t="n"/>
      <c r="P165" s="37" t="n"/>
      <c r="Q165" s="37" t="n"/>
      <c r="R165" s="37" t="n"/>
      <c r="S165" s="37" t="n"/>
      <c r="T165" s="37" t="n"/>
      <c r="U165" s="37" t="n"/>
      <c r="V165" s="37" t="n"/>
      <c r="W165" s="37" t="n"/>
      <c r="X165" s="37" t="n"/>
      <c r="Y165" s="37" t="n"/>
      <c r="Z165" s="37" t="n"/>
      <c r="AA165" s="37" t="n"/>
      <c r="AB165" s="37" t="n"/>
      <c r="AC165" s="37" t="n"/>
      <c r="AD165" s="37" t="n"/>
      <c r="AE165" s="37" t="n"/>
      <c r="AF165" s="37" t="n"/>
      <c r="AG165" s="37" t="n"/>
      <c r="AH165" s="37" t="n"/>
      <c r="AI165" s="37" t="n"/>
      <c r="AJ165" s="37" t="n"/>
      <c r="AK165" s="37" t="n"/>
      <c r="AL165" s="37" t="n"/>
      <c r="AM165" s="37" t="n"/>
    </row>
    <row r="166" ht="18" customHeight="1" s="173" thickBot="1">
      <c r="A166" s="39" t="inlineStr">
        <is>
          <t>Utang asuransi</t>
        </is>
      </c>
      <c r="B166" s="39" t="n"/>
      <c r="C166" s="37" t="inlineStr"/>
      <c r="D166" s="37" t="inlineStr"/>
      <c r="E166" s="37" t="n">
        <v>6.019</v>
      </c>
      <c r="F166" s="37" t="inlineStr"/>
      <c r="G166" s="37" t="inlineStr"/>
      <c r="H166" s="37" t="inlineStr"/>
      <c r="I166" s="37" t="inlineStr"/>
      <c r="J166" s="37" t="inlineStr"/>
      <c r="K166" s="37" t="n"/>
      <c r="L166" s="37" t="n"/>
      <c r="M166" s="37" t="n"/>
      <c r="N166" s="37" t="n"/>
      <c r="O166" s="37" t="n"/>
      <c r="P166" s="37" t="n"/>
      <c r="Q166" s="37" t="n"/>
      <c r="R166" s="37" t="n"/>
      <c r="S166" s="37" t="n"/>
      <c r="T166" s="37" t="n"/>
      <c r="U166" s="37" t="n"/>
      <c r="V166" s="37" t="n"/>
      <c r="W166" s="37" t="n"/>
      <c r="X166" s="37" t="n"/>
      <c r="Y166" s="37" t="n"/>
      <c r="Z166" s="37" t="n"/>
      <c r="AA166" s="37" t="n"/>
      <c r="AB166" s="37" t="n"/>
      <c r="AC166" s="37" t="n"/>
      <c r="AD166" s="37" t="n"/>
      <c r="AE166" s="37" t="n"/>
      <c r="AF166" s="37" t="n"/>
      <c r="AG166" s="37" t="n"/>
      <c r="AH166" s="37" t="n"/>
      <c r="AI166" s="37" t="n"/>
      <c r="AJ166" s="37" t="n"/>
      <c r="AK166" s="37" t="n"/>
      <c r="AL166" s="37" t="n"/>
      <c r="AM166" s="37" t="n"/>
    </row>
    <row r="167" hidden="1" ht="18" customHeight="1" s="173" thickBot="1">
      <c r="A167" s="39" t="inlineStr">
        <is>
          <t>Utang koasuransi</t>
        </is>
      </c>
      <c r="B167" s="39" t="n"/>
      <c r="C167" s="37" t="n">
        <v/>
      </c>
      <c r="D167" s="37" t="n">
        <v/>
      </c>
      <c r="E167" s="37" t="n">
        <v/>
      </c>
      <c r="F167" s="37" t="inlineStr"/>
      <c r="G167" s="37" t="inlineStr"/>
      <c r="H167" s="37" t="inlineStr"/>
      <c r="I167" s="37" t="inlineStr"/>
      <c r="J167" s="37" t="inlineStr"/>
      <c r="K167" s="37" t="n"/>
      <c r="L167" s="37" t="n"/>
      <c r="M167" s="37" t="n"/>
      <c r="N167" s="37" t="n"/>
      <c r="O167" s="37" t="n"/>
      <c r="P167" s="37" t="n"/>
      <c r="Q167" s="37" t="n"/>
      <c r="R167" s="37" t="n"/>
      <c r="S167" s="37" t="n"/>
      <c r="T167" s="37" t="n"/>
      <c r="U167" s="37" t="n"/>
      <c r="V167" s="37" t="n"/>
      <c r="W167" s="37" t="n"/>
      <c r="X167" s="37" t="n"/>
      <c r="Y167" s="37" t="n"/>
      <c r="Z167" s="37" t="n"/>
      <c r="AA167" s="37" t="n"/>
      <c r="AB167" s="37" t="n"/>
      <c r="AC167" s="37" t="n"/>
      <c r="AD167" s="37" t="n"/>
      <c r="AE167" s="37" t="n"/>
      <c r="AF167" s="37" t="n"/>
      <c r="AG167" s="37" t="n"/>
      <c r="AH167" s="37" t="n"/>
      <c r="AI167" s="37" t="n"/>
      <c r="AJ167" s="37" t="n"/>
      <c r="AK167" s="37" t="n"/>
      <c r="AL167" s="37" t="n"/>
      <c r="AM167" s="37" t="n"/>
    </row>
    <row r="168" hidden="1" ht="35" customHeight="1" s="173" thickBot="1">
      <c r="A168" s="39" t="inlineStr">
        <is>
          <t>Liabilitas kepada pemegang polis unit-linked</t>
        </is>
      </c>
      <c r="B168" s="39" t="n"/>
      <c r="C168" s="37" t="inlineStr"/>
      <c r="D168" s="37" t="inlineStr"/>
      <c r="E168" s="37" t="inlineStr"/>
      <c r="F168" s="37" t="inlineStr"/>
      <c r="G168" s="37" t="inlineStr"/>
      <c r="H168" s="37" t="inlineStr"/>
      <c r="I168" s="37" t="inlineStr"/>
      <c r="J168" s="37" t="inlineStr"/>
      <c r="K168" s="37" t="n"/>
      <c r="L168" s="37" t="n"/>
      <c r="M168" s="37" t="n"/>
      <c r="N168" s="37" t="n"/>
      <c r="O168" s="37" t="n"/>
      <c r="P168" s="37" t="n"/>
      <c r="Q168" s="37" t="n"/>
      <c r="R168" s="37" t="n"/>
      <c r="S168" s="37" t="n"/>
      <c r="T168" s="37" t="n"/>
      <c r="U168" s="37" t="n"/>
      <c r="V168" s="37" t="n"/>
      <c r="W168" s="37" t="n"/>
      <c r="X168" s="37" t="n"/>
      <c r="Y168" s="37" t="n"/>
      <c r="Z168" s="37" t="n"/>
      <c r="AA168" s="37" t="n"/>
      <c r="AB168" s="37" t="n"/>
      <c r="AC168" s="37" t="n"/>
      <c r="AD168" s="37" t="n"/>
      <c r="AE168" s="37" t="n"/>
      <c r="AF168" s="37" t="n"/>
      <c r="AG168" s="37" t="n"/>
      <c r="AH168" s="37" t="n"/>
      <c r="AI168" s="37" t="n"/>
      <c r="AJ168" s="37" t="n"/>
      <c r="AK168" s="37" t="n"/>
      <c r="AL168" s="37" t="n"/>
      <c r="AM168" s="37" t="n"/>
    </row>
    <row r="169" hidden="1" ht="18" customHeight="1" s="173" thickBot="1">
      <c r="A169" s="39" t="inlineStr">
        <is>
          <t>Utang bunga</t>
        </is>
      </c>
      <c r="B169" s="39" t="n"/>
      <c r="C169" s="37" t="inlineStr"/>
      <c r="D169" s="37" t="inlineStr"/>
      <c r="E169" s="37" t="inlineStr"/>
      <c r="F169" s="37" t="inlineStr"/>
      <c r="G169" s="37" t="inlineStr"/>
      <c r="H169" s="37" t="inlineStr"/>
      <c r="I169" s="37" t="inlineStr"/>
      <c r="J169" s="37" t="inlineStr"/>
      <c r="K169" s="37" t="n"/>
      <c r="L169" s="37" t="n"/>
      <c r="M169" s="37" t="n"/>
      <c r="N169" s="37" t="n"/>
      <c r="O169" s="37" t="n"/>
      <c r="P169" s="37" t="n"/>
      <c r="Q169" s="37" t="n"/>
      <c r="R169" s="37" t="n"/>
      <c r="S169" s="37" t="n"/>
      <c r="T169" s="37" t="n"/>
      <c r="U169" s="37" t="n"/>
      <c r="V169" s="37" t="n"/>
      <c r="W169" s="37" t="n"/>
      <c r="X169" s="37" t="n"/>
      <c r="Y169" s="37" t="n"/>
      <c r="Z169" s="37" t="n"/>
      <c r="AA169" s="37" t="n"/>
      <c r="AB169" s="37" t="n"/>
      <c r="AC169" s="37" t="n"/>
      <c r="AD169" s="37" t="n"/>
      <c r="AE169" s="37" t="n"/>
      <c r="AF169" s="37" t="n"/>
      <c r="AG169" s="37" t="n"/>
      <c r="AH169" s="37" t="n"/>
      <c r="AI169" s="37" t="n"/>
      <c r="AJ169" s="37" t="n"/>
      <c r="AK169" s="37" t="n"/>
      <c r="AL169" s="37" t="n"/>
      <c r="AM169" s="37" t="n"/>
    </row>
    <row r="170" ht="18" customHeight="1" s="173" thickBot="1">
      <c r="A170" s="42" t="inlineStr">
        <is>
          <t>Liabilitas akseptasi</t>
        </is>
      </c>
      <c r="B170" s="42" t="n"/>
      <c r="C170" s="34" t="n"/>
      <c r="D170" s="34" t="n"/>
      <c r="E170" s="34" t="n"/>
      <c r="F170" s="34" t="n"/>
      <c r="G170" s="34" t="n"/>
      <c r="H170" s="34" t="n"/>
      <c r="I170" s="34" t="n"/>
      <c r="J170" s="34" t="n"/>
      <c r="K170" s="34" t="n"/>
      <c r="L170" s="34" t="n"/>
      <c r="M170" s="34" t="n"/>
      <c r="N170" s="34" t="n"/>
      <c r="O170" s="34" t="n"/>
      <c r="P170" s="34" t="n"/>
      <c r="Q170" s="34" t="n"/>
      <c r="R170" s="34" t="n"/>
      <c r="S170" s="34" t="n"/>
      <c r="T170" s="34" t="n"/>
      <c r="U170" s="34" t="n"/>
      <c r="V170" s="34" t="n"/>
      <c r="W170" s="34" t="n"/>
      <c r="X170" s="34" t="n"/>
      <c r="Y170" s="34" t="n"/>
      <c r="Z170" s="34" t="n"/>
      <c r="AA170" s="34" t="n"/>
      <c r="AB170" s="34" t="n"/>
      <c r="AC170" s="34" t="n"/>
      <c r="AD170" s="34" t="n"/>
      <c r="AE170" s="34" t="n"/>
      <c r="AF170" s="34" t="n"/>
      <c r="AG170" s="34" t="n"/>
      <c r="AH170" s="34" t="n"/>
      <c r="AI170" s="34" t="n"/>
      <c r="AJ170" s="34" t="n"/>
      <c r="AK170" s="34" t="n"/>
      <c r="AL170" s="34" t="n"/>
      <c r="AM170" s="34" t="n"/>
    </row>
    <row r="171" ht="35" customHeight="1" s="173" thickBot="1">
      <c r="A171" s="45" t="inlineStr">
        <is>
          <t>Liabilitas akseptasi total (template lama)</t>
        </is>
      </c>
      <c r="B171" s="45" t="n"/>
      <c r="C171" s="37" t="inlineStr"/>
      <c r="D171" s="37" t="n">
        <v>1.381</v>
      </c>
      <c r="E171" s="37" t="n">
        <v>43.693</v>
      </c>
      <c r="F171" s="37" t="n">
        <v>161.495</v>
      </c>
      <c r="G171" s="37" t="n">
        <v/>
      </c>
      <c r="H171" s="37" t="n">
        <v/>
      </c>
      <c r="I171" s="37" t="n">
        <v/>
      </c>
      <c r="J171" s="37" t="n">
        <v/>
      </c>
      <c r="K171" s="37" t="n"/>
      <c r="L171" s="37" t="n"/>
      <c r="M171" s="37" t="n"/>
      <c r="N171" s="37" t="n"/>
      <c r="O171" s="37" t="n"/>
      <c r="P171" s="37" t="n"/>
      <c r="Q171" s="37" t="n"/>
      <c r="R171" s="37" t="n"/>
      <c r="S171" s="37" t="n"/>
      <c r="T171" s="37" t="n"/>
      <c r="U171" s="37" t="n"/>
      <c r="V171" s="37" t="n"/>
      <c r="W171" s="37" t="n"/>
      <c r="X171" s="37" t="n"/>
      <c r="Y171" s="37" t="n"/>
      <c r="Z171" s="37" t="n"/>
      <c r="AA171" s="37" t="n"/>
      <c r="AB171" s="37" t="n"/>
      <c r="AC171" s="37" t="n"/>
      <c r="AD171" s="37" t="n"/>
      <c r="AE171" s="37" t="n"/>
      <c r="AF171" s="37" t="n"/>
      <c r="AG171" s="37" t="n"/>
      <c r="AH171" s="37" t="n"/>
      <c r="AI171" s="37" t="n"/>
      <c r="AJ171" s="37" t="n"/>
      <c r="AK171" s="37" t="n"/>
      <c r="AL171" s="37" t="n"/>
      <c r="AM171" s="37" t="n"/>
    </row>
    <row r="172" ht="35" customHeight="1" s="173" thickBot="1">
      <c r="A172" s="45" t="inlineStr">
        <is>
          <t>Liabilitas akseptasi pihak berelasi</t>
        </is>
      </c>
      <c r="B172" s="45" t="n"/>
      <c r="C172" s="37" t="n">
        <v/>
      </c>
      <c r="D172" s="37" t="n">
        <v/>
      </c>
      <c r="E172" s="37" t="n">
        <v/>
      </c>
      <c r="F172" s="37" t="n">
        <v>76.027</v>
      </c>
      <c r="G172" s="37" t="n">
        <v>401.061</v>
      </c>
      <c r="H172" s="37" t="n">
        <v>287.323</v>
      </c>
      <c r="I172" s="37" t="n">
        <v>72.792</v>
      </c>
      <c r="J172" s="37" t="n">
        <v>498.492</v>
      </c>
      <c r="K172" s="37" t="n"/>
      <c r="L172" s="37" t="n"/>
      <c r="M172" s="37" t="n"/>
      <c r="N172" s="37" t="n"/>
      <c r="O172" s="37" t="n"/>
      <c r="P172" s="37" t="n"/>
      <c r="Q172" s="37" t="n"/>
      <c r="R172" s="37" t="n"/>
      <c r="S172" s="37" t="n"/>
      <c r="T172" s="37" t="n"/>
      <c r="U172" s="37" t="n"/>
      <c r="V172" s="37" t="n"/>
      <c r="W172" s="37" t="n"/>
      <c r="X172" s="37" t="n"/>
      <c r="Y172" s="37" t="n"/>
      <c r="Z172" s="37" t="n"/>
      <c r="AA172" s="37" t="n"/>
      <c r="AB172" s="37" t="n"/>
      <c r="AC172" s="37" t="n"/>
      <c r="AD172" s="37" t="n"/>
      <c r="AE172" s="37" t="n"/>
      <c r="AF172" s="37" t="n"/>
      <c r="AG172" s="37" t="n"/>
      <c r="AH172" s="37" t="n"/>
      <c r="AI172" s="37" t="n"/>
      <c r="AJ172" s="37" t="n"/>
      <c r="AK172" s="37" t="n"/>
      <c r="AL172" s="37" t="n"/>
      <c r="AM172" s="37" t="n"/>
    </row>
    <row r="173" ht="35" customHeight="1" s="173" thickBot="1">
      <c r="A173" s="45" t="inlineStr">
        <is>
          <t>Liabilitas akseptasi pihak ketiga</t>
        </is>
      </c>
      <c r="B173" s="45" t="n"/>
      <c r="C173" s="37" t="n">
        <v/>
      </c>
      <c r="D173" s="37" t="n">
        <v/>
      </c>
      <c r="E173" s="37" t="n">
        <v/>
      </c>
      <c r="F173" s="37" t="n">
        <v>85.468</v>
      </c>
      <c r="G173" s="37" t="n">
        <v>80.342</v>
      </c>
      <c r="H173" s="37" t="n">
        <v>143.905</v>
      </c>
      <c r="I173" s="37" t="n">
        <v>112.353</v>
      </c>
      <c r="J173" s="37" t="n">
        <v>194.624</v>
      </c>
      <c r="K173" s="37" t="n"/>
      <c r="L173" s="37" t="n"/>
      <c r="M173" s="37" t="n"/>
      <c r="N173" s="37" t="n"/>
      <c r="O173" s="37" t="n"/>
      <c r="P173" s="37" t="n"/>
      <c r="Q173" s="37" t="n"/>
      <c r="R173" s="37" t="n"/>
      <c r="S173" s="37" t="n"/>
      <c r="T173" s="37" t="n"/>
      <c r="U173" s="37" t="n"/>
      <c r="V173" s="37" t="n"/>
      <c r="W173" s="37" t="n"/>
      <c r="X173" s="37" t="n"/>
      <c r="Y173" s="37" t="n"/>
      <c r="Z173" s="37" t="n"/>
      <c r="AA173" s="37" t="n"/>
      <c r="AB173" s="37" t="n"/>
      <c r="AC173" s="37" t="n"/>
      <c r="AD173" s="37" t="n"/>
      <c r="AE173" s="37" t="n"/>
      <c r="AF173" s="37" t="n"/>
      <c r="AG173" s="37" t="n"/>
      <c r="AH173" s="37" t="n"/>
      <c r="AI173" s="37" t="n"/>
      <c r="AJ173" s="37" t="n"/>
      <c r="AK173" s="37" t="n"/>
      <c r="AL173" s="37" t="n"/>
      <c r="AM173" s="37" t="n"/>
    </row>
    <row r="174" hidden="1" ht="18" customHeight="1" s="173" thickBot="1">
      <c r="A174" s="39" t="inlineStr">
        <is>
          <t>Utang usaha</t>
        </is>
      </c>
      <c r="B174" s="39" t="n"/>
      <c r="C174" s="37" t="inlineStr"/>
      <c r="D174" s="37" t="inlineStr"/>
      <c r="E174" s="37" t="inlineStr"/>
      <c r="F174" s="37" t="inlineStr"/>
      <c r="G174" s="37" t="inlineStr"/>
      <c r="H174" s="37" t="inlineStr"/>
      <c r="I174" s="37" t="inlineStr"/>
      <c r="J174" s="37" t="inlineStr"/>
      <c r="K174" s="37" t="n"/>
      <c r="L174" s="37" t="n"/>
      <c r="M174" s="37" t="n"/>
      <c r="N174" s="37" t="n"/>
      <c r="O174" s="37" t="n"/>
      <c r="P174" s="37" t="n"/>
      <c r="Q174" s="37" t="n"/>
      <c r="R174" s="37" t="n"/>
      <c r="S174" s="37" t="n"/>
      <c r="T174" s="37" t="n"/>
      <c r="U174" s="37" t="n"/>
      <c r="V174" s="37" t="n"/>
      <c r="W174" s="37" t="n"/>
      <c r="X174" s="37" t="n"/>
      <c r="Y174" s="37" t="n"/>
      <c r="Z174" s="37" t="n"/>
      <c r="AA174" s="37" t="n"/>
      <c r="AB174" s="37" t="n"/>
      <c r="AC174" s="37" t="n"/>
      <c r="AD174" s="37" t="n"/>
      <c r="AE174" s="37" t="n"/>
      <c r="AF174" s="37" t="n"/>
      <c r="AG174" s="37" t="n"/>
      <c r="AH174" s="37" t="n"/>
      <c r="AI174" s="37" t="n"/>
      <c r="AJ174" s="37" t="n"/>
      <c r="AK174" s="37" t="n"/>
      <c r="AL174" s="37" t="n"/>
      <c r="AM174" s="37" t="n"/>
    </row>
    <row r="175" ht="18" customHeight="1" s="173" thickBot="1">
      <c r="A175" s="39" t="inlineStr">
        <is>
          <t>Uang muka dan angsuran</t>
        </is>
      </c>
      <c r="B175" s="39" t="n"/>
      <c r="C175" s="37" t="inlineStr"/>
      <c r="D175" s="37" t="n">
        <v>0.389</v>
      </c>
      <c r="E175" s="37" t="n">
        <v>0.228</v>
      </c>
      <c r="F175" s="37" t="inlineStr"/>
      <c r="G175" s="37" t="inlineStr"/>
      <c r="H175" s="37" t="inlineStr"/>
      <c r="I175" s="37" t="inlineStr"/>
      <c r="J175" s="37" t="inlineStr"/>
      <c r="K175" s="37" t="n"/>
      <c r="L175" s="37" t="n"/>
      <c r="M175" s="37" t="n"/>
      <c r="N175" s="37" t="n"/>
      <c r="O175" s="37" t="n"/>
      <c r="P175" s="37" t="n"/>
      <c r="Q175" s="37" t="n"/>
      <c r="R175" s="37" t="n"/>
      <c r="S175" s="37" t="n"/>
      <c r="T175" s="37" t="n"/>
      <c r="U175" s="37" t="n"/>
      <c r="V175" s="37" t="n"/>
      <c r="W175" s="37" t="n"/>
      <c r="X175" s="37" t="n"/>
      <c r="Y175" s="37" t="n"/>
      <c r="Z175" s="37" t="n"/>
      <c r="AA175" s="37" t="n"/>
      <c r="AB175" s="37" t="n"/>
      <c r="AC175" s="37" t="n"/>
      <c r="AD175" s="37" t="n"/>
      <c r="AE175" s="37" t="n"/>
      <c r="AF175" s="37" t="n"/>
      <c r="AG175" s="37" t="n"/>
      <c r="AH175" s="37" t="n"/>
      <c r="AI175" s="37" t="n"/>
      <c r="AJ175" s="37" t="n"/>
      <c r="AK175" s="37" t="n"/>
      <c r="AL175" s="37" t="n"/>
      <c r="AM175" s="37" t="n"/>
    </row>
    <row r="176" hidden="1" ht="18" customHeight="1" s="173" thickBot="1">
      <c r="A176" s="39" t="inlineStr">
        <is>
          <t>Utang dividen</t>
        </is>
      </c>
      <c r="B176" s="39" t="n"/>
      <c r="C176" s="37" t="inlineStr"/>
      <c r="D176" s="37" t="inlineStr"/>
      <c r="E176" s="37" t="inlineStr"/>
      <c r="F176" s="37" t="inlineStr"/>
      <c r="G176" s="37" t="inlineStr"/>
      <c r="H176" s="37" t="inlineStr"/>
      <c r="I176" s="37" t="inlineStr"/>
      <c r="J176" s="37" t="inlineStr"/>
      <c r="K176" s="37" t="n"/>
      <c r="L176" s="37" t="n"/>
      <c r="M176" s="37" t="n"/>
      <c r="N176" s="37" t="n"/>
      <c r="O176" s="37" t="n"/>
      <c r="P176" s="37" t="n"/>
      <c r="Q176" s="37" t="n"/>
      <c r="R176" s="37" t="n"/>
      <c r="S176" s="37" t="n"/>
      <c r="T176" s="37" t="n"/>
      <c r="U176" s="37" t="n"/>
      <c r="V176" s="37" t="n"/>
      <c r="W176" s="37" t="n"/>
      <c r="X176" s="37" t="n"/>
      <c r="Y176" s="37" t="n"/>
      <c r="Z176" s="37" t="n"/>
      <c r="AA176" s="37" t="n"/>
      <c r="AB176" s="37" t="n"/>
      <c r="AC176" s="37" t="n"/>
      <c r="AD176" s="37" t="n"/>
      <c r="AE176" s="37" t="n"/>
      <c r="AF176" s="37" t="n"/>
      <c r="AG176" s="37" t="n"/>
      <c r="AH176" s="37" t="n"/>
      <c r="AI176" s="37" t="n"/>
      <c r="AJ176" s="37" t="n"/>
      <c r="AK176" s="37" t="n"/>
      <c r="AL176" s="37" t="n"/>
      <c r="AM176" s="37" t="n"/>
    </row>
    <row r="177" hidden="1" ht="18" customHeight="1" s="173" thickBot="1">
      <c r="A177" s="39" t="inlineStr">
        <is>
          <t>Utang dealer</t>
        </is>
      </c>
      <c r="B177" s="39" t="n"/>
      <c r="C177" s="37" t="inlineStr"/>
      <c r="D177" s="37" t="inlineStr"/>
      <c r="E177" s="37" t="inlineStr"/>
      <c r="F177" s="37" t="inlineStr"/>
      <c r="G177" s="37" t="inlineStr"/>
      <c r="H177" s="37" t="inlineStr"/>
      <c r="I177" s="37" t="inlineStr"/>
      <c r="J177" s="37" t="inlineStr"/>
      <c r="K177" s="37" t="n"/>
      <c r="L177" s="37" t="n"/>
      <c r="M177" s="37" t="n"/>
      <c r="N177" s="37" t="n"/>
      <c r="O177" s="37" t="n"/>
      <c r="P177" s="37" t="n"/>
      <c r="Q177" s="37" t="n"/>
      <c r="R177" s="37" t="n"/>
      <c r="S177" s="37" t="n"/>
      <c r="T177" s="37" t="n"/>
      <c r="U177" s="37" t="n"/>
      <c r="V177" s="37" t="n"/>
      <c r="W177" s="37" t="n"/>
      <c r="X177" s="37" t="n"/>
      <c r="Y177" s="37" t="n"/>
      <c r="Z177" s="37" t="n"/>
      <c r="AA177" s="37" t="n"/>
      <c r="AB177" s="37" t="n"/>
      <c r="AC177" s="37" t="n"/>
      <c r="AD177" s="37" t="n"/>
      <c r="AE177" s="37" t="n"/>
      <c r="AF177" s="37" t="n"/>
      <c r="AG177" s="37" t="n"/>
      <c r="AH177" s="37" t="n"/>
      <c r="AI177" s="37" t="n"/>
      <c r="AJ177" s="37" t="n"/>
      <c r="AK177" s="37" t="n"/>
      <c r="AL177" s="37" t="n"/>
      <c r="AM177" s="37" t="n"/>
    </row>
    <row r="178" ht="18" customHeight="1" s="173" thickBot="1">
      <c r="A178" s="42" t="inlineStr">
        <is>
          <t>Pinjaman yang diterima</t>
        </is>
      </c>
      <c r="B178" s="42" t="n"/>
      <c r="C178" s="34" t="n"/>
      <c r="D178" s="34" t="n"/>
      <c r="E178" s="34" t="n"/>
      <c r="F178" s="34" t="n"/>
      <c r="G178" s="34" t="n"/>
      <c r="H178" s="34" t="n"/>
      <c r="I178" s="34" t="n"/>
      <c r="J178" s="34" t="n"/>
      <c r="K178" s="34" t="n"/>
      <c r="L178" s="34" t="n"/>
      <c r="M178" s="34" t="n"/>
      <c r="N178" s="34" t="n"/>
      <c r="O178" s="34" t="n"/>
      <c r="P178" s="34" t="n"/>
      <c r="Q178" s="34" t="n"/>
      <c r="R178" s="34" t="n"/>
      <c r="S178" s="34" t="n"/>
      <c r="T178" s="34" t="n"/>
      <c r="U178" s="34" t="n"/>
      <c r="V178" s="34" t="n"/>
      <c r="W178" s="34" t="n"/>
      <c r="X178" s="34" t="n"/>
      <c r="Y178" s="34" t="n"/>
      <c r="Z178" s="34" t="n"/>
      <c r="AA178" s="34" t="n"/>
      <c r="AB178" s="34" t="n"/>
      <c r="AC178" s="34" t="n"/>
      <c r="AD178" s="34" t="n"/>
      <c r="AE178" s="34" t="n"/>
      <c r="AF178" s="34" t="n"/>
      <c r="AG178" s="34" t="n"/>
      <c r="AH178" s="34" t="n"/>
      <c r="AI178" s="34" t="n"/>
      <c r="AJ178" s="34" t="n"/>
      <c r="AK178" s="34" t="n"/>
      <c r="AL178" s="34" t="n"/>
      <c r="AM178" s="34" t="n"/>
    </row>
    <row r="179" ht="35" customHeight="1" s="173" thickBot="1">
      <c r="A179" s="45" t="inlineStr">
        <is>
          <t>Pinjaman yang diterima pihak ketiga</t>
        </is>
      </c>
      <c r="B179" s="45" t="n"/>
      <c r="C179" s="37" t="inlineStr"/>
      <c r="D179" s="37" t="inlineStr"/>
      <c r="E179" s="37" t="inlineStr"/>
      <c r="F179" s="37" t="inlineStr"/>
      <c r="G179" s="37" t="n">
        <v>778.375</v>
      </c>
      <c r="H179" s="37" t="n">
        <v>776.25</v>
      </c>
      <c r="I179" s="37" t="n">
        <v>1000</v>
      </c>
      <c r="J179" s="37" t="n">
        <v>0</v>
      </c>
      <c r="K179" s="37" t="n"/>
      <c r="L179" s="37" t="n"/>
      <c r="M179" s="37" t="n"/>
      <c r="N179" s="37" t="n"/>
      <c r="O179" s="37" t="n"/>
      <c r="P179" s="37" t="n"/>
      <c r="Q179" s="37" t="n"/>
      <c r="R179" s="37" t="n"/>
      <c r="S179" s="37" t="n"/>
      <c r="T179" s="37" t="n"/>
      <c r="U179" s="37" t="n"/>
      <c r="V179" s="37" t="n"/>
      <c r="W179" s="37" t="n"/>
      <c r="X179" s="37" t="n"/>
      <c r="Y179" s="37" t="n"/>
      <c r="Z179" s="37" t="n"/>
      <c r="AA179" s="37" t="n"/>
      <c r="AB179" s="37" t="n"/>
      <c r="AC179" s="37" t="n"/>
      <c r="AD179" s="37" t="n"/>
      <c r="AE179" s="37" t="n"/>
      <c r="AF179" s="37" t="n"/>
      <c r="AG179" s="37" t="n"/>
      <c r="AH179" s="37" t="n"/>
      <c r="AI179" s="37" t="n"/>
      <c r="AJ179" s="37" t="n"/>
      <c r="AK179" s="37" t="n"/>
      <c r="AL179" s="37" t="n"/>
      <c r="AM179" s="37" t="n"/>
    </row>
    <row r="180" ht="35" customHeight="1" s="173" thickBot="1">
      <c r="A180" s="45" t="inlineStr">
        <is>
          <t>Pinjaman yang diterima pihak berelasi</t>
        </is>
      </c>
      <c r="B180" s="45" t="n"/>
      <c r="C180" s="37" t="inlineStr"/>
      <c r="D180" s="37" t="inlineStr"/>
      <c r="E180" s="37" t="inlineStr"/>
      <c r="F180" s="37" t="inlineStr"/>
      <c r="G180" s="37" t="inlineStr"/>
      <c r="H180" s="37" t="n">
        <v>0</v>
      </c>
      <c r="I180" s="37" t="n">
        <v>0</v>
      </c>
      <c r="J180" s="37" t="n">
        <v>0</v>
      </c>
      <c r="K180" s="37" t="n"/>
      <c r="L180" s="37" t="n"/>
      <c r="M180" s="37" t="n"/>
      <c r="N180" s="37" t="n"/>
      <c r="O180" s="37" t="n"/>
      <c r="P180" s="37" t="n"/>
      <c r="Q180" s="37" t="n"/>
      <c r="R180" s="37" t="n"/>
      <c r="S180" s="37" t="n"/>
      <c r="T180" s="37" t="n"/>
      <c r="U180" s="37" t="n"/>
      <c r="V180" s="37" t="n"/>
      <c r="W180" s="37" t="n"/>
      <c r="X180" s="37" t="n"/>
      <c r="Y180" s="37" t="n"/>
      <c r="Z180" s="37" t="n"/>
      <c r="AA180" s="37" t="n"/>
      <c r="AB180" s="37" t="n"/>
      <c r="AC180" s="37" t="n"/>
      <c r="AD180" s="37" t="n"/>
      <c r="AE180" s="37" t="n"/>
      <c r="AF180" s="37" t="n"/>
      <c r="AG180" s="37" t="n"/>
      <c r="AH180" s="37" t="n"/>
      <c r="AI180" s="37" t="n"/>
      <c r="AJ180" s="37" t="n"/>
      <c r="AK180" s="37" t="n"/>
      <c r="AL180" s="37" t="n"/>
      <c r="AM180" s="37" t="n"/>
    </row>
    <row r="181" hidden="1" ht="52" customHeight="1" s="173" thickBot="1">
      <c r="A181" s="45" t="inlineStr">
        <is>
          <t>Pinjaman yang diterima utang pada lembaga kliring dan penjaminan</t>
        </is>
      </c>
      <c r="B181" s="45" t="n"/>
      <c r="C181" s="37" t="inlineStr"/>
      <c r="D181" s="37" t="inlineStr"/>
      <c r="E181" s="37" t="inlineStr"/>
      <c r="F181" s="37" t="inlineStr"/>
      <c r="G181" s="37" t="inlineStr"/>
      <c r="H181" s="37" t="inlineStr"/>
      <c r="I181" s="37" t="inlineStr"/>
      <c r="J181" s="37" t="inlineStr"/>
      <c r="K181" s="37" t="n"/>
      <c r="L181" s="37" t="n"/>
      <c r="M181" s="37" t="n"/>
      <c r="N181" s="37" t="n"/>
      <c r="O181" s="37" t="n"/>
      <c r="P181" s="37" t="n"/>
      <c r="Q181" s="37" t="n"/>
      <c r="R181" s="37" t="n"/>
      <c r="S181" s="37" t="n"/>
      <c r="T181" s="37" t="n"/>
      <c r="U181" s="37" t="n"/>
      <c r="V181" s="37" t="n"/>
      <c r="W181" s="37" t="n"/>
      <c r="X181" s="37" t="n"/>
      <c r="Y181" s="37" t="n"/>
      <c r="Z181" s="37" t="n"/>
      <c r="AA181" s="37" t="n"/>
      <c r="AB181" s="37" t="n"/>
      <c r="AC181" s="37" t="n"/>
      <c r="AD181" s="37" t="n"/>
      <c r="AE181" s="37" t="n"/>
      <c r="AF181" s="37" t="n"/>
      <c r="AG181" s="37" t="n"/>
      <c r="AH181" s="37" t="n"/>
      <c r="AI181" s="37" t="n"/>
      <c r="AJ181" s="37" t="n"/>
      <c r="AK181" s="37" t="n"/>
      <c r="AL181" s="37" t="n"/>
      <c r="AM181" s="37" t="n"/>
    </row>
    <row r="182" ht="18" customHeight="1" s="173" thickBot="1">
      <c r="A182" s="42" t="inlineStr">
        <is>
          <t>Efek yang diterbitkan</t>
        </is>
      </c>
      <c r="B182" s="42" t="n"/>
      <c r="C182" s="34" t="n"/>
      <c r="D182" s="34" t="n"/>
      <c r="E182" s="34" t="n"/>
      <c r="F182" s="34" t="n"/>
      <c r="G182" s="34" t="n"/>
      <c r="H182" s="34" t="n"/>
      <c r="I182" s="34" t="n"/>
      <c r="J182" s="34" t="n"/>
      <c r="K182" s="34" t="n"/>
      <c r="L182" s="34" t="n"/>
      <c r="M182" s="34" t="n"/>
      <c r="N182" s="34" t="n"/>
      <c r="O182" s="34" t="n"/>
      <c r="P182" s="34" t="n"/>
      <c r="Q182" s="34" t="n"/>
      <c r="R182" s="34" t="n"/>
      <c r="S182" s="34" t="n"/>
      <c r="T182" s="34" t="n"/>
      <c r="U182" s="34" t="n"/>
      <c r="V182" s="34" t="n"/>
      <c r="W182" s="34" t="n"/>
      <c r="X182" s="34" t="n"/>
      <c r="Y182" s="34" t="n"/>
      <c r="Z182" s="34" t="n"/>
      <c r="AA182" s="34" t="n"/>
      <c r="AB182" s="34" t="n"/>
      <c r="AC182" s="34" t="n"/>
      <c r="AD182" s="34" t="n"/>
      <c r="AE182" s="34" t="n"/>
      <c r="AF182" s="34" t="n"/>
      <c r="AG182" s="34" t="n"/>
      <c r="AH182" s="34" t="n"/>
      <c r="AI182" s="34" t="n"/>
      <c r="AJ182" s="34" t="n"/>
      <c r="AK182" s="34" t="n"/>
      <c r="AL182" s="34" t="n"/>
      <c r="AM182" s="34" t="n"/>
    </row>
    <row r="183" hidden="1" ht="18" customHeight="1" s="173" thickBot="1">
      <c r="A183" s="45" t="inlineStr">
        <is>
          <t>Utang obligasi</t>
        </is>
      </c>
      <c r="B183" s="45" t="n"/>
      <c r="C183" s="37" t="n">
        <v/>
      </c>
      <c r="D183" s="37" t="n">
        <v/>
      </c>
      <c r="E183" s="37" t="n">
        <v/>
      </c>
      <c r="F183" s="37" t="inlineStr"/>
      <c r="G183" s="37" t="inlineStr"/>
      <c r="H183" s="37" t="inlineStr"/>
      <c r="I183" s="37" t="inlineStr"/>
      <c r="J183" s="37" t="inlineStr"/>
      <c r="K183" s="37" t="n"/>
      <c r="L183" s="37" t="n"/>
      <c r="M183" s="37" t="n"/>
      <c r="N183" s="37" t="n"/>
      <c r="O183" s="37" t="n"/>
      <c r="P183" s="37" t="n"/>
      <c r="Q183" s="37" t="n"/>
      <c r="R183" s="37" t="n"/>
      <c r="S183" s="37" t="n"/>
      <c r="T183" s="37" t="n"/>
      <c r="U183" s="37" t="n"/>
      <c r="V183" s="37" t="n"/>
      <c r="W183" s="37" t="n"/>
      <c r="X183" s="37" t="n"/>
      <c r="Y183" s="37" t="n"/>
      <c r="Z183" s="37" t="n"/>
      <c r="AA183" s="37" t="n"/>
      <c r="AB183" s="37" t="n"/>
      <c r="AC183" s="37" t="n"/>
      <c r="AD183" s="37" t="n"/>
      <c r="AE183" s="37" t="n"/>
      <c r="AF183" s="37" t="n"/>
      <c r="AG183" s="37" t="n"/>
      <c r="AH183" s="37" t="n"/>
      <c r="AI183" s="37" t="n"/>
      <c r="AJ183" s="37" t="n"/>
      <c r="AK183" s="37" t="n"/>
      <c r="AL183" s="37" t="n"/>
      <c r="AM183" s="37" t="n"/>
    </row>
    <row r="184" hidden="1" ht="18" customHeight="1" s="173" thickBot="1">
      <c r="A184" s="45" t="inlineStr">
        <is>
          <t>Sukuk</t>
        </is>
      </c>
      <c r="B184" s="45" t="n"/>
      <c r="C184" s="37" t="n">
        <v/>
      </c>
      <c r="D184" s="37" t="n">
        <v/>
      </c>
      <c r="E184" s="37" t="n">
        <v/>
      </c>
      <c r="F184" s="37" t="inlineStr"/>
      <c r="G184" s="37" t="inlineStr"/>
      <c r="H184" s="37" t="inlineStr"/>
      <c r="I184" s="37" t="inlineStr"/>
      <c r="J184" s="37" t="inlineStr"/>
      <c r="K184" s="37" t="n"/>
      <c r="L184" s="37" t="n"/>
      <c r="M184" s="37" t="n"/>
      <c r="N184" s="37" t="n"/>
      <c r="O184" s="37" t="n"/>
      <c r="P184" s="37" t="n"/>
      <c r="Q184" s="37" t="n"/>
      <c r="R184" s="37" t="n"/>
      <c r="S184" s="37" t="n"/>
      <c r="T184" s="37" t="n"/>
      <c r="U184" s="37" t="n"/>
      <c r="V184" s="37" t="n"/>
      <c r="W184" s="37" t="n"/>
      <c r="X184" s="37" t="n"/>
      <c r="Y184" s="37" t="n"/>
      <c r="Z184" s="37" t="n"/>
      <c r="AA184" s="37" t="n"/>
      <c r="AB184" s="37" t="n"/>
      <c r="AC184" s="37" t="n"/>
      <c r="AD184" s="37" t="n"/>
      <c r="AE184" s="37" t="n"/>
      <c r="AF184" s="37" t="n"/>
      <c r="AG184" s="37" t="n"/>
      <c r="AH184" s="37" t="n"/>
      <c r="AI184" s="37" t="n"/>
      <c r="AJ184" s="37" t="n"/>
      <c r="AK184" s="37" t="n"/>
      <c r="AL184" s="37" t="n"/>
      <c r="AM184" s="37" t="n"/>
    </row>
    <row r="185" hidden="1" ht="18" customHeight="1" s="173" thickBot="1">
      <c r="A185" s="45" t="inlineStr">
        <is>
          <t>Obligasi subordinasi</t>
        </is>
      </c>
      <c r="B185" s="45" t="n"/>
      <c r="C185" s="37" t="n">
        <v/>
      </c>
      <c r="D185" s="37" t="n">
        <v/>
      </c>
      <c r="E185" s="37" t="n">
        <v/>
      </c>
      <c r="F185" s="37" t="inlineStr"/>
      <c r="G185" s="37" t="inlineStr"/>
      <c r="H185" s="37" t="inlineStr"/>
      <c r="I185" s="37" t="inlineStr"/>
      <c r="J185" s="37" t="inlineStr"/>
      <c r="K185" s="37" t="n"/>
      <c r="L185" s="37" t="n"/>
      <c r="M185" s="37" t="n"/>
      <c r="N185" s="37" t="n"/>
      <c r="O185" s="37" t="n"/>
      <c r="P185" s="37" t="n"/>
      <c r="Q185" s="37" t="n"/>
      <c r="R185" s="37" t="n"/>
      <c r="S185" s="37" t="n"/>
      <c r="T185" s="37" t="n"/>
      <c r="U185" s="37" t="n"/>
      <c r="V185" s="37" t="n"/>
      <c r="W185" s="37" t="n"/>
      <c r="X185" s="37" t="n"/>
      <c r="Y185" s="37" t="n"/>
      <c r="Z185" s="37" t="n"/>
      <c r="AA185" s="37" t="n"/>
      <c r="AB185" s="37" t="n"/>
      <c r="AC185" s="37" t="n"/>
      <c r="AD185" s="37" t="n"/>
      <c r="AE185" s="37" t="n"/>
      <c r="AF185" s="37" t="n"/>
      <c r="AG185" s="37" t="n"/>
      <c r="AH185" s="37" t="n"/>
      <c r="AI185" s="37" t="n"/>
      <c r="AJ185" s="37" t="n"/>
      <c r="AK185" s="37" t="n"/>
      <c r="AL185" s="37" t="n"/>
      <c r="AM185" s="37" t="n"/>
    </row>
    <row r="186" hidden="1" ht="18" customHeight="1" s="173" thickBot="1">
      <c r="A186" s="45" t="inlineStr">
        <is>
          <t>Surat utang jangka menengah</t>
        </is>
      </c>
      <c r="B186" s="45" t="n"/>
      <c r="C186" s="37" t="n">
        <v/>
      </c>
      <c r="D186" s="37" t="n">
        <v/>
      </c>
      <c r="E186" s="37" t="n">
        <v/>
      </c>
      <c r="F186" s="37" t="inlineStr"/>
      <c r="G186" s="37" t="inlineStr"/>
      <c r="H186" s="37" t="inlineStr"/>
      <c r="I186" s="37" t="inlineStr"/>
      <c r="J186" s="37" t="inlineStr"/>
      <c r="K186" s="37" t="n"/>
      <c r="L186" s="37" t="n"/>
      <c r="M186" s="37" t="n"/>
      <c r="N186" s="37" t="n"/>
      <c r="O186" s="37" t="n"/>
      <c r="P186" s="37" t="n"/>
      <c r="Q186" s="37" t="n"/>
      <c r="R186" s="37" t="n"/>
      <c r="S186" s="37" t="n"/>
      <c r="T186" s="37" t="n"/>
      <c r="U186" s="37" t="n"/>
      <c r="V186" s="37" t="n"/>
      <c r="W186" s="37" t="n"/>
      <c r="X186" s="37" t="n"/>
      <c r="Y186" s="37" t="n"/>
      <c r="Z186" s="37" t="n"/>
      <c r="AA186" s="37" t="n"/>
      <c r="AB186" s="37" t="n"/>
      <c r="AC186" s="37" t="n"/>
      <c r="AD186" s="37" t="n"/>
      <c r="AE186" s="37" t="n"/>
      <c r="AF186" s="37" t="n"/>
      <c r="AG186" s="37" t="n"/>
      <c r="AH186" s="37" t="n"/>
      <c r="AI186" s="37" t="n"/>
      <c r="AJ186" s="37" t="n"/>
      <c r="AK186" s="37" t="n"/>
      <c r="AL186" s="37" t="n"/>
      <c r="AM186" s="37" t="n"/>
    </row>
    <row r="187" hidden="1" ht="18" customHeight="1" s="173" thickBot="1">
      <c r="A187" s="45" t="inlineStr">
        <is>
          <t>Efek yang diterbitkan lainnya</t>
        </is>
      </c>
      <c r="B187" s="45" t="n"/>
      <c r="C187" s="37" t="inlineStr"/>
      <c r="D187" s="37" t="inlineStr"/>
      <c r="E187" s="37" t="inlineStr"/>
      <c r="F187" s="37" t="inlineStr"/>
      <c r="G187" s="37" t="inlineStr"/>
      <c r="H187" s="37" t="inlineStr"/>
      <c r="I187" s="37" t="inlineStr"/>
      <c r="J187" s="37" t="inlineStr"/>
      <c r="K187" s="37" t="n"/>
      <c r="L187" s="37" t="n"/>
      <c r="M187" s="37" t="n"/>
      <c r="N187" s="37" t="n"/>
      <c r="O187" s="37" t="n"/>
      <c r="P187" s="37" t="n"/>
      <c r="Q187" s="37" t="n"/>
      <c r="R187" s="37" t="n"/>
      <c r="S187" s="37" t="n"/>
      <c r="T187" s="37" t="n"/>
      <c r="U187" s="37" t="n"/>
      <c r="V187" s="37" t="n"/>
      <c r="W187" s="37" t="n"/>
      <c r="X187" s="37" t="n"/>
      <c r="Y187" s="37" t="n"/>
      <c r="Z187" s="37" t="n"/>
      <c r="AA187" s="37" t="n"/>
      <c r="AB187" s="37" t="n"/>
      <c r="AC187" s="37" t="n"/>
      <c r="AD187" s="37" t="n"/>
      <c r="AE187" s="37" t="n"/>
      <c r="AF187" s="37" t="n"/>
      <c r="AG187" s="37" t="n"/>
      <c r="AH187" s="37" t="n"/>
      <c r="AI187" s="37" t="n"/>
      <c r="AJ187" s="37" t="n"/>
      <c r="AK187" s="37" t="n"/>
      <c r="AL187" s="37" t="n"/>
      <c r="AM187" s="37" t="n"/>
    </row>
    <row r="188" hidden="1" ht="18" customHeight="1" s="173" thickBot="1">
      <c r="A188" s="39" t="inlineStr">
        <is>
          <t>Liabilitas kontrak asuransi</t>
        </is>
      </c>
      <c r="B188" s="39" t="n"/>
      <c r="C188" s="37" t="inlineStr"/>
      <c r="D188" s="37" t="inlineStr"/>
      <c r="E188" s="37" t="inlineStr"/>
      <c r="F188" s="37" t="inlineStr"/>
      <c r="G188" s="37" t="inlineStr"/>
      <c r="H188" s="37" t="inlineStr"/>
      <c r="I188" s="37" t="inlineStr"/>
      <c r="J188" s="37" t="inlineStr"/>
      <c r="K188" s="37" t="n"/>
      <c r="L188" s="37" t="n"/>
      <c r="M188" s="37" t="n"/>
      <c r="N188" s="37" t="n"/>
      <c r="O188" s="37" t="n"/>
      <c r="P188" s="37" t="n"/>
      <c r="Q188" s="37" t="n"/>
      <c r="R188" s="37" t="n"/>
      <c r="S188" s="37" t="n"/>
      <c r="T188" s="37" t="n"/>
      <c r="U188" s="37" t="n"/>
      <c r="V188" s="37" t="n"/>
      <c r="W188" s="37" t="n"/>
      <c r="X188" s="37" t="n"/>
      <c r="Y188" s="37" t="n"/>
      <c r="Z188" s="37" t="n"/>
      <c r="AA188" s="37" t="n"/>
      <c r="AB188" s="37" t="n"/>
      <c r="AC188" s="37" t="n"/>
      <c r="AD188" s="37" t="n"/>
      <c r="AE188" s="37" t="n"/>
      <c r="AF188" s="37" t="n"/>
      <c r="AG188" s="37" t="n"/>
      <c r="AH188" s="37" t="n"/>
      <c r="AI188" s="37" t="n"/>
      <c r="AJ188" s="37" t="n"/>
      <c r="AK188" s="37" t="n"/>
      <c r="AL188" s="37" t="n"/>
      <c r="AM188" s="37" t="n"/>
    </row>
    <row r="189" hidden="1" ht="18" customHeight="1" s="173" thickBot="1">
      <c r="A189" s="39" t="inlineStr">
        <is>
          <t>Utang perusahaan efek</t>
        </is>
      </c>
      <c r="B189" s="39" t="n"/>
      <c r="C189" s="37" t="inlineStr"/>
      <c r="D189" s="37" t="inlineStr"/>
      <c r="E189" s="37" t="inlineStr"/>
      <c r="F189" s="37" t="inlineStr"/>
      <c r="G189" s="37" t="inlineStr"/>
      <c r="H189" s="37" t="inlineStr"/>
      <c r="I189" s="37" t="inlineStr"/>
      <c r="J189" s="37" t="inlineStr"/>
      <c r="K189" s="37" t="n"/>
      <c r="L189" s="37" t="n"/>
      <c r="M189" s="37" t="n"/>
      <c r="N189" s="37" t="n"/>
      <c r="O189" s="37" t="n"/>
      <c r="P189" s="37" t="n"/>
      <c r="Q189" s="37" t="n"/>
      <c r="R189" s="37" t="n"/>
      <c r="S189" s="37" t="n"/>
      <c r="T189" s="37" t="n"/>
      <c r="U189" s="37" t="n"/>
      <c r="V189" s="37" t="n"/>
      <c r="W189" s="37" t="n"/>
      <c r="X189" s="37" t="n"/>
      <c r="Y189" s="37" t="n"/>
      <c r="Z189" s="37" t="n"/>
      <c r="AA189" s="37" t="n"/>
      <c r="AB189" s="37" t="n"/>
      <c r="AC189" s="37" t="n"/>
      <c r="AD189" s="37" t="n"/>
      <c r="AE189" s="37" t="n"/>
      <c r="AF189" s="37" t="n"/>
      <c r="AG189" s="37" t="n"/>
      <c r="AH189" s="37" t="n"/>
      <c r="AI189" s="37" t="n"/>
      <c r="AJ189" s="37" t="n"/>
      <c r="AK189" s="37" t="n"/>
      <c r="AL189" s="37" t="n"/>
      <c r="AM189" s="37" t="n"/>
    </row>
    <row r="190" hidden="1" ht="18" customHeight="1" s="173" thickBot="1">
      <c r="A190" s="39" t="inlineStr">
        <is>
          <t>Provisi</t>
        </is>
      </c>
      <c r="B190" s="39" t="n"/>
      <c r="C190" s="37" t="inlineStr"/>
      <c r="D190" s="37" t="inlineStr"/>
      <c r="E190" s="37" t="inlineStr"/>
      <c r="F190" s="37" t="inlineStr"/>
      <c r="G190" s="37" t="inlineStr"/>
      <c r="H190" s="37" t="inlineStr"/>
      <c r="I190" s="37" t="inlineStr"/>
      <c r="J190" s="37" t="inlineStr"/>
      <c r="K190" s="37" t="n"/>
      <c r="L190" s="37" t="n"/>
      <c r="M190" s="37" t="n"/>
      <c r="N190" s="37" t="n"/>
      <c r="O190" s="37" t="n"/>
      <c r="P190" s="37" t="n"/>
      <c r="Q190" s="37" t="n"/>
      <c r="R190" s="37" t="n"/>
      <c r="S190" s="37" t="n"/>
      <c r="T190" s="37" t="n"/>
      <c r="U190" s="37" t="n"/>
      <c r="V190" s="37" t="n"/>
      <c r="W190" s="37" t="n"/>
      <c r="X190" s="37" t="n"/>
      <c r="Y190" s="37" t="n"/>
      <c r="Z190" s="37" t="n"/>
      <c r="AA190" s="37" t="n"/>
      <c r="AB190" s="37" t="n"/>
      <c r="AC190" s="37" t="n"/>
      <c r="AD190" s="37" t="n"/>
      <c r="AE190" s="37" t="n"/>
      <c r="AF190" s="37" t="n"/>
      <c r="AG190" s="37" t="n"/>
      <c r="AH190" s="37" t="n"/>
      <c r="AI190" s="37" t="n"/>
      <c r="AJ190" s="37" t="n"/>
      <c r="AK190" s="37" t="n"/>
      <c r="AL190" s="37" t="n"/>
      <c r="AM190" s="37" t="n"/>
    </row>
    <row r="191" hidden="1" ht="18" customHeight="1" s="173" thickBot="1">
      <c r="A191" s="39" t="inlineStr">
        <is>
          <t>Liabilitas atas kontrak</t>
        </is>
      </c>
      <c r="B191" s="39" t="n"/>
      <c r="C191" s="37" t="n">
        <v/>
      </c>
      <c r="D191" s="37" t="n">
        <v/>
      </c>
      <c r="E191" s="37" t="n">
        <v/>
      </c>
      <c r="F191" s="37" t="inlineStr"/>
      <c r="G191" s="37" t="inlineStr"/>
      <c r="H191" s="37" t="inlineStr"/>
      <c r="I191" s="37" t="inlineStr"/>
      <c r="J191" s="37" t="inlineStr"/>
      <c r="K191" s="37" t="n"/>
      <c r="L191" s="37" t="n"/>
      <c r="M191" s="37" t="n"/>
      <c r="N191" s="37" t="n"/>
      <c r="O191" s="37" t="n"/>
      <c r="P191" s="37" t="n"/>
      <c r="Q191" s="37" t="n"/>
      <c r="R191" s="37" t="n"/>
      <c r="S191" s="37" t="n"/>
      <c r="T191" s="37" t="n"/>
      <c r="U191" s="37" t="n"/>
      <c r="V191" s="37" t="n"/>
      <c r="W191" s="37" t="n"/>
      <c r="X191" s="37" t="n"/>
      <c r="Y191" s="37" t="n"/>
      <c r="Z191" s="37" t="n"/>
      <c r="AA191" s="37" t="n"/>
      <c r="AB191" s="37" t="n"/>
      <c r="AC191" s="37" t="n"/>
      <c r="AD191" s="37" t="n"/>
      <c r="AE191" s="37" t="n"/>
      <c r="AF191" s="37" t="n"/>
      <c r="AG191" s="37" t="n"/>
      <c r="AH191" s="37" t="n"/>
      <c r="AI191" s="37" t="n"/>
      <c r="AJ191" s="37" t="n"/>
      <c r="AK191" s="37" t="n"/>
      <c r="AL191" s="37" t="n"/>
      <c r="AM191" s="37" t="n"/>
    </row>
    <row r="192" hidden="1" ht="18" customHeight="1" s="173" thickBot="1">
      <c r="A192" s="39" t="inlineStr">
        <is>
          <t>Pendapatan ditangguhkan</t>
        </is>
      </c>
      <c r="B192" s="39" t="n"/>
      <c r="C192" s="37" t="inlineStr"/>
      <c r="D192" s="37" t="inlineStr"/>
      <c r="E192" s="37" t="inlineStr"/>
      <c r="F192" s="37" t="inlineStr"/>
      <c r="G192" s="37" t="inlineStr"/>
      <c r="H192" s="37" t="inlineStr"/>
      <c r="I192" s="37" t="inlineStr"/>
      <c r="J192" s="37" t="inlineStr"/>
      <c r="K192" s="37" t="n"/>
      <c r="L192" s="37" t="n"/>
      <c r="M192" s="37" t="n"/>
      <c r="N192" s="37" t="n"/>
      <c r="O192" s="37" t="n"/>
      <c r="P192" s="37" t="n"/>
      <c r="Q192" s="37" t="n"/>
      <c r="R192" s="37" t="n"/>
      <c r="S192" s="37" t="n"/>
      <c r="T192" s="37" t="n"/>
      <c r="U192" s="37" t="n"/>
      <c r="V192" s="37" t="n"/>
      <c r="W192" s="37" t="n"/>
      <c r="X192" s="37" t="n"/>
      <c r="Y192" s="37" t="n"/>
      <c r="Z192" s="37" t="n"/>
      <c r="AA192" s="37" t="n"/>
      <c r="AB192" s="37" t="n"/>
      <c r="AC192" s="37" t="n"/>
      <c r="AD192" s="37" t="n"/>
      <c r="AE192" s="37" t="n"/>
      <c r="AF192" s="37" t="n"/>
      <c r="AG192" s="37" t="n"/>
      <c r="AH192" s="37" t="n"/>
      <c r="AI192" s="37" t="n"/>
      <c r="AJ192" s="37" t="n"/>
      <c r="AK192" s="37" t="n"/>
      <c r="AL192" s="37" t="n"/>
      <c r="AM192" s="37" t="n"/>
    </row>
    <row r="193" hidden="1" ht="18" customHeight="1" s="173" thickBot="1">
      <c r="A193" s="39" t="inlineStr">
        <is>
          <t>Liabilitas sewa pembiayaan</t>
        </is>
      </c>
      <c r="B193" s="39" t="n"/>
      <c r="C193" s="37" t="inlineStr"/>
      <c r="D193" s="37" t="inlineStr"/>
      <c r="E193" s="37" t="inlineStr"/>
      <c r="F193" s="37" t="inlineStr"/>
      <c r="G193" s="37" t="inlineStr"/>
      <c r="H193" s="37" t="inlineStr"/>
      <c r="I193" s="37" t="inlineStr"/>
      <c r="J193" s="37" t="inlineStr"/>
      <c r="K193" s="37" t="n"/>
      <c r="L193" s="37" t="n"/>
      <c r="M193" s="37" t="n"/>
      <c r="N193" s="37" t="n"/>
      <c r="O193" s="37" t="n"/>
      <c r="P193" s="37" t="n"/>
      <c r="Q193" s="37" t="n"/>
      <c r="R193" s="37" t="n"/>
      <c r="S193" s="37" t="n"/>
      <c r="T193" s="37" t="n"/>
      <c r="U193" s="37" t="n"/>
      <c r="V193" s="37" t="n"/>
      <c r="W193" s="37" t="n"/>
      <c r="X193" s="37" t="n"/>
      <c r="Y193" s="37" t="n"/>
      <c r="Z193" s="37" t="n"/>
      <c r="AA193" s="37" t="n"/>
      <c r="AB193" s="37" t="n"/>
      <c r="AC193" s="37" t="n"/>
      <c r="AD193" s="37" t="n"/>
      <c r="AE193" s="37" t="n"/>
      <c r="AF193" s="37" t="n"/>
      <c r="AG193" s="37" t="n"/>
      <c r="AH193" s="37" t="n"/>
      <c r="AI193" s="37" t="n"/>
      <c r="AJ193" s="37" t="n"/>
      <c r="AK193" s="37" t="n"/>
      <c r="AL193" s="37" t="n"/>
      <c r="AM193" s="37" t="n"/>
    </row>
    <row r="194" ht="35" customHeight="1" s="173" thickBot="1">
      <c r="A194" s="39" t="inlineStr">
        <is>
          <t>Estimasi kerugian komitmen dan kontinjensi</t>
        </is>
      </c>
      <c r="B194" s="39" t="n"/>
      <c r="C194" s="37" t="n">
        <v>1.221</v>
      </c>
      <c r="D194" s="37" t="n">
        <v>1.972</v>
      </c>
      <c r="E194" s="37" t="n">
        <v>20.323</v>
      </c>
      <c r="F194" s="37" t="n">
        <v>17.194</v>
      </c>
      <c r="G194" s="37" t="n">
        <v>28.873</v>
      </c>
      <c r="H194" s="37" t="n">
        <v>32.017</v>
      </c>
      <c r="I194" s="37" t="n">
        <v>24.045</v>
      </c>
      <c r="J194" s="37" t="n">
        <v>26.183</v>
      </c>
      <c r="K194" s="37" t="n"/>
      <c r="L194" s="37" t="n"/>
      <c r="M194" s="37" t="n"/>
      <c r="N194" s="37" t="n"/>
      <c r="O194" s="37" t="n"/>
      <c r="P194" s="37" t="n"/>
      <c r="Q194" s="37" t="n"/>
      <c r="R194" s="37" t="n"/>
      <c r="S194" s="37" t="n"/>
      <c r="T194" s="37" t="n"/>
      <c r="U194" s="37" t="n"/>
      <c r="V194" s="37" t="n"/>
      <c r="W194" s="37" t="n"/>
      <c r="X194" s="37" t="n"/>
      <c r="Y194" s="37" t="n"/>
      <c r="Z194" s="37" t="n"/>
      <c r="AA194" s="37" t="n"/>
      <c r="AB194" s="37" t="n"/>
      <c r="AC194" s="37" t="n"/>
      <c r="AD194" s="37" t="n"/>
      <c r="AE194" s="37" t="n"/>
      <c r="AF194" s="37" t="n"/>
      <c r="AG194" s="37" t="n"/>
      <c r="AH194" s="37" t="n"/>
      <c r="AI194" s="37" t="n"/>
      <c r="AJ194" s="37" t="n"/>
      <c r="AK194" s="37" t="n"/>
      <c r="AL194" s="37" t="n"/>
      <c r="AM194" s="37" t="n"/>
    </row>
    <row r="195" hidden="1" ht="18" customHeight="1" s="173" thickBot="1">
      <c r="A195" s="39" t="inlineStr">
        <is>
          <t>Beban akrual</t>
        </is>
      </c>
      <c r="B195" s="39" t="n"/>
      <c r="C195" s="37" t="inlineStr"/>
      <c r="D195" s="37" t="inlineStr"/>
      <c r="E195" s="37" t="inlineStr"/>
      <c r="F195" s="37" t="inlineStr"/>
      <c r="G195" s="37" t="inlineStr"/>
      <c r="H195" s="37" t="inlineStr"/>
      <c r="I195" s="37" t="inlineStr"/>
      <c r="J195" s="37" t="inlineStr"/>
      <c r="K195" s="37" t="n"/>
      <c r="L195" s="37" t="n"/>
      <c r="M195" s="37" t="n"/>
      <c r="N195" s="37" t="n"/>
      <c r="O195" s="37" t="n"/>
      <c r="P195" s="37" t="n"/>
      <c r="Q195" s="37" t="n"/>
      <c r="R195" s="37" t="n"/>
      <c r="S195" s="37" t="n"/>
      <c r="T195" s="37" t="n"/>
      <c r="U195" s="37" t="n"/>
      <c r="V195" s="37" t="n"/>
      <c r="W195" s="37" t="n"/>
      <c r="X195" s="37" t="n"/>
      <c r="Y195" s="37" t="n"/>
      <c r="Z195" s="37" t="n"/>
      <c r="AA195" s="37" t="n"/>
      <c r="AB195" s="37" t="n"/>
      <c r="AC195" s="37" t="n"/>
      <c r="AD195" s="37" t="n"/>
      <c r="AE195" s="37" t="n"/>
      <c r="AF195" s="37" t="n"/>
      <c r="AG195" s="37" t="n"/>
      <c r="AH195" s="37" t="n"/>
      <c r="AI195" s="37" t="n"/>
      <c r="AJ195" s="37" t="n"/>
      <c r="AK195" s="37" t="n"/>
      <c r="AL195" s="37" t="n"/>
      <c r="AM195" s="37" t="n"/>
    </row>
    <row r="196" ht="18" customHeight="1" s="173" thickBot="1">
      <c r="A196" s="39" t="inlineStr">
        <is>
          <t>Utang pajak</t>
        </is>
      </c>
      <c r="B196" s="39" t="n"/>
      <c r="C196" s="37" t="n">
        <v>32.265</v>
      </c>
      <c r="D196" s="37" t="n">
        <v>80.926</v>
      </c>
      <c r="E196" s="37" t="n">
        <v>537.514</v>
      </c>
      <c r="F196" s="37" t="n">
        <v>504.078</v>
      </c>
      <c r="G196" s="37" t="n">
        <v>667.485</v>
      </c>
      <c r="H196" s="37" t="n">
        <v>539.042</v>
      </c>
      <c r="I196" s="37" t="n">
        <v>889.6420000000001</v>
      </c>
      <c r="J196" s="37" t="n">
        <v>439.413</v>
      </c>
      <c r="K196" s="37" t="n"/>
      <c r="L196" s="37" t="n"/>
      <c r="M196" s="37" t="n"/>
      <c r="N196" s="37" t="n"/>
      <c r="O196" s="37" t="n"/>
      <c r="P196" s="37" t="n"/>
      <c r="Q196" s="37" t="n"/>
      <c r="R196" s="37" t="n"/>
      <c r="S196" s="37" t="n"/>
      <c r="T196" s="37" t="n"/>
      <c r="U196" s="37" t="n"/>
      <c r="V196" s="37" t="n"/>
      <c r="W196" s="37" t="n"/>
      <c r="X196" s="37" t="n"/>
      <c r="Y196" s="37" t="n"/>
      <c r="Z196" s="37" t="n"/>
      <c r="AA196" s="37" t="n"/>
      <c r="AB196" s="37" t="n"/>
      <c r="AC196" s="37" t="n"/>
      <c r="AD196" s="37" t="n"/>
      <c r="AE196" s="37" t="n"/>
      <c r="AF196" s="37" t="n"/>
      <c r="AG196" s="37" t="n"/>
      <c r="AH196" s="37" t="n"/>
      <c r="AI196" s="37" t="n"/>
      <c r="AJ196" s="37" t="n"/>
      <c r="AK196" s="37" t="n"/>
      <c r="AL196" s="37" t="n"/>
      <c r="AM196" s="37" t="n"/>
    </row>
    <row r="197" hidden="1" ht="18" customHeight="1" s="173" thickBot="1">
      <c r="A197" s="39" t="inlineStr">
        <is>
          <t>Liabilitas pajak tangguhan</t>
        </is>
      </c>
      <c r="B197" s="39" t="n"/>
      <c r="C197" s="37" t="inlineStr"/>
      <c r="D197" s="37" t="inlineStr"/>
      <c r="E197" s="37" t="inlineStr"/>
      <c r="F197" s="37" t="inlineStr"/>
      <c r="G197" s="37" t="inlineStr"/>
      <c r="H197" s="37" t="inlineStr"/>
      <c r="I197" s="37" t="inlineStr"/>
      <c r="J197" s="37" t="inlineStr"/>
      <c r="K197" s="37" t="n"/>
      <c r="L197" s="37" t="n"/>
      <c r="M197" s="37" t="n"/>
      <c r="N197" s="37" t="n"/>
      <c r="O197" s="37" t="n"/>
      <c r="P197" s="37" t="n"/>
      <c r="Q197" s="37" t="n"/>
      <c r="R197" s="37" t="n"/>
      <c r="S197" s="37" t="n"/>
      <c r="T197" s="37" t="n"/>
      <c r="U197" s="37" t="n"/>
      <c r="V197" s="37" t="n"/>
      <c r="W197" s="37" t="n"/>
      <c r="X197" s="37" t="n"/>
      <c r="Y197" s="37" t="n"/>
      <c r="Z197" s="37" t="n"/>
      <c r="AA197" s="37" t="n"/>
      <c r="AB197" s="37" t="n"/>
      <c r="AC197" s="37" t="n"/>
      <c r="AD197" s="37" t="n"/>
      <c r="AE197" s="37" t="n"/>
      <c r="AF197" s="37" t="n"/>
      <c r="AG197" s="37" t="n"/>
      <c r="AH197" s="37" t="n"/>
      <c r="AI197" s="37" t="n"/>
      <c r="AJ197" s="37" t="n"/>
      <c r="AK197" s="37" t="n"/>
      <c r="AL197" s="37" t="n"/>
      <c r="AM197" s="37" t="n"/>
    </row>
    <row r="198" hidden="1" ht="18" customHeight="1" s="173" thickBot="1">
      <c r="A198" s="39" t="inlineStr">
        <is>
          <t>Liabilitas pengampunan pajak</t>
        </is>
      </c>
      <c r="B198" s="39" t="n"/>
      <c r="C198" s="37" t="inlineStr"/>
      <c r="D198" s="37" t="inlineStr"/>
      <c r="E198" s="37" t="inlineStr"/>
      <c r="F198" s="37" t="inlineStr"/>
      <c r="G198" s="37" t="inlineStr"/>
      <c r="H198" s="37" t="inlineStr"/>
      <c r="I198" s="37" t="inlineStr"/>
      <c r="J198" s="37" t="inlineStr"/>
      <c r="K198" s="37" t="n"/>
      <c r="L198" s="37" t="n"/>
      <c r="M198" s="37" t="n"/>
      <c r="N198" s="37" t="n"/>
      <c r="O198" s="37" t="n"/>
      <c r="P198" s="37" t="n"/>
      <c r="Q198" s="37" t="n"/>
      <c r="R198" s="37" t="n"/>
      <c r="S198" s="37" t="n"/>
      <c r="T198" s="37" t="n"/>
      <c r="U198" s="37" t="n"/>
      <c r="V198" s="37" t="n"/>
      <c r="W198" s="37" t="n"/>
      <c r="X198" s="37" t="n"/>
      <c r="Y198" s="37" t="n"/>
      <c r="Z198" s="37" t="n"/>
      <c r="AA198" s="37" t="n"/>
      <c r="AB198" s="37" t="n"/>
      <c r="AC198" s="37" t="n"/>
      <c r="AD198" s="37" t="n"/>
      <c r="AE198" s="37" t="n"/>
      <c r="AF198" s="37" t="n"/>
      <c r="AG198" s="37" t="n"/>
      <c r="AH198" s="37" t="n"/>
      <c r="AI198" s="37" t="n"/>
      <c r="AJ198" s="37" t="n"/>
      <c r="AK198" s="37" t="n"/>
      <c r="AL198" s="37" t="n"/>
      <c r="AM198" s="37" t="n"/>
    </row>
    <row r="199" ht="18" customHeight="1" s="173" thickBot="1">
      <c r="A199" s="39" t="inlineStr">
        <is>
          <t>Liabilitas lainnya</t>
        </is>
      </c>
      <c r="B199" s="39" t="n"/>
      <c r="C199" s="37" t="n">
        <v>1958.346</v>
      </c>
      <c r="D199" s="37" t="n">
        <v>2632.421</v>
      </c>
      <c r="E199" s="37" t="n">
        <v>540.002</v>
      </c>
      <c r="F199" s="37" t="n">
        <v>2236.358</v>
      </c>
      <c r="G199" s="37" t="n">
        <v>2355.781</v>
      </c>
      <c r="H199" s="37" t="n">
        <v>14346.162</v>
      </c>
      <c r="I199" s="37" t="n">
        <v>24285.694</v>
      </c>
      <c r="J199" s="37" t="n">
        <v>8095.07</v>
      </c>
      <c r="K199" s="37" t="n"/>
      <c r="L199" s="37" t="n"/>
      <c r="M199" s="37" t="n"/>
      <c r="N199" s="37" t="n"/>
      <c r="O199" s="37" t="n"/>
      <c r="P199" s="37" t="n"/>
      <c r="Q199" s="37" t="n"/>
      <c r="R199" s="37" t="n"/>
      <c r="S199" s="37" t="n"/>
      <c r="T199" s="37" t="n"/>
      <c r="U199" s="37" t="n"/>
      <c r="V199" s="37" t="n"/>
      <c r="W199" s="37" t="n"/>
      <c r="X199" s="37" t="n"/>
      <c r="Y199" s="37" t="n"/>
      <c r="Z199" s="37" t="n"/>
      <c r="AA199" s="37" t="n"/>
      <c r="AB199" s="37" t="n"/>
      <c r="AC199" s="37" t="n"/>
      <c r="AD199" s="37" t="n"/>
      <c r="AE199" s="37" t="n"/>
      <c r="AF199" s="37" t="n"/>
      <c r="AG199" s="37" t="n"/>
      <c r="AH199" s="37" t="n"/>
      <c r="AI199" s="37" t="n"/>
      <c r="AJ199" s="37" t="n"/>
      <c r="AK199" s="37" t="n"/>
      <c r="AL199" s="37" t="n"/>
      <c r="AM199" s="37" t="n"/>
    </row>
    <row r="200" ht="18" customHeight="1" s="173" thickBot="1">
      <c r="A200" s="39" t="inlineStr">
        <is>
          <t>Kewajiban imbalan pasca kerja</t>
        </is>
      </c>
      <c r="B200" s="39" t="n"/>
      <c r="C200" s="37" t="n">
        <v>44.467</v>
      </c>
      <c r="D200" s="37" t="n">
        <v>43.232</v>
      </c>
      <c r="E200" s="37" t="n">
        <v>908.751</v>
      </c>
      <c r="F200" s="37" t="n">
        <v>836.491</v>
      </c>
      <c r="G200" s="37" t="n">
        <v>689.018</v>
      </c>
      <c r="H200" s="37" t="n">
        <v>667.264</v>
      </c>
      <c r="I200" s="37" t="n">
        <v>534.73</v>
      </c>
      <c r="J200" s="37" t="n">
        <v>578.15</v>
      </c>
      <c r="K200" s="37" t="n"/>
      <c r="L200" s="37" t="n"/>
      <c r="M200" s="37" t="n"/>
      <c r="N200" s="37" t="n"/>
      <c r="O200" s="37" t="n"/>
      <c r="P200" s="37" t="n"/>
      <c r="Q200" s="37" t="n"/>
      <c r="R200" s="37" t="n"/>
      <c r="S200" s="37" t="n"/>
      <c r="T200" s="37" t="n"/>
      <c r="U200" s="37" t="n"/>
      <c r="V200" s="37" t="n"/>
      <c r="W200" s="37" t="n"/>
      <c r="X200" s="37" t="n"/>
      <c r="Y200" s="37" t="n"/>
      <c r="Z200" s="37" t="n"/>
      <c r="AA200" s="37" t="n"/>
      <c r="AB200" s="37" t="n"/>
      <c r="AC200" s="37" t="n"/>
      <c r="AD200" s="37" t="n"/>
      <c r="AE200" s="37" t="n"/>
      <c r="AF200" s="37" t="n"/>
      <c r="AG200" s="37" t="n"/>
      <c r="AH200" s="37" t="n"/>
      <c r="AI200" s="37" t="n"/>
      <c r="AJ200" s="37" t="n"/>
      <c r="AK200" s="37" t="n"/>
      <c r="AL200" s="37" t="n"/>
      <c r="AM200" s="37" t="n"/>
    </row>
    <row r="201" ht="18" customHeight="1" s="173" thickBot="1">
      <c r="A201" s="42" t="inlineStr">
        <is>
          <t>Pinjaman subordinasi</t>
        </is>
      </c>
      <c r="B201" s="42" t="n"/>
      <c r="C201" s="34" t="n"/>
      <c r="D201" s="34" t="n"/>
      <c r="E201" s="34" t="n"/>
      <c r="F201" s="34" t="n"/>
      <c r="G201" s="34" t="n"/>
      <c r="H201" s="34" t="n"/>
      <c r="I201" s="34" t="n"/>
      <c r="J201" s="34" t="n"/>
      <c r="K201" s="34" t="n"/>
      <c r="L201" s="34" t="n"/>
      <c r="M201" s="34" t="n"/>
      <c r="N201" s="34" t="n"/>
      <c r="O201" s="34" t="n"/>
      <c r="P201" s="34" t="n"/>
      <c r="Q201" s="34" t="n"/>
      <c r="R201" s="34" t="n"/>
      <c r="S201" s="34" t="n"/>
      <c r="T201" s="34" t="n"/>
      <c r="U201" s="34" t="n"/>
      <c r="V201" s="34" t="n"/>
      <c r="W201" s="34" t="n"/>
      <c r="X201" s="34" t="n"/>
      <c r="Y201" s="34" t="n"/>
      <c r="Z201" s="34" t="n"/>
      <c r="AA201" s="34" t="n"/>
      <c r="AB201" s="34" t="n"/>
      <c r="AC201" s="34" t="n"/>
      <c r="AD201" s="34" t="n"/>
      <c r="AE201" s="34" t="n"/>
      <c r="AF201" s="34" t="n"/>
      <c r="AG201" s="34" t="n"/>
      <c r="AH201" s="34" t="n"/>
      <c r="AI201" s="34" t="n"/>
      <c r="AJ201" s="34" t="n"/>
      <c r="AK201" s="34" t="n"/>
      <c r="AL201" s="34" t="n"/>
      <c r="AM201" s="34" t="n"/>
    </row>
    <row r="202" hidden="1" ht="35" customHeight="1" s="173" thickBot="1">
      <c r="A202" s="45" t="inlineStr">
        <is>
          <t>Pinjaman subordinasi pihak ketiga</t>
        </is>
      </c>
      <c r="B202" s="45" t="n"/>
      <c r="C202" s="37" t="inlineStr"/>
      <c r="D202" s="37" t="inlineStr"/>
      <c r="E202" s="37" t="inlineStr"/>
      <c r="F202" s="37" t="inlineStr"/>
      <c r="G202" s="37" t="inlineStr"/>
      <c r="H202" s="37" t="inlineStr"/>
      <c r="I202" s="37" t="inlineStr"/>
      <c r="J202" s="37" t="inlineStr"/>
      <c r="K202" s="37" t="n"/>
      <c r="L202" s="37" t="n"/>
      <c r="M202" s="37" t="n"/>
      <c r="N202" s="37" t="n"/>
      <c r="O202" s="37" t="n"/>
      <c r="P202" s="37" t="n"/>
      <c r="Q202" s="37" t="n"/>
      <c r="R202" s="37" t="n"/>
      <c r="S202" s="37" t="n"/>
      <c r="T202" s="37" t="n"/>
      <c r="U202" s="37" t="n"/>
      <c r="V202" s="37" t="n"/>
      <c r="W202" s="37" t="n"/>
      <c r="X202" s="37" t="n"/>
      <c r="Y202" s="37" t="n"/>
      <c r="Z202" s="37" t="n"/>
      <c r="AA202" s="37" t="n"/>
      <c r="AB202" s="37" t="n"/>
      <c r="AC202" s="37" t="n"/>
      <c r="AD202" s="37" t="n"/>
      <c r="AE202" s="37" t="n"/>
      <c r="AF202" s="37" t="n"/>
      <c r="AG202" s="37" t="n"/>
      <c r="AH202" s="37" t="n"/>
      <c r="AI202" s="37" t="n"/>
      <c r="AJ202" s="37" t="n"/>
      <c r="AK202" s="37" t="n"/>
      <c r="AL202" s="37" t="n"/>
      <c r="AM202" s="37" t="n"/>
    </row>
    <row r="203" hidden="1" ht="35" customHeight="1" s="173" thickBot="1">
      <c r="A203" s="45" t="inlineStr">
        <is>
          <t>Pinjaman subordinasi pihak berelasi</t>
        </is>
      </c>
      <c r="B203" s="45" t="n"/>
      <c r="C203" s="37" t="inlineStr"/>
      <c r="D203" s="37" t="inlineStr"/>
      <c r="E203" s="37" t="inlineStr"/>
      <c r="F203" s="37" t="inlineStr"/>
      <c r="G203" s="37" t="inlineStr"/>
      <c r="H203" s="37" t="inlineStr"/>
      <c r="I203" s="37" t="inlineStr"/>
      <c r="J203" s="37" t="inlineStr"/>
      <c r="K203" s="37" t="n"/>
      <c r="L203" s="37" t="n"/>
      <c r="M203" s="37" t="n"/>
      <c r="N203" s="37" t="n"/>
      <c r="O203" s="37" t="n"/>
      <c r="P203" s="37" t="n"/>
      <c r="Q203" s="37" t="n"/>
      <c r="R203" s="37" t="n"/>
      <c r="S203" s="37" t="n"/>
      <c r="T203" s="37" t="n"/>
      <c r="U203" s="37" t="n"/>
      <c r="V203" s="37" t="n"/>
      <c r="W203" s="37" t="n"/>
      <c r="X203" s="37" t="n"/>
      <c r="Y203" s="37" t="n"/>
      <c r="Z203" s="37" t="n"/>
      <c r="AA203" s="37" t="n"/>
      <c r="AB203" s="37" t="n"/>
      <c r="AC203" s="37" t="n"/>
      <c r="AD203" s="37" t="n"/>
      <c r="AE203" s="37" t="n"/>
      <c r="AF203" s="37" t="n"/>
      <c r="AG203" s="37" t="n"/>
      <c r="AH203" s="37" t="n"/>
      <c r="AI203" s="37" t="n"/>
      <c r="AJ203" s="37" t="n"/>
      <c r="AK203" s="37" t="n"/>
      <c r="AL203" s="37" t="n"/>
      <c r="AM203" s="37" t="n"/>
    </row>
    <row r="204" ht="18" customHeight="1" s="173" thickBot="1">
      <c r="A204" s="42" t="inlineStr">
        <is>
          <t>Jumlah liabilitas</t>
        </is>
      </c>
      <c r="B204" s="42" t="n"/>
      <c r="C204" s="41" t="n">
        <v>10849.009</v>
      </c>
      <c r="D204" s="41" t="n">
        <v>11880.036</v>
      </c>
      <c r="E204" s="41" t="n">
        <v>66040.361</v>
      </c>
      <c r="F204" s="41" t="n">
        <v>61886.476</v>
      </c>
      <c r="G204" s="41" t="n">
        <v>74434.166</v>
      </c>
      <c r="H204" s="41" t="n">
        <v>87999.16099999999</v>
      </c>
      <c r="I204" s="41" t="n">
        <v>103281.321</v>
      </c>
      <c r="J204" s="41" t="n">
        <v>104929.242</v>
      </c>
      <c r="K204" s="41" t="n"/>
      <c r="L204" s="41" t="n"/>
      <c r="M204" s="41" t="n"/>
      <c r="N204" s="41" t="n"/>
      <c r="O204" s="41" t="n"/>
      <c r="P204" s="41" t="n"/>
      <c r="Q204" s="41" t="n"/>
      <c r="R204" s="41" t="n"/>
      <c r="S204" s="41" t="n"/>
      <c r="T204" s="41" t="n"/>
      <c r="U204" s="41" t="n"/>
      <c r="V204" s="41" t="n"/>
      <c r="W204" s="41" t="n"/>
      <c r="X204" s="41" t="n"/>
      <c r="Y204" s="41" t="n"/>
      <c r="Z204" s="41" t="n"/>
      <c r="AA204" s="41" t="n"/>
      <c r="AB204" s="41" t="n"/>
      <c r="AC204" s="41" t="n"/>
      <c r="AD204" s="41" t="n"/>
      <c r="AE204" s="41" t="n"/>
      <c r="AF204" s="41" t="n"/>
      <c r="AG204" s="41" t="n"/>
      <c r="AH204" s="41" t="n"/>
      <c r="AI204" s="41" t="n"/>
      <c r="AJ204" s="41" t="n"/>
      <c r="AK204" s="41" t="n"/>
      <c r="AL204" s="41" t="n"/>
      <c r="AM204" s="41" t="n"/>
    </row>
    <row r="205" ht="18" customHeight="1" s="173" thickBot="1">
      <c r="A205" s="42" t="inlineStr">
        <is>
          <t>Interest Bearing Liabilities</t>
        </is>
      </c>
      <c r="B205" s="140" t="n"/>
      <c r="C205" s="149">
        <f>C141+C142+C144+C145+C147+C148+C150+C151+C153+C154+C156+C157+C159+C161+C162+C164+C165+C171+C173+C179+C180+C181+C183+C184+C185+C186+C187+C202+C203+C225</f>
        <v/>
      </c>
      <c r="D205" s="149">
        <f>D141+D142+D144+D145+D147+D148+D150+D151+D153+D154+D156+D157+D159+D161+D162+D164+D165+D171+D173+D179+D180+D181+D183+D184+D185+D186+D187+D202+D203+D225</f>
        <v/>
      </c>
      <c r="E205" s="149">
        <f>E141+E142+E144+E145+E147+E148+E150+E151+E153+E154+E156+E157+E159+E161+E162+E164+E165+E171+E173+E179+E180+E181+E183+E184+E185+E186+E187+E202+E203+E225</f>
        <v/>
      </c>
      <c r="F205" s="149">
        <f>F141+F142+F144+F145+F147+F148+F150+F151+F153+F154+F156+F157+F159+F161+F162+F164+F165+F171+F173+F179+F180+F181+F183+F184+F185+F186+F187+F202+F203+F225</f>
        <v/>
      </c>
      <c r="G205" s="149">
        <f>G141+G142+G144+G145+G147+G148+G150+G151+G153+G154+G156+G157+G159+G161+G162+G164+G165+G171+G173+G179+G180+G181+G183+G184+G185+G186+G187+G202+G203+G225</f>
        <v/>
      </c>
      <c r="H205" s="149">
        <f>H141+H142+H144+H145+H147+H148+H150+H151+H153+H154+H156+H157+H159+H161+H162+H164+H165+H171+H173+H179+H180+H181+H183+H184+H185+H186+H187+H202+H203+H225</f>
        <v/>
      </c>
      <c r="I205" s="149">
        <f>I141+I142+I144+I145+I147+I148+I150+I151+I153+I154+I156+I157+I159+I161+I162+I164+I165+I171+I173+I179+I180+I181+I183+I184+I185+I186+I187+I202+I203+I225</f>
        <v/>
      </c>
      <c r="J205" s="149">
        <f>J141+J142+J144+J145+J147+J148+J150+J151+J153+J154+J156+J157+J159+J161+J162+J164+J165+J171+J173+J179+J180+J181+J183+J184+J185+J186+J187+J202+J203+J225</f>
        <v/>
      </c>
      <c r="K205" s="149">
        <f>K141+K142+K144+K145+K147+K148+K150+K151+K153+K154+K156+K157+K159+K161+K162+K164+K165+K171+K173+K179+K180+K181+K183+K184+K185+K186+K187+K202+K203+K225</f>
        <v/>
      </c>
      <c r="L205" s="149">
        <f>L141+L142+L144+L145+L147+L148+L150+L151+L153+L154+L156+L157+L159+L161+L162+L164+L165+L171+L173+L179+L180+L181+L183+L184+L185+L186+L187+L202+L203+L225</f>
        <v/>
      </c>
      <c r="M205" s="149">
        <f>M141+M142+M144+M145+M147+M148+M150+M151+M153+M154+M156+M157+M159+M161+M162+M164+M165+M171+M173+M179+M180+M181+M183+M184+M185+M186+M187+M202+M203+M225</f>
        <v/>
      </c>
      <c r="N205" s="149">
        <f>N141+N142+N144+N145+N147+N148+N150+N151+N153+N154+N156+N157+N159+N161+N162+N164+N165+N171+N173+N179+N180+N181+N183+N184+N185+N186+N187+N202+N203+N225</f>
        <v/>
      </c>
      <c r="O205" s="149">
        <f>O141+O142+O144+O145+O147+O148+O150+O151+O153+O154+O156+O157+O159+O161+O162+O164+O165+O171+O173+O179+O180+O181+O183+O184+O185+O186+O187+O202+O203+O225</f>
        <v/>
      </c>
      <c r="P205" s="149">
        <f>P141+P142+P144+P145+P147+P148+P150+P151+P153+P154+P156+P157+P159+P161+P162+P164+P165+P171+P173+P179+P180+P181+P183+P184+P185+P186+P187+P202+P203+P225</f>
        <v/>
      </c>
      <c r="Q205" s="149">
        <f>Q141+Q142+Q144+Q145+Q147+Q148+Q150+Q151+Q153+Q154+Q156+Q157+Q159+Q161+Q162+Q164+Q165+Q171+Q173+Q179+Q180+Q181+Q183+Q184+Q185+Q186+Q187+Q202+Q203+Q225</f>
        <v/>
      </c>
      <c r="R205" s="149">
        <f>R141+R142+R144+R145+R147+R148+R150+R151+R153+R154+R156+R157+R159+R161+R162+R164+R165+R171+R173+R179+R180+R181+R183+R184+R185+R186+R187+R202+R203+R225</f>
        <v/>
      </c>
      <c r="S205" s="149">
        <f>S141+S142+S144+S145+S147+S148+S150+S151+S153+S154+S156+S157+S159+S161+S162+S164+S165+S171+S173+S179+S180+S181+S183+S184+S185+S186+S187+S202+S203+S225</f>
        <v/>
      </c>
      <c r="T205" s="149">
        <f>T141+T142+T144+T145+T147+T148+T150+T151+T153+T154+T156+T157+T159+T161+T162+T164+T165+T171+T173+T179+T180+T181+T183+T184+T185+T186+T187+T202+T203+T225</f>
        <v/>
      </c>
      <c r="U205" s="149">
        <f>U141+U142+U144+U145+U147+U148+U150+U151+U153+U154+U156+U157+U159+U161+U162+U164+U165+U171+U173+U179+U180+U181+U183+U184+U185+U186+U187+U202+U203+U225</f>
        <v/>
      </c>
      <c r="V205" s="149">
        <f>V141+V142+V144+V145+V147+V148+V150+V151+V153+V154+V156+V157+V159+V161+V162+V164+V165+V171+V173+V179+V180+V181+V183+V184+V185+V186+V187+V202+V203+V225</f>
        <v/>
      </c>
      <c r="W205" s="149">
        <f>W141+W142+W144+W145+W147+W148+W150+W151+W153+W154+W156+W157+W159+W161+W162+W164+W165+W171+W173+W179+W180+W181+W183+W184+W185+W186+W187+W202+W203+W225</f>
        <v/>
      </c>
      <c r="X205" s="149">
        <f>X141+X142+X144+X145+X147+X148+X150+X151+X153+X154+X156+X157+X159+X161+X162+X164+X165+X171+X173+X179+X180+X181+X183+X184+X185+X186+X187+X202+X203+X225</f>
        <v/>
      </c>
      <c r="Y205" s="149">
        <f>Y141+Y142+Y144+Y145+Y147+Y148+Y150+Y151+Y153+Y154+Y156+Y157+Y159+Y161+Y162+Y164+Y165+Y171+Y173+Y179+Y180+Y181+Y183+Y184+Y185+Y186+Y187+Y202+Y203+Y225</f>
        <v/>
      </c>
      <c r="Z205" s="149">
        <f>Z141+Z142+Z144+Z145+Z147+Z148+Z150+Z151+Z153+Z154+Z156+Z157+Z159+Z161+Z162+Z164+Z165+Z171+Z173+Z179+Z180+Z181+Z183+Z184+Z185+Z186+Z187+Z202+Z203+Z225</f>
        <v/>
      </c>
      <c r="AA205" s="149">
        <f>AA141+AA142+AA144+AA145+AA147+AA148+AA150+AA151+AA153+AA154+AA156+AA157+AA159+AA161+AA162+AA164+AA165+AA171+AA173+AA179+AA180+AA181+AA183+AA184+AA185+AA186+AA187+AA202+AA203+AA225</f>
        <v/>
      </c>
      <c r="AB205" s="149">
        <f>AB141+AB142+AB144+AB145+AB147+AB148+AB150+AB151+AB153+AB154+AB156+AB157+AB159+AB161+AB162+AB164+AB165+AB171+AB173+AB179+AB180+AB181+AB183+AB184+AB185+AB186+AB187+AB202+AB203+AB225</f>
        <v/>
      </c>
      <c r="AC205" s="149">
        <f>AC141+AC142+AC144+AC145+AC147+AC148+AC150+AC151+AC153+AC154+AC156+AC157+AC159+AC161+AC162+AC164+AC165+AC171+AC173+AC179+AC180+AC181+AC183+AC184+AC185+AC186+AC187+AC202+AC203+AC225</f>
        <v/>
      </c>
      <c r="AD205" s="149">
        <f>AD141+AD142+AD144+AD145+AD147+AD148+AD150+AD151+AD153+AD154+AD156+AD157+AD159+AD161+AD162+AD164+AD165+AD171+AD173+AD179+AD180+AD181+AD183+AD184+AD185+AD186+AD187+AD202+AD203+AD225</f>
        <v/>
      </c>
      <c r="AE205" s="149">
        <f>AE141+AE142+AE144+AE145+AE147+AE148+AE150+AE151+AE153+AE154+AE156+AE157+AE159+AE161+AE162+AE164+AE165+AE171+AE173+AE179+AE180+AE181+AE183+AE184+AE185+AE186+AE187+AE202+AE203+AE225</f>
        <v/>
      </c>
      <c r="AF205" s="149">
        <f>AF141+AF142+AF144+AF145+AF147+AF148+AF150+AF151+AF153+AF154+AF156+AF157+AF159+AF161+AF162+AF164+AF165+AF171+AF173+AF179+AF180+AF181+AF183+AF184+AF185+AF186+AF187+AF202+AF203+AF225</f>
        <v/>
      </c>
      <c r="AG205" s="149">
        <f>AG141+AG142+AG144+AG145+AG147+AG148+AG150+AG151+AG153+AG154+AG156+AG157+AG159+AG161+AG162+AG164+AG165+AG171+AG173+AG179+AG180+AG181+AG183+AG184+AG185+AG186+AG187+AG202+AG203+AG225</f>
        <v/>
      </c>
      <c r="AH205" s="149">
        <f>AH141+AH142+AH144+AH145+AH147+AH148+AH150+AH151+AH153+AH154+AH156+AH157+AH159+AH161+AH162+AH164+AH165+AH171+AH173+AH179+AH180+AH181+AH183+AH184+AH185+AH186+AH187+AH202+AH203+AH225</f>
        <v/>
      </c>
      <c r="AI205" s="149">
        <f>AI141+AI142+AI144+AI145+AI147+AI148+AI150+AI151+AI153+AI154+AI156+AI157+AI159+AI161+AI162+AI164+AI165+AI171+AI173+AI179+AI180+AI181+AI183+AI184+AI185+AI186+AI187+AI202+AI203+AI225</f>
        <v/>
      </c>
      <c r="AJ205" s="149">
        <f>AJ141+AJ142+AJ144+AJ145+AJ147+AJ148+AJ150+AJ151+AJ153+AJ154+AJ156+AJ157+AJ159+AJ161+AJ162+AJ164+AJ165+AJ171+AJ173+AJ179+AJ180+AJ181+AJ183+AJ184+AJ185+AJ186+AJ187+AJ202+AJ203+AJ225</f>
        <v/>
      </c>
      <c r="AK205" s="149">
        <f>AK141+AK142+AK144+AK145+AK147+AK148+AK150+AK151+AK153+AK154+AK156+AK157+AK159+AK161+AK162+AK164+AK165+AK171+AK173+AK179+AK180+AK181+AK183+AK184+AK185+AK186+AK187+AK202+AK203+AK225</f>
        <v/>
      </c>
      <c r="AL205" s="149">
        <f>AL141+AL142+AL144+AL145+AL147+AL148+AL150+AL151+AL153+AL154+AL156+AL157+AL159+AL161+AL162+AL164+AL165+AL171+AL173+AL179+AL180+AL181+AL183+AL184+AL185+AL186+AL187+AL202+AL203+AL225</f>
        <v/>
      </c>
      <c r="AM205" s="149">
        <f>AM141+AM142+AM144+AM145+AM147+AM148+AM150+AM151+AM153+AM154+AM156+AM157+AM159+AM161+AM162+AM164+AM165+AM171+AM173+AM179+AM180+AM181+AM183+AM184+AM185+AM186+AM187+AM202+AM203+AM225</f>
        <v/>
      </c>
      <c r="AN205" s="141" t="n"/>
      <c r="AO205" s="141" t="n"/>
    </row>
    <row r="206" ht="18" customHeight="1" s="173" thickBot="1">
      <c r="A206" s="38" t="inlineStr">
        <is>
          <t>Dana syirkah temporer</t>
        </is>
      </c>
      <c r="B206" s="38" t="n"/>
      <c r="C206" s="34" t="n"/>
      <c r="D206" s="34" t="n"/>
      <c r="E206" s="34" t="n"/>
      <c r="F206" s="34" t="n"/>
      <c r="G206" s="34" t="n"/>
      <c r="H206" s="34" t="n"/>
      <c r="I206" s="34" t="n"/>
      <c r="J206" s="34" t="n"/>
      <c r="K206" s="34" t="n"/>
      <c r="L206" s="34" t="n"/>
      <c r="M206" s="34" t="n"/>
      <c r="N206" s="34" t="n"/>
      <c r="O206" s="34" t="n"/>
      <c r="P206" s="34" t="n"/>
      <c r="Q206" s="34" t="n"/>
      <c r="R206" s="34" t="n"/>
      <c r="S206" s="34" t="n"/>
      <c r="T206" s="34" t="n"/>
      <c r="U206" s="34" t="n"/>
      <c r="V206" s="34" t="n"/>
      <c r="W206" s="34" t="n"/>
      <c r="X206" s="34" t="n"/>
      <c r="Y206" s="34" t="n"/>
      <c r="Z206" s="34" t="n"/>
      <c r="AA206" s="34" t="n"/>
      <c r="AB206" s="34" t="n"/>
      <c r="AC206" s="34" t="n"/>
      <c r="AD206" s="34" t="n"/>
      <c r="AE206" s="34" t="n"/>
      <c r="AF206" s="34" t="n"/>
      <c r="AG206" s="34" t="n"/>
      <c r="AH206" s="34" t="n"/>
      <c r="AI206" s="34" t="n"/>
      <c r="AJ206" s="34" t="n"/>
      <c r="AK206" s="34" t="n"/>
      <c r="AL206" s="34" t="n"/>
      <c r="AM206" s="34" t="n"/>
    </row>
    <row r="207" ht="18" customHeight="1" s="173" thickBot="1">
      <c r="A207" s="42" t="inlineStr">
        <is>
          <t>Bukan bank</t>
        </is>
      </c>
      <c r="B207" s="42" t="n"/>
      <c r="C207" s="34" t="n"/>
      <c r="D207" s="34" t="n"/>
      <c r="E207" s="34" t="n"/>
      <c r="F207" s="34" t="n"/>
      <c r="G207" s="34" t="n"/>
      <c r="H207" s="34" t="n"/>
      <c r="I207" s="34" t="n"/>
      <c r="J207" s="34" t="n"/>
      <c r="K207" s="34" t="n"/>
      <c r="L207" s="34" t="n"/>
      <c r="M207" s="34" t="n"/>
      <c r="N207" s="34" t="n"/>
      <c r="O207" s="34" t="n"/>
      <c r="P207" s="34" t="n"/>
      <c r="Q207" s="34" t="n"/>
      <c r="R207" s="34" t="n"/>
      <c r="S207" s="34" t="n"/>
      <c r="T207" s="34" t="n"/>
      <c r="U207" s="34" t="n"/>
      <c r="V207" s="34" t="n"/>
      <c r="W207" s="34" t="n"/>
      <c r="X207" s="34" t="n"/>
      <c r="Y207" s="34" t="n"/>
      <c r="Z207" s="34" t="n"/>
      <c r="AA207" s="34" t="n"/>
      <c r="AB207" s="34" t="n"/>
      <c r="AC207" s="34" t="n"/>
      <c r="AD207" s="34" t="n"/>
      <c r="AE207" s="34" t="n"/>
      <c r="AF207" s="34" t="n"/>
      <c r="AG207" s="34" t="n"/>
      <c r="AH207" s="34" t="n"/>
      <c r="AI207" s="34" t="n"/>
      <c r="AJ207" s="34" t="n"/>
      <c r="AK207" s="34" t="n"/>
      <c r="AL207" s="34" t="n"/>
      <c r="AM207" s="34" t="n"/>
    </row>
    <row r="208" ht="18" customHeight="1" s="173" thickBot="1">
      <c r="A208" s="43" t="inlineStr">
        <is>
          <t>Giro mudharabah</t>
        </is>
      </c>
      <c r="B208" s="43" t="n"/>
      <c r="C208" s="34" t="n"/>
      <c r="D208" s="34" t="n"/>
      <c r="E208" s="34" t="n"/>
      <c r="F208" s="34" t="n"/>
      <c r="G208" s="34" t="n"/>
      <c r="H208" s="34" t="n"/>
      <c r="I208" s="34" t="n"/>
      <c r="J208" s="34" t="n"/>
      <c r="K208" s="34" t="n"/>
      <c r="L208" s="34" t="n"/>
      <c r="M208" s="34" t="n"/>
      <c r="N208" s="34" t="n"/>
      <c r="O208" s="34" t="n"/>
      <c r="P208" s="34" t="n"/>
      <c r="Q208" s="34" t="n"/>
      <c r="R208" s="34" t="n"/>
      <c r="S208" s="34" t="n"/>
      <c r="T208" s="34" t="n"/>
      <c r="U208" s="34" t="n"/>
      <c r="V208" s="34" t="n"/>
      <c r="W208" s="34" t="n"/>
      <c r="X208" s="34" t="n"/>
      <c r="Y208" s="34" t="n"/>
      <c r="Z208" s="34" t="n"/>
      <c r="AA208" s="34" t="n"/>
      <c r="AB208" s="34" t="n"/>
      <c r="AC208" s="34" t="n"/>
      <c r="AD208" s="34" t="n"/>
      <c r="AE208" s="34" t="n"/>
      <c r="AF208" s="34" t="n"/>
      <c r="AG208" s="34" t="n"/>
      <c r="AH208" s="34" t="n"/>
      <c r="AI208" s="34" t="n"/>
      <c r="AJ208" s="34" t="n"/>
      <c r="AK208" s="34" t="n"/>
      <c r="AL208" s="34" t="n"/>
      <c r="AM208" s="34" t="n"/>
    </row>
    <row r="209" ht="35" customHeight="1" s="173" thickBot="1">
      <c r="A209" s="44" t="inlineStr">
        <is>
          <t>Giro mudharabah pihak ketiga</t>
        </is>
      </c>
      <c r="B209" s="44" t="n"/>
      <c r="C209" s="37" t="n">
        <v>219.783</v>
      </c>
      <c r="D209" s="37" t="n">
        <v>9.096</v>
      </c>
      <c r="E209" s="37" t="n">
        <v>148.271</v>
      </c>
      <c r="F209" s="37" t="n">
        <v>9088.718999999999</v>
      </c>
      <c r="G209" s="37" t="n">
        <v>8980.819</v>
      </c>
      <c r="H209" s="37" t="n">
        <v>14772.055</v>
      </c>
      <c r="I209" s="37" t="n">
        <v>17374.63</v>
      </c>
      <c r="J209" s="37" t="n">
        <v>24752.927</v>
      </c>
      <c r="K209" s="37" t="n"/>
      <c r="L209" s="37" t="n"/>
      <c r="M209" s="37" t="n"/>
      <c r="N209" s="37" t="n"/>
      <c r="O209" s="37" t="n"/>
      <c r="P209" s="37" t="n"/>
      <c r="Q209" s="37" t="n"/>
      <c r="R209" s="37" t="n"/>
      <c r="S209" s="37" t="n"/>
      <c r="T209" s="37" t="n"/>
      <c r="U209" s="37" t="n"/>
      <c r="V209" s="37" t="n"/>
      <c r="W209" s="37" t="n"/>
      <c r="X209" s="37" t="n"/>
      <c r="Y209" s="37" t="n"/>
      <c r="Z209" s="37" t="n"/>
      <c r="AA209" s="37" t="n"/>
      <c r="AB209" s="37" t="n"/>
      <c r="AC209" s="37" t="n"/>
      <c r="AD209" s="37" t="n"/>
      <c r="AE209" s="37" t="n"/>
      <c r="AF209" s="37" t="n"/>
      <c r="AG209" s="37" t="n"/>
      <c r="AH209" s="37" t="n"/>
      <c r="AI209" s="37" t="n"/>
      <c r="AJ209" s="37" t="n"/>
      <c r="AK209" s="37" t="n"/>
      <c r="AL209" s="37" t="n"/>
      <c r="AM209" s="37" t="n"/>
    </row>
    <row r="210" ht="35" customHeight="1" s="173" thickBot="1">
      <c r="A210" s="44" t="inlineStr">
        <is>
          <t>Giro berjangka mudharabah pihak berelasi</t>
        </is>
      </c>
      <c r="B210" s="44" t="n"/>
      <c r="C210" s="37" t="n">
        <v>73.48099999999999</v>
      </c>
      <c r="D210" s="37" t="n">
        <v>4071.707</v>
      </c>
      <c r="E210" s="37" t="n">
        <v>3187.886</v>
      </c>
      <c r="F210" s="37" t="n">
        <v>4192.6</v>
      </c>
      <c r="G210" s="37" t="n">
        <v>13742.269</v>
      </c>
      <c r="H210" s="37" t="n">
        <v>17581.811</v>
      </c>
      <c r="I210" s="37" t="n">
        <v>19813.889</v>
      </c>
      <c r="J210" s="37" t="n">
        <v>19284.336</v>
      </c>
      <c r="K210" s="37" t="n"/>
      <c r="L210" s="37" t="n"/>
      <c r="M210" s="37" t="n"/>
      <c r="N210" s="37" t="n"/>
      <c r="O210" s="37" t="n"/>
      <c r="P210" s="37" t="n"/>
      <c r="Q210" s="37" t="n"/>
      <c r="R210" s="37" t="n"/>
      <c r="S210" s="37" t="n"/>
      <c r="T210" s="37" t="n"/>
      <c r="U210" s="37" t="n"/>
      <c r="V210" s="37" t="n"/>
      <c r="W210" s="37" t="n"/>
      <c r="X210" s="37" t="n"/>
      <c r="Y210" s="37" t="n"/>
      <c r="Z210" s="37" t="n"/>
      <c r="AA210" s="37" t="n"/>
      <c r="AB210" s="37" t="n"/>
      <c r="AC210" s="37" t="n"/>
      <c r="AD210" s="37" t="n"/>
      <c r="AE210" s="37" t="n"/>
      <c r="AF210" s="37" t="n"/>
      <c r="AG210" s="37" t="n"/>
      <c r="AH210" s="37" t="n"/>
      <c r="AI210" s="37" t="n"/>
      <c r="AJ210" s="37" t="n"/>
      <c r="AK210" s="37" t="n"/>
      <c r="AL210" s="37" t="n"/>
      <c r="AM210" s="37" t="n"/>
    </row>
    <row r="211" ht="18" customHeight="1" s="173" thickBot="1">
      <c r="A211" s="43" t="inlineStr">
        <is>
          <t>Tabungan mudharabah</t>
        </is>
      </c>
      <c r="B211" s="43" t="n"/>
      <c r="C211" s="34" t="n"/>
      <c r="D211" s="34" t="n"/>
      <c r="E211" s="34" t="n"/>
      <c r="F211" s="34" t="n"/>
      <c r="G211" s="34" t="n"/>
      <c r="H211" s="34" t="n"/>
      <c r="I211" s="34" t="n"/>
      <c r="J211" s="34" t="n"/>
      <c r="K211" s="34" t="n"/>
      <c r="L211" s="34" t="n"/>
      <c r="M211" s="34" t="n"/>
      <c r="N211" s="34" t="n"/>
      <c r="O211" s="34" t="n"/>
      <c r="P211" s="34" t="n"/>
      <c r="Q211" s="34" t="n"/>
      <c r="R211" s="34" t="n"/>
      <c r="S211" s="34" t="n"/>
      <c r="T211" s="34" t="n"/>
      <c r="U211" s="34" t="n"/>
      <c r="V211" s="34" t="n"/>
      <c r="W211" s="34" t="n"/>
      <c r="X211" s="34" t="n"/>
      <c r="Y211" s="34" t="n"/>
      <c r="Z211" s="34" t="n"/>
      <c r="AA211" s="34" t="n"/>
      <c r="AB211" s="34" t="n"/>
      <c r="AC211" s="34" t="n"/>
      <c r="AD211" s="34" t="n"/>
      <c r="AE211" s="34" t="n"/>
      <c r="AF211" s="34" t="n"/>
      <c r="AG211" s="34" t="n"/>
      <c r="AH211" s="34" t="n"/>
      <c r="AI211" s="34" t="n"/>
      <c r="AJ211" s="34" t="n"/>
      <c r="AK211" s="34" t="n"/>
      <c r="AL211" s="34" t="n"/>
      <c r="AM211" s="34" t="n"/>
    </row>
    <row r="212" ht="35" customHeight="1" s="173" thickBot="1">
      <c r="A212" s="44" t="inlineStr">
        <is>
          <t>Tabungan mudharabah pihak ketiga</t>
        </is>
      </c>
      <c r="B212" s="44" t="n"/>
      <c r="C212" s="37" t="n">
        <v>1658.783</v>
      </c>
      <c r="D212" s="37" t="n">
        <v>2025.24</v>
      </c>
      <c r="E212" s="37" t="n">
        <v>58322.26</v>
      </c>
      <c r="F212" s="37" t="n">
        <v>64246.067</v>
      </c>
      <c r="G212" s="37" t="n">
        <v>72183.632</v>
      </c>
      <c r="H212" s="37" t="n">
        <v>77508.40300000001</v>
      </c>
      <c r="I212" s="37" t="n">
        <v>84878.38099999999</v>
      </c>
      <c r="J212" s="37" t="n">
        <v>98215.13099999999</v>
      </c>
      <c r="K212" s="37" t="n"/>
      <c r="L212" s="37" t="n"/>
      <c r="M212" s="37" t="n"/>
      <c r="N212" s="37" t="n"/>
      <c r="O212" s="37" t="n"/>
      <c r="P212" s="37" t="n"/>
      <c r="Q212" s="37" t="n"/>
      <c r="R212" s="37" t="n"/>
      <c r="S212" s="37" t="n"/>
      <c r="T212" s="37" t="n"/>
      <c r="U212" s="37" t="n"/>
      <c r="V212" s="37" t="n"/>
      <c r="W212" s="37" t="n"/>
      <c r="X212" s="37" t="n"/>
      <c r="Y212" s="37" t="n"/>
      <c r="Z212" s="37" t="n"/>
      <c r="AA212" s="37" t="n"/>
      <c r="AB212" s="37" t="n"/>
      <c r="AC212" s="37" t="n"/>
      <c r="AD212" s="37" t="n"/>
      <c r="AE212" s="37" t="n"/>
      <c r="AF212" s="37" t="n"/>
      <c r="AG212" s="37" t="n"/>
      <c r="AH212" s="37" t="n"/>
      <c r="AI212" s="37" t="n"/>
      <c r="AJ212" s="37" t="n"/>
      <c r="AK212" s="37" t="n"/>
      <c r="AL212" s="37" t="n"/>
      <c r="AM212" s="37" t="n"/>
    </row>
    <row r="213" ht="35" customHeight="1" s="173" thickBot="1">
      <c r="A213" s="44" t="inlineStr">
        <is>
          <t>Tabungan mudharabah pihak berelasi</t>
        </is>
      </c>
      <c r="B213" s="44" t="n"/>
      <c r="C213" s="37" t="n">
        <v>0.326</v>
      </c>
      <c r="D213" s="37" t="n">
        <v>0.114</v>
      </c>
      <c r="E213" s="37" t="n">
        <v>0.223</v>
      </c>
      <c r="F213" s="37" t="n">
        <v>292.3</v>
      </c>
      <c r="G213" s="37" t="n">
        <v>86.074</v>
      </c>
      <c r="H213" s="37" t="n">
        <v>191.667</v>
      </c>
      <c r="I213" s="37" t="n">
        <v>375.768</v>
      </c>
      <c r="J213" s="37" t="n">
        <v>1101.408</v>
      </c>
      <c r="K213" s="37" t="n"/>
      <c r="L213" s="37" t="n"/>
      <c r="M213" s="37" t="n"/>
      <c r="N213" s="37" t="n"/>
      <c r="O213" s="37" t="n"/>
      <c r="P213" s="37" t="n"/>
      <c r="Q213" s="37" t="n"/>
      <c r="R213" s="37" t="n"/>
      <c r="S213" s="37" t="n"/>
      <c r="T213" s="37" t="n"/>
      <c r="U213" s="37" t="n"/>
      <c r="V213" s="37" t="n"/>
      <c r="W213" s="37" t="n"/>
      <c r="X213" s="37" t="n"/>
      <c r="Y213" s="37" t="n"/>
      <c r="Z213" s="37" t="n"/>
      <c r="AA213" s="37" t="n"/>
      <c r="AB213" s="37" t="n"/>
      <c r="AC213" s="37" t="n"/>
      <c r="AD213" s="37" t="n"/>
      <c r="AE213" s="37" t="n"/>
      <c r="AF213" s="37" t="n"/>
      <c r="AG213" s="37" t="n"/>
      <c r="AH213" s="37" t="n"/>
      <c r="AI213" s="37" t="n"/>
      <c r="AJ213" s="37" t="n"/>
      <c r="AK213" s="37" t="n"/>
      <c r="AL213" s="37" t="n"/>
      <c r="AM213" s="37" t="n"/>
    </row>
    <row r="214" ht="35" customHeight="1" s="173" thickBot="1">
      <c r="A214" s="43" t="inlineStr">
        <is>
          <t>Deposito berjangka mudharabah</t>
        </is>
      </c>
      <c r="B214" s="43" t="n"/>
      <c r="C214" s="34" t="n"/>
      <c r="D214" s="34" t="n"/>
      <c r="E214" s="34" t="n"/>
      <c r="F214" s="34" t="n"/>
      <c r="G214" s="34" t="n"/>
      <c r="H214" s="34" t="n"/>
      <c r="I214" s="34" t="n"/>
      <c r="J214" s="34" t="n"/>
      <c r="K214" s="34" t="n"/>
      <c r="L214" s="34" t="n"/>
      <c r="M214" s="34" t="n"/>
      <c r="N214" s="34" t="n"/>
      <c r="O214" s="34" t="n"/>
      <c r="P214" s="34" t="n"/>
      <c r="Q214" s="34" t="n"/>
      <c r="R214" s="34" t="n"/>
      <c r="S214" s="34" t="n"/>
      <c r="T214" s="34" t="n"/>
      <c r="U214" s="34" t="n"/>
      <c r="V214" s="34" t="n"/>
      <c r="W214" s="34" t="n"/>
      <c r="X214" s="34" t="n"/>
      <c r="Y214" s="34" t="n"/>
      <c r="Z214" s="34" t="n"/>
      <c r="AA214" s="34" t="n"/>
      <c r="AB214" s="34" t="n"/>
      <c r="AC214" s="34" t="n"/>
      <c r="AD214" s="34" t="n"/>
      <c r="AE214" s="34" t="n"/>
      <c r="AF214" s="34" t="n"/>
      <c r="AG214" s="34" t="n"/>
      <c r="AH214" s="34" t="n"/>
      <c r="AI214" s="34" t="n"/>
      <c r="AJ214" s="34" t="n"/>
      <c r="AK214" s="34" t="n"/>
      <c r="AL214" s="34" t="n"/>
      <c r="AM214" s="34" t="n"/>
    </row>
    <row r="215" ht="35" customHeight="1" s="173" thickBot="1">
      <c r="A215" s="44" t="inlineStr">
        <is>
          <t>Deposito berjangka mudharabah pihak ketiga</t>
        </is>
      </c>
      <c r="B215" s="44" t="n"/>
      <c r="C215" s="37" t="n">
        <v>18721.598</v>
      </c>
      <c r="D215" s="37" t="n">
        <v>17082.035</v>
      </c>
      <c r="E215" s="37" t="n">
        <v>72732.982</v>
      </c>
      <c r="F215" s="37" t="n">
        <v>91291.16800000001</v>
      </c>
      <c r="G215" s="37" t="n">
        <v>82349.42</v>
      </c>
      <c r="H215" s="37" t="n">
        <v>87492.04399999999</v>
      </c>
      <c r="I215" s="37" t="n">
        <v>92461.883</v>
      </c>
      <c r="J215" s="37" t="n">
        <v>99334.36500000001</v>
      </c>
      <c r="K215" s="37" t="n"/>
      <c r="L215" s="37" t="n"/>
      <c r="M215" s="37" t="n"/>
      <c r="N215" s="37" t="n"/>
      <c r="O215" s="37" t="n"/>
      <c r="P215" s="37" t="n"/>
      <c r="Q215" s="37" t="n"/>
      <c r="R215" s="37" t="n"/>
      <c r="S215" s="37" t="n"/>
      <c r="T215" s="37" t="n"/>
      <c r="U215" s="37" t="n"/>
      <c r="V215" s="37" t="n"/>
      <c r="W215" s="37" t="n"/>
      <c r="X215" s="37" t="n"/>
      <c r="Y215" s="37" t="n"/>
      <c r="Z215" s="37" t="n"/>
      <c r="AA215" s="37" t="n"/>
      <c r="AB215" s="37" t="n"/>
      <c r="AC215" s="37" t="n"/>
      <c r="AD215" s="37" t="n"/>
      <c r="AE215" s="37" t="n"/>
      <c r="AF215" s="37" t="n"/>
      <c r="AG215" s="37" t="n"/>
      <c r="AH215" s="37" t="n"/>
      <c r="AI215" s="37" t="n"/>
      <c r="AJ215" s="37" t="n"/>
      <c r="AK215" s="37" t="n"/>
      <c r="AL215" s="37" t="n"/>
      <c r="AM215" s="37" t="n"/>
    </row>
    <row r="216" ht="35" customHeight="1" s="173" thickBot="1">
      <c r="A216" s="44" t="inlineStr">
        <is>
          <t>Deposito berjangka mudharabah pihak berelasi</t>
        </is>
      </c>
      <c r="B216" s="44" t="n"/>
      <c r="C216" s="37" t="n">
        <v>319.557</v>
      </c>
      <c r="D216" s="37" t="n">
        <v>1967.224</v>
      </c>
      <c r="E216" s="37" t="n">
        <v>12936.314</v>
      </c>
      <c r="F216" s="37" t="n">
        <v>6892.587</v>
      </c>
      <c r="G216" s="37" t="n">
        <v>18136.51</v>
      </c>
      <c r="H216" s="37" t="n">
        <v>28356.052</v>
      </c>
      <c r="I216" s="37" t="n">
        <v>38122.469</v>
      </c>
      <c r="J216" s="37" t="n">
        <v>46698.541</v>
      </c>
      <c r="K216" s="37" t="n"/>
      <c r="L216" s="37" t="n"/>
      <c r="M216" s="37" t="n"/>
      <c r="N216" s="37" t="n"/>
      <c r="O216" s="37" t="n"/>
      <c r="P216" s="37" t="n"/>
      <c r="Q216" s="37" t="n"/>
      <c r="R216" s="37" t="n"/>
      <c r="S216" s="37" t="n"/>
      <c r="T216" s="37" t="n"/>
      <c r="U216" s="37" t="n"/>
      <c r="V216" s="37" t="n"/>
      <c r="W216" s="37" t="n"/>
      <c r="X216" s="37" t="n"/>
      <c r="Y216" s="37" t="n"/>
      <c r="Z216" s="37" t="n"/>
      <c r="AA216" s="37" t="n"/>
      <c r="AB216" s="37" t="n"/>
      <c r="AC216" s="37" t="n"/>
      <c r="AD216" s="37" t="n"/>
      <c r="AE216" s="37" t="n"/>
      <c r="AF216" s="37" t="n"/>
      <c r="AG216" s="37" t="n"/>
      <c r="AH216" s="37" t="n"/>
      <c r="AI216" s="37" t="n"/>
      <c r="AJ216" s="37" t="n"/>
      <c r="AK216" s="37" t="n"/>
      <c r="AL216" s="37" t="n"/>
      <c r="AM216" s="37" t="n"/>
    </row>
    <row r="217" ht="18" customHeight="1" s="173" thickBot="1">
      <c r="A217" s="42" t="inlineStr">
        <is>
          <t>Bank</t>
        </is>
      </c>
      <c r="B217" s="42" t="n"/>
      <c r="C217" s="34" t="n"/>
      <c r="D217" s="34" t="n"/>
      <c r="E217" s="34" t="n"/>
      <c r="F217" s="34" t="n"/>
      <c r="G217" s="34" t="n"/>
      <c r="H217" s="34" t="n"/>
      <c r="I217" s="34" t="n"/>
      <c r="J217" s="34" t="n"/>
      <c r="K217" s="34" t="n"/>
      <c r="L217" s="34" t="n"/>
      <c r="M217" s="34" t="n"/>
      <c r="N217" s="34" t="n"/>
      <c r="O217" s="34" t="n"/>
      <c r="P217" s="34" t="n"/>
      <c r="Q217" s="34" t="n"/>
      <c r="R217" s="34" t="n"/>
      <c r="S217" s="34" t="n"/>
      <c r="T217" s="34" t="n"/>
      <c r="U217" s="34" t="n"/>
      <c r="V217" s="34" t="n"/>
      <c r="W217" s="34" t="n"/>
      <c r="X217" s="34" t="n"/>
      <c r="Y217" s="34" t="n"/>
      <c r="Z217" s="34" t="n"/>
      <c r="AA217" s="34" t="n"/>
      <c r="AB217" s="34" t="n"/>
      <c r="AC217" s="34" t="n"/>
      <c r="AD217" s="34" t="n"/>
      <c r="AE217" s="34" t="n"/>
      <c r="AF217" s="34" t="n"/>
      <c r="AG217" s="34" t="n"/>
      <c r="AH217" s="34" t="n"/>
      <c r="AI217" s="34" t="n"/>
      <c r="AJ217" s="34" t="n"/>
      <c r="AK217" s="34" t="n"/>
      <c r="AL217" s="34" t="n"/>
      <c r="AM217" s="34" t="n"/>
    </row>
    <row r="218" ht="18" customHeight="1" s="173" thickBot="1">
      <c r="A218" s="45" t="inlineStr">
        <is>
          <t>Giro mudharabah</t>
        </is>
      </c>
      <c r="B218" s="45" t="n"/>
      <c r="C218" s="37" t="inlineStr"/>
      <c r="D218" s="37" t="inlineStr"/>
      <c r="E218" s="37" t="inlineStr"/>
      <c r="F218" s="37" t="n">
        <v>37.308</v>
      </c>
      <c r="G218" s="37" t="n">
        <v>31.88</v>
      </c>
      <c r="H218" s="37" t="n">
        <v>63.394</v>
      </c>
      <c r="I218" s="37" t="n">
        <v>47.282</v>
      </c>
      <c r="J218" s="37" t="n">
        <v>52.357</v>
      </c>
      <c r="K218" s="37" t="n"/>
      <c r="L218" s="37" t="n"/>
      <c r="M218" s="37" t="n"/>
      <c r="N218" s="37" t="n"/>
      <c r="O218" s="37" t="n"/>
      <c r="P218" s="37" t="n"/>
      <c r="Q218" s="37" t="n"/>
      <c r="R218" s="37" t="n"/>
      <c r="S218" s="37" t="n"/>
      <c r="T218" s="37" t="n"/>
      <c r="U218" s="37" t="n"/>
      <c r="V218" s="37" t="n"/>
      <c r="W218" s="37" t="n"/>
      <c r="X218" s="37" t="n"/>
      <c r="Y218" s="37" t="n"/>
      <c r="Z218" s="37" t="n"/>
      <c r="AA218" s="37" t="n"/>
      <c r="AB218" s="37" t="n"/>
      <c r="AC218" s="37" t="n"/>
      <c r="AD218" s="37" t="n"/>
      <c r="AE218" s="37" t="n"/>
      <c r="AF218" s="37" t="n"/>
      <c r="AG218" s="37" t="n"/>
      <c r="AH218" s="37" t="n"/>
      <c r="AI218" s="37" t="n"/>
      <c r="AJ218" s="37" t="n"/>
      <c r="AK218" s="37" t="n"/>
      <c r="AL218" s="37" t="n"/>
      <c r="AM218" s="37" t="n"/>
    </row>
    <row r="219" ht="35" customHeight="1" s="173" thickBot="1">
      <c r="A219" s="45" t="inlineStr">
        <is>
          <t>Tabungan mudharabah (ummat)</t>
        </is>
      </c>
      <c r="B219" s="45" t="n"/>
      <c r="C219" s="37" t="inlineStr"/>
      <c r="D219" s="37" t="inlineStr"/>
      <c r="E219" s="37" t="inlineStr"/>
      <c r="F219" s="37" t="n">
        <v>564.124</v>
      </c>
      <c r="G219" s="37" t="n">
        <v>627.646</v>
      </c>
      <c r="H219" s="37" t="n">
        <v>580.115</v>
      </c>
      <c r="I219" s="37" t="n">
        <v>536.509</v>
      </c>
      <c r="J219" s="37" t="n">
        <v>616.794</v>
      </c>
      <c r="K219" s="37" t="n"/>
      <c r="L219" s="37" t="n"/>
      <c r="M219" s="37" t="n"/>
      <c r="N219" s="37" t="n"/>
      <c r="O219" s="37" t="n"/>
      <c r="P219" s="37" t="n"/>
      <c r="Q219" s="37" t="n"/>
      <c r="R219" s="37" t="n"/>
      <c r="S219" s="37" t="n"/>
      <c r="T219" s="37" t="n"/>
      <c r="U219" s="37" t="n"/>
      <c r="V219" s="37" t="n"/>
      <c r="W219" s="37" t="n"/>
      <c r="X219" s="37" t="n"/>
      <c r="Y219" s="37" t="n"/>
      <c r="Z219" s="37" t="n"/>
      <c r="AA219" s="37" t="n"/>
      <c r="AB219" s="37" t="n"/>
      <c r="AC219" s="37" t="n"/>
      <c r="AD219" s="37" t="n"/>
      <c r="AE219" s="37" t="n"/>
      <c r="AF219" s="37" t="n"/>
      <c r="AG219" s="37" t="n"/>
      <c r="AH219" s="37" t="n"/>
      <c r="AI219" s="37" t="n"/>
      <c r="AJ219" s="37" t="n"/>
      <c r="AK219" s="37" t="n"/>
      <c r="AL219" s="37" t="n"/>
      <c r="AM219" s="37" t="n"/>
    </row>
    <row r="220" ht="35" customHeight="1" s="173" thickBot="1">
      <c r="A220" s="45" t="inlineStr">
        <is>
          <t>Deposito berjangka mudharabah</t>
        </is>
      </c>
      <c r="B220" s="45" t="n"/>
      <c r="C220" s="37" t="inlineStr"/>
      <c r="D220" s="37" t="inlineStr"/>
      <c r="E220" s="37" t="inlineStr"/>
      <c r="F220" s="37" t="n">
        <v>408.798</v>
      </c>
      <c r="G220" s="37" t="n">
        <v>274.412</v>
      </c>
      <c r="H220" s="37" t="n">
        <v>136.693</v>
      </c>
      <c r="I220" s="37" t="n">
        <v>94.515</v>
      </c>
      <c r="J220" s="37" t="n">
        <v>84.73</v>
      </c>
      <c r="K220" s="37" t="n"/>
      <c r="L220" s="37" t="n"/>
      <c r="M220" s="37" t="n"/>
      <c r="N220" s="37" t="n"/>
      <c r="O220" s="37" t="n"/>
      <c r="P220" s="37" t="n"/>
      <c r="Q220" s="37" t="n"/>
      <c r="R220" s="37" t="n"/>
      <c r="S220" s="37" t="n"/>
      <c r="T220" s="37" t="n"/>
      <c r="U220" s="37" t="n"/>
      <c r="V220" s="37" t="n"/>
      <c r="W220" s="37" t="n"/>
      <c r="X220" s="37" t="n"/>
      <c r="Y220" s="37" t="n"/>
      <c r="Z220" s="37" t="n"/>
      <c r="AA220" s="37" t="n"/>
      <c r="AB220" s="37" t="n"/>
      <c r="AC220" s="37" t="n"/>
      <c r="AD220" s="37" t="n"/>
      <c r="AE220" s="37" t="n"/>
      <c r="AF220" s="37" t="n"/>
      <c r="AG220" s="37" t="n"/>
      <c r="AH220" s="37" t="n"/>
      <c r="AI220" s="37" t="n"/>
      <c r="AJ220" s="37" t="n"/>
      <c r="AK220" s="37" t="n"/>
      <c r="AL220" s="37" t="n"/>
      <c r="AM220" s="37" t="n"/>
    </row>
    <row r="221" ht="18" customHeight="1" s="173" thickBot="1">
      <c r="A221" s="42" t="inlineStr">
        <is>
          <t>Efek yang diterbitkan bank</t>
        </is>
      </c>
      <c r="B221" s="42" t="n"/>
      <c r="C221" s="34" t="n"/>
      <c r="D221" s="34" t="n"/>
      <c r="E221" s="34" t="n"/>
      <c r="F221" s="34" t="n"/>
      <c r="G221" s="34" t="n"/>
      <c r="H221" s="34" t="n"/>
      <c r="I221" s="34" t="n"/>
      <c r="J221" s="34" t="n"/>
      <c r="K221" s="34" t="n"/>
      <c r="L221" s="34" t="n"/>
      <c r="M221" s="34" t="n"/>
      <c r="N221" s="34" t="n"/>
      <c r="O221" s="34" t="n"/>
      <c r="P221" s="34" t="n"/>
      <c r="Q221" s="34" t="n"/>
      <c r="R221" s="34" t="n"/>
      <c r="S221" s="34" t="n"/>
      <c r="T221" s="34" t="n"/>
      <c r="U221" s="34" t="n"/>
      <c r="V221" s="34" t="n"/>
      <c r="W221" s="34" t="n"/>
      <c r="X221" s="34" t="n"/>
      <c r="Y221" s="34" t="n"/>
      <c r="Z221" s="34" t="n"/>
      <c r="AA221" s="34" t="n"/>
      <c r="AB221" s="34" t="n"/>
      <c r="AC221" s="34" t="n"/>
      <c r="AD221" s="34" t="n"/>
      <c r="AE221" s="34" t="n"/>
      <c r="AF221" s="34" t="n"/>
      <c r="AG221" s="34" t="n"/>
      <c r="AH221" s="34" t="n"/>
      <c r="AI221" s="34" t="n"/>
      <c r="AJ221" s="34" t="n"/>
      <c r="AK221" s="34" t="n"/>
      <c r="AL221" s="34" t="n"/>
      <c r="AM221" s="34" t="n"/>
    </row>
    <row r="222" ht="35" customHeight="1" s="173" thickBot="1">
      <c r="A222" s="45" t="inlineStr">
        <is>
          <t>Investasi mudharabah antar bank</t>
        </is>
      </c>
      <c r="B222" s="45" t="n"/>
      <c r="C222" s="37" t="inlineStr"/>
      <c r="D222" s="37" t="inlineStr"/>
      <c r="E222" s="37" t="inlineStr"/>
      <c r="F222" s="37" t="inlineStr"/>
      <c r="G222" s="37" t="inlineStr"/>
      <c r="H222" s="37" t="inlineStr"/>
      <c r="I222" s="37" t="inlineStr"/>
      <c r="J222" s="37" t="n">
        <v>2645</v>
      </c>
      <c r="K222" s="37" t="n"/>
      <c r="L222" s="37" t="n"/>
      <c r="M222" s="37" t="n"/>
      <c r="N222" s="37" t="n"/>
      <c r="O222" s="37" t="n"/>
      <c r="P222" s="37" t="n"/>
      <c r="Q222" s="37" t="n"/>
      <c r="R222" s="37" t="n"/>
      <c r="S222" s="37" t="n"/>
      <c r="T222" s="37" t="n"/>
      <c r="U222" s="37" t="n"/>
      <c r="V222" s="37" t="n"/>
      <c r="W222" s="37" t="n"/>
      <c r="X222" s="37" t="n"/>
      <c r="Y222" s="37" t="n"/>
      <c r="Z222" s="37" t="n"/>
      <c r="AA222" s="37" t="n"/>
      <c r="AB222" s="37" t="n"/>
      <c r="AC222" s="37" t="n"/>
      <c r="AD222" s="37" t="n"/>
      <c r="AE222" s="37" t="n"/>
      <c r="AF222" s="37" t="n"/>
      <c r="AG222" s="37" t="n"/>
      <c r="AH222" s="37" t="n"/>
      <c r="AI222" s="37" t="n"/>
      <c r="AJ222" s="37" t="n"/>
      <c r="AK222" s="37" t="n"/>
      <c r="AL222" s="37" t="n"/>
      <c r="AM222" s="37" t="n"/>
    </row>
    <row r="223" ht="18" customHeight="1" s="173" thickBot="1">
      <c r="A223" s="45" t="inlineStr">
        <is>
          <t>Sukuk mudharabah</t>
        </is>
      </c>
      <c r="B223" s="45" t="n"/>
      <c r="C223" s="37" t="inlineStr"/>
      <c r="D223" s="37" t="inlineStr"/>
      <c r="E223" s="37" t="inlineStr"/>
      <c r="F223" s="37" t="inlineStr"/>
      <c r="G223" s="37" t="n">
        <v>0</v>
      </c>
      <c r="H223" s="37" t="n">
        <v>3.608</v>
      </c>
      <c r="I223" s="37" t="n">
        <v>3018.563</v>
      </c>
      <c r="J223" s="37" t="n">
        <v>6324.901</v>
      </c>
      <c r="K223" s="37" t="n"/>
      <c r="L223" s="37" t="n"/>
      <c r="M223" s="37" t="n"/>
      <c r="N223" s="37" t="n"/>
      <c r="O223" s="37" t="n"/>
      <c r="P223" s="37" t="n"/>
      <c r="Q223" s="37" t="n"/>
      <c r="R223" s="37" t="n"/>
      <c r="S223" s="37" t="n"/>
      <c r="T223" s="37" t="n"/>
      <c r="U223" s="37" t="n"/>
      <c r="V223" s="37" t="n"/>
      <c r="W223" s="37" t="n"/>
      <c r="X223" s="37" t="n"/>
      <c r="Y223" s="37" t="n"/>
      <c r="Z223" s="37" t="n"/>
      <c r="AA223" s="37" t="n"/>
      <c r="AB223" s="37" t="n"/>
      <c r="AC223" s="37" t="n"/>
      <c r="AD223" s="37" t="n"/>
      <c r="AE223" s="37" t="n"/>
      <c r="AF223" s="37" t="n"/>
      <c r="AG223" s="37" t="n"/>
      <c r="AH223" s="37" t="n"/>
      <c r="AI223" s="37" t="n"/>
      <c r="AJ223" s="37" t="n"/>
      <c r="AK223" s="37" t="n"/>
      <c r="AL223" s="37" t="n"/>
      <c r="AM223" s="37" t="n"/>
    </row>
    <row r="224" ht="35" customHeight="1" s="173" thickBot="1">
      <c r="A224" s="45" t="inlineStr">
        <is>
          <t>Sukuk mudharabah subordinasi</t>
        </is>
      </c>
      <c r="B224" s="45" t="n"/>
      <c r="C224" s="37" t="n">
        <v>1000</v>
      </c>
      <c r="D224" s="37" t="n">
        <v>1000</v>
      </c>
      <c r="E224" s="37" t="n">
        <v>1375</v>
      </c>
      <c r="F224" s="37" t="n">
        <v>1375</v>
      </c>
      <c r="G224" s="37" t="n">
        <v>1375</v>
      </c>
      <c r="H224" s="37" t="n">
        <v>200</v>
      </c>
      <c r="I224" s="37" t="n">
        <v>200</v>
      </c>
      <c r="J224" s="37" t="n">
        <v>200</v>
      </c>
      <c r="K224" s="37" t="n"/>
      <c r="L224" s="37" t="n"/>
      <c r="M224" s="37" t="n"/>
      <c r="N224" s="37" t="n"/>
      <c r="O224" s="37" t="n"/>
      <c r="P224" s="37" t="n"/>
      <c r="Q224" s="37" t="n"/>
      <c r="R224" s="37" t="n"/>
      <c r="S224" s="37" t="n"/>
      <c r="T224" s="37" t="n"/>
      <c r="U224" s="37" t="n"/>
      <c r="V224" s="37" t="n"/>
      <c r="W224" s="37" t="n"/>
      <c r="X224" s="37" t="n"/>
      <c r="Y224" s="37" t="n"/>
      <c r="Z224" s="37" t="n"/>
      <c r="AA224" s="37" t="n"/>
      <c r="AB224" s="37" t="n"/>
      <c r="AC224" s="37" t="n"/>
      <c r="AD224" s="37" t="n"/>
      <c r="AE224" s="37" t="n"/>
      <c r="AF224" s="37" t="n"/>
      <c r="AG224" s="37" t="n"/>
      <c r="AH224" s="37" t="n"/>
      <c r="AI224" s="37" t="n"/>
      <c r="AJ224" s="37" t="n"/>
      <c r="AK224" s="37" t="n"/>
      <c r="AL224" s="37" t="n"/>
      <c r="AM224" s="37" t="n"/>
    </row>
    <row r="225" ht="18" customHeight="1" s="173" thickBot="1">
      <c r="A225" s="42" t="inlineStr">
        <is>
          <t>Jumlah dana syirkah temporer</t>
        </is>
      </c>
      <c r="B225" s="42" t="n"/>
      <c r="C225" s="41" t="n">
        <v>21993.528</v>
      </c>
      <c r="D225" s="41" t="n">
        <v>26155.416</v>
      </c>
      <c r="E225" s="41" t="n">
        <v>151798.018</v>
      </c>
      <c r="F225" s="41" t="n">
        <v>178388.671</v>
      </c>
      <c r="G225" s="41" t="n">
        <v>197787.662</v>
      </c>
      <c r="H225" s="41" t="n">
        <v>226885.842</v>
      </c>
      <c r="I225" s="41" t="n">
        <v>256923.889</v>
      </c>
      <c r="J225" s="41" t="n">
        <v>299310.49</v>
      </c>
      <c r="K225" s="41" t="n"/>
      <c r="L225" s="41" t="n"/>
      <c r="M225" s="41" t="n"/>
      <c r="N225" s="41" t="n"/>
      <c r="O225" s="41" t="n"/>
      <c r="P225" s="41" t="n"/>
      <c r="Q225" s="41" t="n"/>
      <c r="R225" s="41" t="n"/>
      <c r="S225" s="41" t="n"/>
      <c r="T225" s="41" t="n"/>
      <c r="U225" s="41" t="n"/>
      <c r="V225" s="41" t="n"/>
      <c r="W225" s="41" t="n"/>
      <c r="X225" s="41" t="n"/>
      <c r="Y225" s="41" t="n"/>
      <c r="Z225" s="41" t="n"/>
      <c r="AA225" s="41" t="n"/>
      <c r="AB225" s="41" t="n"/>
      <c r="AC225" s="41" t="n"/>
      <c r="AD225" s="41" t="n"/>
      <c r="AE225" s="41" t="n"/>
      <c r="AF225" s="41" t="n"/>
      <c r="AG225" s="41" t="n"/>
      <c r="AH225" s="41" t="n"/>
      <c r="AI225" s="41" t="n"/>
      <c r="AJ225" s="41" t="n"/>
      <c r="AK225" s="41" t="n"/>
      <c r="AL225" s="41" t="n"/>
      <c r="AM225" s="41" t="n"/>
    </row>
    <row r="226" ht="18" customHeight="1" s="173" thickBot="1">
      <c r="A226" s="38" t="inlineStr">
        <is>
          <t>Jumlah akumulasi dana tabarru</t>
        </is>
      </c>
      <c r="B226" s="38" t="n"/>
      <c r="C226" s="41" t="inlineStr"/>
      <c r="D226" s="41" t="inlineStr"/>
      <c r="E226" s="41" t="inlineStr"/>
      <c r="F226" s="41" t="inlineStr"/>
      <c r="G226" s="41" t="inlineStr"/>
      <c r="H226" s="41" t="inlineStr"/>
      <c r="I226" s="41" t="inlineStr"/>
      <c r="J226" s="41" t="inlineStr"/>
      <c r="K226" s="41" t="n"/>
      <c r="L226" s="41" t="n"/>
      <c r="M226" s="41" t="n"/>
      <c r="N226" s="41" t="n"/>
      <c r="O226" s="41" t="n"/>
      <c r="P226" s="41" t="n"/>
      <c r="Q226" s="41" t="n"/>
      <c r="R226" s="41" t="n"/>
      <c r="S226" s="41" t="n"/>
      <c r="T226" s="41" t="n"/>
      <c r="U226" s="41" t="n"/>
      <c r="V226" s="41" t="n"/>
      <c r="W226" s="41" t="n"/>
      <c r="X226" s="41" t="n"/>
      <c r="Y226" s="41" t="n"/>
      <c r="Z226" s="41" t="n"/>
      <c r="AA226" s="41" t="n"/>
      <c r="AB226" s="41" t="n"/>
      <c r="AC226" s="41" t="n"/>
      <c r="AD226" s="41" t="n"/>
      <c r="AE226" s="41" t="n"/>
      <c r="AF226" s="41" t="n"/>
      <c r="AG226" s="41" t="n"/>
      <c r="AH226" s="41" t="n"/>
      <c r="AI226" s="41" t="n"/>
      <c r="AJ226" s="41" t="n"/>
      <c r="AK226" s="41" t="n"/>
      <c r="AL226" s="41" t="n"/>
      <c r="AM226" s="41" t="n"/>
    </row>
    <row r="227" ht="18" customHeight="1" s="173" thickBot="1">
      <c r="A227" s="38" t="inlineStr">
        <is>
          <t>Ekuitas</t>
        </is>
      </c>
      <c r="B227" s="38" t="n"/>
      <c r="C227" s="34" t="n"/>
      <c r="D227" s="34" t="n"/>
      <c r="E227" s="34" t="n"/>
      <c r="F227" s="34" t="n"/>
      <c r="G227" s="34" t="n"/>
      <c r="H227" s="34" t="n"/>
      <c r="I227" s="34" t="n"/>
      <c r="J227" s="34" t="n"/>
      <c r="K227" s="34" t="n"/>
      <c r="L227" s="34" t="n"/>
      <c r="M227" s="34" t="n"/>
      <c r="N227" s="34" t="n"/>
      <c r="O227" s="34" t="n"/>
      <c r="P227" s="34" t="n"/>
      <c r="Q227" s="34" t="n"/>
      <c r="R227" s="34" t="n"/>
      <c r="S227" s="34" t="n"/>
      <c r="T227" s="34" t="n"/>
      <c r="U227" s="34" t="n"/>
      <c r="V227" s="34" t="n"/>
      <c r="W227" s="34" t="n"/>
      <c r="X227" s="34" t="n"/>
      <c r="Y227" s="34" t="n"/>
      <c r="Z227" s="34" t="n"/>
      <c r="AA227" s="34" t="n"/>
      <c r="AB227" s="34" t="n"/>
      <c r="AC227" s="34" t="n"/>
      <c r="AD227" s="34" t="n"/>
      <c r="AE227" s="34" t="n"/>
      <c r="AF227" s="34" t="n"/>
      <c r="AG227" s="34" t="n"/>
      <c r="AH227" s="34" t="n"/>
      <c r="AI227" s="34" t="n"/>
      <c r="AJ227" s="34" t="n"/>
      <c r="AK227" s="34" t="n"/>
      <c r="AL227" s="34" t="n"/>
      <c r="AM227" s="34" t="n"/>
    </row>
    <row r="228" ht="35" customHeight="1" s="173" thickBot="1">
      <c r="A228" s="42" t="inlineStr">
        <is>
          <t>Ekuitas yang diatribusikan kepada pemilik entitas induk</t>
        </is>
      </c>
      <c r="B228" s="42" t="n"/>
      <c r="C228" s="34" t="n"/>
      <c r="D228" s="34" t="n"/>
      <c r="E228" s="34" t="n"/>
      <c r="F228" s="34" t="n"/>
      <c r="G228" s="34" t="n"/>
      <c r="H228" s="34" t="n"/>
      <c r="I228" s="34" t="n"/>
      <c r="J228" s="34" t="n"/>
      <c r="K228" s="34" t="n"/>
      <c r="L228" s="34" t="n"/>
      <c r="M228" s="34" t="n"/>
      <c r="N228" s="34" t="n"/>
      <c r="O228" s="34" t="n"/>
      <c r="P228" s="34" t="n"/>
      <c r="Q228" s="34" t="n"/>
      <c r="R228" s="34" t="n"/>
      <c r="S228" s="34" t="n"/>
      <c r="T228" s="34" t="n"/>
      <c r="U228" s="34" t="n"/>
      <c r="V228" s="34" t="n"/>
      <c r="W228" s="34" t="n"/>
      <c r="X228" s="34" t="n"/>
      <c r="Y228" s="34" t="n"/>
      <c r="Z228" s="34" t="n"/>
      <c r="AA228" s="34" t="n"/>
      <c r="AB228" s="34" t="n"/>
      <c r="AC228" s="34" t="n"/>
      <c r="AD228" s="34" t="n"/>
      <c r="AE228" s="34" t="n"/>
      <c r="AF228" s="34" t="n"/>
      <c r="AG228" s="34" t="n"/>
      <c r="AH228" s="34" t="n"/>
      <c r="AI228" s="34" t="n"/>
      <c r="AJ228" s="34" t="n"/>
      <c r="AK228" s="34" t="n"/>
      <c r="AL228" s="34" t="n"/>
      <c r="AM228" s="34" t="n"/>
    </row>
    <row r="229" ht="18" customHeight="1" s="173" thickBot="1">
      <c r="A229" s="45" t="inlineStr">
        <is>
          <t>Saham biasa</t>
        </is>
      </c>
      <c r="B229" s="45" t="n"/>
      <c r="C229" s="37" t="n">
        <v>4858.057</v>
      </c>
      <c r="D229" s="37" t="n">
        <v>4858.057</v>
      </c>
      <c r="E229" s="37" t="n">
        <v>3142.019</v>
      </c>
      <c r="F229" s="37" t="n">
        <v>20564.654</v>
      </c>
      <c r="G229" s="37" t="n">
        <v>23064.63</v>
      </c>
      <c r="H229" s="37" t="n">
        <v>23064.63</v>
      </c>
      <c r="I229" s="37" t="n">
        <v>23064.63</v>
      </c>
      <c r="J229" s="37" t="n">
        <v>23064.63</v>
      </c>
      <c r="K229" s="37" t="n"/>
      <c r="L229" s="37" t="n"/>
      <c r="M229" s="37" t="n"/>
      <c r="N229" s="37" t="n"/>
      <c r="O229" s="37" t="n"/>
      <c r="P229" s="37" t="n"/>
      <c r="Q229" s="37" t="n"/>
      <c r="R229" s="37" t="n"/>
      <c r="S229" s="37" t="n"/>
      <c r="T229" s="37" t="n"/>
      <c r="U229" s="37" t="n"/>
      <c r="V229" s="37" t="n"/>
      <c r="W229" s="37" t="n"/>
      <c r="X229" s="37" t="n"/>
      <c r="Y229" s="37" t="n"/>
      <c r="Z229" s="37" t="n"/>
      <c r="AA229" s="37" t="n"/>
      <c r="AB229" s="37" t="n"/>
      <c r="AC229" s="37" t="n"/>
      <c r="AD229" s="37" t="n"/>
      <c r="AE229" s="37" t="n"/>
      <c r="AF229" s="37" t="n"/>
      <c r="AG229" s="37" t="n"/>
      <c r="AH229" s="37" t="n"/>
      <c r="AI229" s="37" t="n"/>
      <c r="AJ229" s="37" t="n"/>
      <c r="AK229" s="37" t="n"/>
      <c r="AL229" s="37" t="n"/>
      <c r="AM229" s="37" t="n"/>
    </row>
    <row r="230" hidden="1" ht="18" customHeight="1" s="173" thickBot="1">
      <c r="A230" s="45" t="inlineStr">
        <is>
          <t>Saham preferen</t>
        </is>
      </c>
      <c r="B230" s="45" t="n"/>
      <c r="C230" s="37" t="inlineStr"/>
      <c r="D230" s="37" t="inlineStr"/>
      <c r="E230" s="37" t="inlineStr"/>
      <c r="F230" s="37" t="inlineStr"/>
      <c r="G230" s="37" t="inlineStr"/>
      <c r="H230" s="37" t="inlineStr"/>
      <c r="I230" s="37" t="inlineStr"/>
      <c r="J230" s="37" t="inlineStr"/>
      <c r="K230" s="37" t="n"/>
      <c r="L230" s="37" t="n"/>
      <c r="M230" s="37" t="n"/>
      <c r="N230" s="37" t="n"/>
      <c r="O230" s="37" t="n"/>
      <c r="P230" s="37" t="n"/>
      <c r="Q230" s="37" t="n"/>
      <c r="R230" s="37" t="n"/>
      <c r="S230" s="37" t="n"/>
      <c r="T230" s="37" t="n"/>
      <c r="U230" s="37" t="n"/>
      <c r="V230" s="37" t="n"/>
      <c r="W230" s="37" t="n"/>
      <c r="X230" s="37" t="n"/>
      <c r="Y230" s="37" t="n"/>
      <c r="Z230" s="37" t="n"/>
      <c r="AA230" s="37" t="n"/>
      <c r="AB230" s="37" t="n"/>
      <c r="AC230" s="37" t="n"/>
      <c r="AD230" s="37" t="n"/>
      <c r="AE230" s="37" t="n"/>
      <c r="AF230" s="37" t="n"/>
      <c r="AG230" s="37" t="n"/>
      <c r="AH230" s="37" t="n"/>
      <c r="AI230" s="37" t="n"/>
      <c r="AJ230" s="37" t="n"/>
      <c r="AK230" s="37" t="n"/>
      <c r="AL230" s="37" t="n"/>
      <c r="AM230" s="37" t="n"/>
    </row>
    <row r="231" ht="18" customHeight="1" s="173" thickBot="1">
      <c r="A231" s="45" t="inlineStr">
        <is>
          <t>Tambahan modal disetor</t>
        </is>
      </c>
      <c r="B231" s="45" t="n"/>
      <c r="C231" s="37" t="n">
        <v>0.517</v>
      </c>
      <c r="D231" s="37" t="n">
        <v>0.517</v>
      </c>
      <c r="E231" s="37" t="n">
        <v>14.964</v>
      </c>
      <c r="F231" s="37" t="n">
        <v>-6366.776</v>
      </c>
      <c r="G231" s="37" t="n">
        <v>-3929.1</v>
      </c>
      <c r="H231" s="37" t="n">
        <v>-3929.1</v>
      </c>
      <c r="I231" s="37" t="n">
        <v>-3929.1</v>
      </c>
      <c r="J231" s="37" t="n">
        <v>-3929.1</v>
      </c>
      <c r="K231" s="37" t="n"/>
      <c r="L231" s="37" t="n"/>
      <c r="M231" s="37" t="n"/>
      <c r="N231" s="37" t="n"/>
      <c r="O231" s="37" t="n"/>
      <c r="P231" s="37" t="n"/>
      <c r="Q231" s="37" t="n"/>
      <c r="R231" s="37" t="n"/>
      <c r="S231" s="37" t="n"/>
      <c r="T231" s="37" t="n"/>
      <c r="U231" s="37" t="n"/>
      <c r="V231" s="37" t="n"/>
      <c r="W231" s="37" t="n"/>
      <c r="X231" s="37" t="n"/>
      <c r="Y231" s="37" t="n"/>
      <c r="Z231" s="37" t="n"/>
      <c r="AA231" s="37" t="n"/>
      <c r="AB231" s="37" t="n"/>
      <c r="AC231" s="37" t="n"/>
      <c r="AD231" s="37" t="n"/>
      <c r="AE231" s="37" t="n"/>
      <c r="AF231" s="37" t="n"/>
      <c r="AG231" s="37" t="n"/>
      <c r="AH231" s="37" t="n"/>
      <c r="AI231" s="37" t="n"/>
      <c r="AJ231" s="37" t="n"/>
      <c r="AK231" s="37" t="n"/>
      <c r="AL231" s="37" t="n"/>
      <c r="AM231" s="37" t="n"/>
    </row>
    <row r="232" hidden="1" ht="18" customHeight="1" s="173" thickBot="1">
      <c r="A232" s="45" t="inlineStr">
        <is>
          <t>Saham treasuri</t>
        </is>
      </c>
      <c r="B232" s="45" t="n"/>
      <c r="C232" s="40" t="inlineStr"/>
      <c r="D232" s="40" t="inlineStr"/>
      <c r="E232" s="40" t="inlineStr"/>
      <c r="F232" s="40" t="inlineStr"/>
      <c r="G232" s="40" t="inlineStr"/>
      <c r="H232" s="40" t="inlineStr"/>
      <c r="I232" s="40" t="inlineStr"/>
      <c r="J232" s="40" t="inlineStr"/>
      <c r="K232" s="40" t="n"/>
      <c r="L232" s="40" t="n"/>
      <c r="M232" s="40" t="n"/>
      <c r="N232" s="40" t="n"/>
      <c r="O232" s="40" t="n"/>
      <c r="P232" s="40" t="n"/>
      <c r="Q232" s="40" t="n"/>
      <c r="R232" s="40" t="n"/>
      <c r="S232" s="40" t="n"/>
      <c r="T232" s="40" t="n"/>
      <c r="U232" s="40" t="n"/>
      <c r="V232" s="40" t="n"/>
      <c r="W232" s="40" t="n"/>
      <c r="X232" s="40" t="n"/>
      <c r="Y232" s="40" t="n"/>
      <c r="Z232" s="40" t="n"/>
      <c r="AA232" s="40" t="n"/>
      <c r="AB232" s="40" t="n"/>
      <c r="AC232" s="40" t="n"/>
      <c r="AD232" s="40" t="n"/>
      <c r="AE232" s="40" t="n"/>
      <c r="AF232" s="40" t="n"/>
      <c r="AG232" s="40" t="n"/>
      <c r="AH232" s="40" t="n"/>
      <c r="AI232" s="40" t="n"/>
      <c r="AJ232" s="40" t="n"/>
      <c r="AK232" s="40" t="n"/>
      <c r="AL232" s="40" t="n"/>
      <c r="AM232" s="40" t="n"/>
    </row>
    <row r="233" hidden="1" ht="18" customHeight="1" s="173" thickBot="1">
      <c r="A233" s="45" t="inlineStr">
        <is>
          <t>Uang muka setoran modal</t>
        </is>
      </c>
      <c r="B233" s="45" t="n"/>
      <c r="C233" s="37" t="inlineStr"/>
      <c r="D233" s="37" t="inlineStr"/>
      <c r="E233" s="37" t="inlineStr"/>
      <c r="F233" s="37" t="inlineStr"/>
      <c r="G233" s="37" t="inlineStr"/>
      <c r="H233" s="37" t="inlineStr"/>
      <c r="I233" s="37" t="inlineStr"/>
      <c r="J233" s="37" t="inlineStr"/>
      <c r="K233" s="37" t="n"/>
      <c r="L233" s="37" t="n"/>
      <c r="M233" s="37" t="n"/>
      <c r="N233" s="37" t="n"/>
      <c r="O233" s="37" t="n"/>
      <c r="P233" s="37" t="n"/>
      <c r="Q233" s="37" t="n"/>
      <c r="R233" s="37" t="n"/>
      <c r="S233" s="37" t="n"/>
      <c r="T233" s="37" t="n"/>
      <c r="U233" s="37" t="n"/>
      <c r="V233" s="37" t="n"/>
      <c r="W233" s="37" t="n"/>
      <c r="X233" s="37" t="n"/>
      <c r="Y233" s="37" t="n"/>
      <c r="Z233" s="37" t="n"/>
      <c r="AA233" s="37" t="n"/>
      <c r="AB233" s="37" t="n"/>
      <c r="AC233" s="37" t="n"/>
      <c r="AD233" s="37" t="n"/>
      <c r="AE233" s="37" t="n"/>
      <c r="AF233" s="37" t="n"/>
      <c r="AG233" s="37" t="n"/>
      <c r="AH233" s="37" t="n"/>
      <c r="AI233" s="37" t="n"/>
      <c r="AJ233" s="37" t="n"/>
      <c r="AK233" s="37" t="n"/>
      <c r="AL233" s="37" t="n"/>
      <c r="AM233" s="37" t="n"/>
    </row>
    <row r="234" ht="18" customHeight="1" s="173" thickBot="1">
      <c r="A234" s="45" t="inlineStr">
        <is>
          <t>Opsi saham</t>
        </is>
      </c>
      <c r="B234" s="45" t="n"/>
      <c r="C234" s="37" t="inlineStr"/>
      <c r="D234" s="37" t="n">
        <v>8.679</v>
      </c>
      <c r="E234" s="37" t="n">
        <v>0</v>
      </c>
      <c r="F234" s="37" t="n">
        <v>0</v>
      </c>
      <c r="G234" s="37" t="inlineStr"/>
      <c r="H234" s="37" t="inlineStr"/>
      <c r="I234" s="37" t="inlineStr"/>
      <c r="J234" s="37" t="inlineStr"/>
      <c r="K234" s="37" t="n"/>
      <c r="L234" s="37" t="n"/>
      <c r="M234" s="37" t="n"/>
      <c r="N234" s="37" t="n"/>
      <c r="O234" s="37" t="n"/>
      <c r="P234" s="37" t="n"/>
      <c r="Q234" s="37" t="n"/>
      <c r="R234" s="37" t="n"/>
      <c r="S234" s="37" t="n"/>
      <c r="T234" s="37" t="n"/>
      <c r="U234" s="37" t="n"/>
      <c r="V234" s="37" t="n"/>
      <c r="W234" s="37" t="n"/>
      <c r="X234" s="37" t="n"/>
      <c r="Y234" s="37" t="n"/>
      <c r="Z234" s="37" t="n"/>
      <c r="AA234" s="37" t="n"/>
      <c r="AB234" s="37" t="n"/>
      <c r="AC234" s="37" t="n"/>
      <c r="AD234" s="37" t="n"/>
      <c r="AE234" s="37" t="n"/>
      <c r="AF234" s="37" t="n"/>
      <c r="AG234" s="37" t="n"/>
      <c r="AH234" s="37" t="n"/>
      <c r="AI234" s="37" t="n"/>
      <c r="AJ234" s="37" t="n"/>
      <c r="AK234" s="37" t="n"/>
      <c r="AL234" s="37" t="n"/>
      <c r="AM234" s="37" t="n"/>
    </row>
    <row r="235" hidden="1" ht="35" customHeight="1" s="173" thickBot="1">
      <c r="A235" s="45" t="inlineStr">
        <is>
          <t>Penjabaran laporan keuangan</t>
        </is>
      </c>
      <c r="B235" s="45" t="n"/>
      <c r="C235" s="37" t="n">
        <v/>
      </c>
      <c r="D235" s="37" t="n">
        <v/>
      </c>
      <c r="E235" s="37" t="n">
        <v/>
      </c>
      <c r="F235" s="37" t="inlineStr"/>
      <c r="G235" s="37" t="inlineStr"/>
      <c r="H235" s="37" t="inlineStr"/>
      <c r="I235" s="37" t="inlineStr"/>
      <c r="J235" s="37" t="inlineStr"/>
      <c r="K235" s="37" t="n"/>
      <c r="L235" s="37" t="n"/>
      <c r="M235" s="37" t="n"/>
      <c r="N235" s="37" t="n"/>
      <c r="O235" s="37" t="n"/>
      <c r="P235" s="37" t="n"/>
      <c r="Q235" s="37" t="n"/>
      <c r="R235" s="37" t="n"/>
      <c r="S235" s="37" t="n"/>
      <c r="T235" s="37" t="n"/>
      <c r="U235" s="37" t="n"/>
      <c r="V235" s="37" t="n"/>
      <c r="W235" s="37" t="n"/>
      <c r="X235" s="37" t="n"/>
      <c r="Y235" s="37" t="n"/>
      <c r="Z235" s="37" t="n"/>
      <c r="AA235" s="37" t="n"/>
      <c r="AB235" s="37" t="n"/>
      <c r="AC235" s="37" t="n"/>
      <c r="AD235" s="37" t="n"/>
      <c r="AE235" s="37" t="n"/>
      <c r="AF235" s="37" t="n"/>
      <c r="AG235" s="37" t="n"/>
      <c r="AH235" s="37" t="n"/>
      <c r="AI235" s="37" t="n"/>
      <c r="AJ235" s="37" t="n"/>
      <c r="AK235" s="37" t="n"/>
      <c r="AL235" s="37" t="n"/>
      <c r="AM235" s="37" t="n"/>
    </row>
    <row r="236" ht="18" customHeight="1" s="173" thickBot="1">
      <c r="A236" s="45" t="inlineStr">
        <is>
          <t>Cadangan revaluasi</t>
        </is>
      </c>
      <c r="B236" s="45" t="n"/>
      <c r="C236" s="37" t="inlineStr"/>
      <c r="D236" s="37" t="inlineStr"/>
      <c r="E236" s="37" t="n">
        <v>395.725</v>
      </c>
      <c r="F236" s="37" t="n">
        <v>444.53</v>
      </c>
      <c r="G236" s="37" t="n">
        <v>444.53</v>
      </c>
      <c r="H236" s="37" t="n">
        <v>444.53</v>
      </c>
      <c r="I236" s="37" t="n">
        <v>553.4400000000001</v>
      </c>
      <c r="J236" s="37" t="n">
        <v>553.4400000000001</v>
      </c>
      <c r="K236" s="37" t="n"/>
      <c r="L236" s="37" t="n"/>
      <c r="M236" s="37" t="n"/>
      <c r="N236" s="37" t="n"/>
      <c r="O236" s="37" t="n"/>
      <c r="P236" s="37" t="n"/>
      <c r="Q236" s="37" t="n"/>
      <c r="R236" s="37" t="n"/>
      <c r="S236" s="37" t="n"/>
      <c r="T236" s="37" t="n"/>
      <c r="U236" s="37" t="n"/>
      <c r="V236" s="37" t="n"/>
      <c r="W236" s="37" t="n"/>
      <c r="X236" s="37" t="n"/>
      <c r="Y236" s="37" t="n"/>
      <c r="Z236" s="37" t="n"/>
      <c r="AA236" s="37" t="n"/>
      <c r="AB236" s="37" t="n"/>
      <c r="AC236" s="37" t="n"/>
      <c r="AD236" s="37" t="n"/>
      <c r="AE236" s="37" t="n"/>
      <c r="AF236" s="37" t="n"/>
      <c r="AG236" s="37" t="n"/>
      <c r="AH236" s="37" t="n"/>
      <c r="AI236" s="37" t="n"/>
      <c r="AJ236" s="37" t="n"/>
      <c r="AK236" s="37" t="n"/>
      <c r="AL236" s="37" t="n"/>
      <c r="AM236" s="37" t="n"/>
    </row>
    <row r="237" hidden="1" ht="35" customHeight="1" s="173" thickBot="1">
      <c r="A237" s="45" t="inlineStr">
        <is>
          <t>Cadangan selisih kurs penjabaran</t>
        </is>
      </c>
      <c r="B237" s="45" t="n"/>
      <c r="C237" s="37" t="inlineStr"/>
      <c r="D237" s="37" t="inlineStr"/>
      <c r="E237" s="37" t="inlineStr"/>
      <c r="F237" s="37" t="inlineStr"/>
      <c r="G237" s="37" t="inlineStr"/>
      <c r="H237" s="37" t="inlineStr"/>
      <c r="I237" s="37" t="inlineStr"/>
      <c r="J237" s="37" t="inlineStr"/>
      <c r="K237" s="37" t="n"/>
      <c r="L237" s="37" t="n"/>
      <c r="M237" s="37" t="n"/>
      <c r="N237" s="37" t="n"/>
      <c r="O237" s="37" t="n"/>
      <c r="P237" s="37" t="n"/>
      <c r="Q237" s="37" t="n"/>
      <c r="R237" s="37" t="n"/>
      <c r="S237" s="37" t="n"/>
      <c r="T237" s="37" t="n"/>
      <c r="U237" s="37" t="n"/>
      <c r="V237" s="37" t="n"/>
      <c r="W237" s="37" t="n"/>
      <c r="X237" s="37" t="n"/>
      <c r="Y237" s="37" t="n"/>
      <c r="Z237" s="37" t="n"/>
      <c r="AA237" s="37" t="n"/>
      <c r="AB237" s="37" t="n"/>
      <c r="AC237" s="37" t="n"/>
      <c r="AD237" s="37" t="n"/>
      <c r="AE237" s="37" t="n"/>
      <c r="AF237" s="37" t="n"/>
      <c r="AG237" s="37" t="n"/>
      <c r="AH237" s="37" t="n"/>
      <c r="AI237" s="37" t="n"/>
      <c r="AJ237" s="37" t="n"/>
      <c r="AK237" s="37" t="n"/>
      <c r="AL237" s="37" t="n"/>
      <c r="AM237" s="37" t="n"/>
    </row>
    <row r="238" ht="52" customHeight="1" s="173" thickBot="1">
      <c r="A238" s="45" t="inlineStr">
        <is>
          <t>Cadangan perubahan nilai wajar aset keuangan tersedia untuk dijual</t>
        </is>
      </c>
      <c r="B238" s="45" t="n"/>
      <c r="C238" s="37" t="inlineStr"/>
      <c r="D238" s="37" t="inlineStr"/>
      <c r="E238" s="37" t="inlineStr"/>
      <c r="F238" s="37" t="n">
        <v>22.263</v>
      </c>
      <c r="G238" s="37" t="n">
        <v/>
      </c>
      <c r="H238" s="37" t="n">
        <v/>
      </c>
      <c r="I238" s="37" t="n">
        <v/>
      </c>
      <c r="J238" s="37" t="n">
        <v/>
      </c>
      <c r="K238" s="37" t="n"/>
      <c r="L238" s="37" t="n"/>
      <c r="M238" s="37" t="n"/>
      <c r="N238" s="37" t="n"/>
      <c r="O238" s="37" t="n"/>
      <c r="P238" s="37" t="n"/>
      <c r="Q238" s="37" t="n"/>
      <c r="R238" s="37" t="n"/>
      <c r="S238" s="37" t="n"/>
      <c r="T238" s="37" t="n"/>
      <c r="U238" s="37" t="n"/>
      <c r="V238" s="37" t="n"/>
      <c r="W238" s="37" t="n"/>
      <c r="X238" s="37" t="n"/>
      <c r="Y238" s="37" t="n"/>
      <c r="Z238" s="37" t="n"/>
      <c r="AA238" s="37" t="n"/>
      <c r="AB238" s="37" t="n"/>
      <c r="AC238" s="37" t="n"/>
      <c r="AD238" s="37" t="n"/>
      <c r="AE238" s="37" t="n"/>
      <c r="AF238" s="37" t="n"/>
      <c r="AG238" s="37" t="n"/>
      <c r="AH238" s="37" t="n"/>
      <c r="AI238" s="37" t="n"/>
      <c r="AJ238" s="37" t="n"/>
      <c r="AK238" s="37" t="n"/>
      <c r="AL238" s="37" t="n"/>
      <c r="AM238" s="37" t="n"/>
    </row>
    <row r="239" ht="69" customHeight="1" s="173" thickBot="1">
      <c r="A239" s="45" t="inlineStr">
        <is>
          <t>Cadangan perubahan nilai wajar aset keuangan nilai wajar melalui pendapatan komprehensif lainnya</t>
        </is>
      </c>
      <c r="B239" s="45" t="n"/>
      <c r="C239" s="37" t="n">
        <v/>
      </c>
      <c r="D239" s="37" t="n">
        <v/>
      </c>
      <c r="E239" s="37" t="n">
        <v/>
      </c>
      <c r="F239" s="37" t="n">
        <v>22.263</v>
      </c>
      <c r="G239" s="37" t="n">
        <v>-55.477</v>
      </c>
      <c r="H239" s="37" t="n">
        <v>6.154</v>
      </c>
      <c r="I239" s="37" t="n">
        <v>-56.814</v>
      </c>
      <c r="J239" s="37" t="n">
        <v>332.558</v>
      </c>
      <c r="K239" s="37" t="n"/>
      <c r="L239" s="37" t="n"/>
      <c r="M239" s="37" t="n"/>
      <c r="N239" s="37" t="n"/>
      <c r="O239" s="37" t="n"/>
      <c r="P239" s="37" t="n"/>
      <c r="Q239" s="37" t="n"/>
      <c r="R239" s="37" t="n"/>
      <c r="S239" s="37" t="n"/>
      <c r="T239" s="37" t="n"/>
      <c r="U239" s="37" t="n"/>
      <c r="V239" s="37" t="n"/>
      <c r="W239" s="37" t="n"/>
      <c r="X239" s="37" t="n"/>
      <c r="Y239" s="37" t="n"/>
      <c r="Z239" s="37" t="n"/>
      <c r="AA239" s="37" t="n"/>
      <c r="AB239" s="37" t="n"/>
      <c r="AC239" s="37" t="n"/>
      <c r="AD239" s="37" t="n"/>
      <c r="AE239" s="37" t="n"/>
      <c r="AF239" s="37" t="n"/>
      <c r="AG239" s="37" t="n"/>
      <c r="AH239" s="37" t="n"/>
      <c r="AI239" s="37" t="n"/>
      <c r="AJ239" s="37" t="n"/>
      <c r="AK239" s="37" t="n"/>
      <c r="AL239" s="37" t="n"/>
      <c r="AM239" s="37" t="n"/>
    </row>
    <row r="240" hidden="1" ht="52" customHeight="1" s="173" thickBot="1">
      <c r="A240" s="45" t="inlineStr">
        <is>
          <t>Cadangan keuntungan (kerugian) investasi pada instrumen ekuitas</t>
        </is>
      </c>
      <c r="B240" s="45" t="n"/>
      <c r="C240" s="37" t="inlineStr"/>
      <c r="D240" s="37" t="inlineStr"/>
      <c r="E240" s="37" t="inlineStr"/>
      <c r="F240" s="37" t="inlineStr"/>
      <c r="G240" s="37" t="inlineStr"/>
      <c r="H240" s="37" t="inlineStr"/>
      <c r="I240" s="37" t="inlineStr"/>
      <c r="J240" s="37" t="inlineStr"/>
      <c r="K240" s="37" t="n"/>
      <c r="L240" s="37" t="n"/>
      <c r="M240" s="37" t="n"/>
      <c r="N240" s="37" t="n"/>
      <c r="O240" s="37" t="n"/>
      <c r="P240" s="37" t="n"/>
      <c r="Q240" s="37" t="n"/>
      <c r="R240" s="37" t="n"/>
      <c r="S240" s="37" t="n"/>
      <c r="T240" s="37" t="n"/>
      <c r="U240" s="37" t="n"/>
      <c r="V240" s="37" t="n"/>
      <c r="W240" s="37" t="n"/>
      <c r="X240" s="37" t="n"/>
      <c r="Y240" s="37" t="n"/>
      <c r="Z240" s="37" t="n"/>
      <c r="AA240" s="37" t="n"/>
      <c r="AB240" s="37" t="n"/>
      <c r="AC240" s="37" t="n"/>
      <c r="AD240" s="37" t="n"/>
      <c r="AE240" s="37" t="n"/>
      <c r="AF240" s="37" t="n"/>
      <c r="AG240" s="37" t="n"/>
      <c r="AH240" s="37" t="n"/>
      <c r="AI240" s="37" t="n"/>
      <c r="AJ240" s="37" t="n"/>
      <c r="AK240" s="37" t="n"/>
      <c r="AL240" s="37" t="n"/>
      <c r="AM240" s="37" t="n"/>
    </row>
    <row r="241" ht="35" customHeight="1" s="173" thickBot="1">
      <c r="A241" s="45" t="inlineStr">
        <is>
          <t>Cadangan pembayaran berbasis saham</t>
        </is>
      </c>
      <c r="B241" s="45" t="n"/>
      <c r="C241" s="37" t="n">
        <v>4.493</v>
      </c>
      <c r="D241" s="37" t="inlineStr"/>
      <c r="E241" s="37" t="inlineStr"/>
      <c r="F241" s="37" t="inlineStr"/>
      <c r="G241" s="37" t="inlineStr"/>
      <c r="H241" s="37" t="inlineStr"/>
      <c r="I241" s="37" t="inlineStr"/>
      <c r="J241" s="37" t="inlineStr"/>
      <c r="K241" s="37" t="n"/>
      <c r="L241" s="37" t="n"/>
      <c r="M241" s="37" t="n"/>
      <c r="N241" s="37" t="n"/>
      <c r="O241" s="37" t="n"/>
      <c r="P241" s="37" t="n"/>
      <c r="Q241" s="37" t="n"/>
      <c r="R241" s="37" t="n"/>
      <c r="S241" s="37" t="n"/>
      <c r="T241" s="37" t="n"/>
      <c r="U241" s="37" t="n"/>
      <c r="V241" s="37" t="n"/>
      <c r="W241" s="37" t="n"/>
      <c r="X241" s="37" t="n"/>
      <c r="Y241" s="37" t="n"/>
      <c r="Z241" s="37" t="n"/>
      <c r="AA241" s="37" t="n"/>
      <c r="AB241" s="37" t="n"/>
      <c r="AC241" s="37" t="n"/>
      <c r="AD241" s="37" t="n"/>
      <c r="AE241" s="37" t="n"/>
      <c r="AF241" s="37" t="n"/>
      <c r="AG241" s="37" t="n"/>
      <c r="AH241" s="37" t="n"/>
      <c r="AI241" s="37" t="n"/>
      <c r="AJ241" s="37" t="n"/>
      <c r="AK241" s="37" t="n"/>
      <c r="AL241" s="37" t="n"/>
      <c r="AM241" s="37" t="n"/>
    </row>
    <row r="242" hidden="1" ht="35" customHeight="1" s="173" thickBot="1">
      <c r="A242" s="45" t="inlineStr">
        <is>
          <t>Cadangan lindung nilai arus kas</t>
        </is>
      </c>
      <c r="B242" s="45" t="n"/>
      <c r="C242" s="37" t="inlineStr"/>
      <c r="D242" s="37" t="inlineStr"/>
      <c r="E242" s="37" t="inlineStr"/>
      <c r="F242" s="37" t="inlineStr"/>
      <c r="G242" s="37" t="inlineStr"/>
      <c r="H242" s="37" t="inlineStr"/>
      <c r="I242" s="37" t="inlineStr"/>
      <c r="J242" s="37" t="inlineStr"/>
      <c r="K242" s="37" t="n"/>
      <c r="L242" s="37" t="n"/>
      <c r="M242" s="37" t="n"/>
      <c r="N242" s="37" t="n"/>
      <c r="O242" s="37" t="n"/>
      <c r="P242" s="37" t="n"/>
      <c r="Q242" s="37" t="n"/>
      <c r="R242" s="37" t="n"/>
      <c r="S242" s="37" t="n"/>
      <c r="T242" s="37" t="n"/>
      <c r="U242" s="37" t="n"/>
      <c r="V242" s="37" t="n"/>
      <c r="W242" s="37" t="n"/>
      <c r="X242" s="37" t="n"/>
      <c r="Y242" s="37" t="n"/>
      <c r="Z242" s="37" t="n"/>
      <c r="AA242" s="37" t="n"/>
      <c r="AB242" s="37" t="n"/>
      <c r="AC242" s="37" t="n"/>
      <c r="AD242" s="37" t="n"/>
      <c r="AE242" s="37" t="n"/>
      <c r="AF242" s="37" t="n"/>
      <c r="AG242" s="37" t="n"/>
      <c r="AH242" s="37" t="n"/>
      <c r="AI242" s="37" t="n"/>
      <c r="AJ242" s="37" t="n"/>
      <c r="AK242" s="37" t="n"/>
      <c r="AL242" s="37" t="n"/>
      <c r="AM242" s="37" t="n"/>
    </row>
    <row r="243" ht="52" customHeight="1" s="173" thickBot="1">
      <c r="A243" s="45" t="inlineStr">
        <is>
          <t>Cadangan pengukuran kembali program imbalan pasti</t>
        </is>
      </c>
      <c r="B243" s="45" t="n"/>
      <c r="C243" s="37" t="n">
        <v>3.965</v>
      </c>
      <c r="D243" s="37" t="n">
        <v>-2.181</v>
      </c>
      <c r="E243" s="37" t="n">
        <v>53.998</v>
      </c>
      <c r="F243" s="37" t="n">
        <v>140.271</v>
      </c>
      <c r="G243" s="37" t="n">
        <v>268.904</v>
      </c>
      <c r="H243" s="37" t="n">
        <v>241.462</v>
      </c>
      <c r="I243" s="37" t="n">
        <v>347.644</v>
      </c>
      <c r="J243" s="37" t="n">
        <v>352.934</v>
      </c>
      <c r="K243" s="37" t="n"/>
      <c r="L243" s="37" t="n"/>
      <c r="M243" s="37" t="n"/>
      <c r="N243" s="37" t="n"/>
      <c r="O243" s="37" t="n"/>
      <c r="P243" s="37" t="n"/>
      <c r="Q243" s="37" t="n"/>
      <c r="R243" s="37" t="n"/>
      <c r="S243" s="37" t="n"/>
      <c r="T243" s="37" t="n"/>
      <c r="U243" s="37" t="n"/>
      <c r="V243" s="37" t="n"/>
      <c r="W243" s="37" t="n"/>
      <c r="X243" s="37" t="n"/>
      <c r="Y243" s="37" t="n"/>
      <c r="Z243" s="37" t="n"/>
      <c r="AA243" s="37" t="n"/>
      <c r="AB243" s="37" t="n"/>
      <c r="AC243" s="37" t="n"/>
      <c r="AD243" s="37" t="n"/>
      <c r="AE243" s="37" t="n"/>
      <c r="AF243" s="37" t="n"/>
      <c r="AG243" s="37" t="n"/>
      <c r="AH243" s="37" t="n"/>
      <c r="AI243" s="37" t="n"/>
      <c r="AJ243" s="37" t="n"/>
      <c r="AK243" s="37" t="n"/>
      <c r="AL243" s="37" t="n"/>
      <c r="AM243" s="37" t="n"/>
    </row>
    <row r="244" hidden="1" ht="18" customHeight="1" s="173" thickBot="1">
      <c r="A244" s="45" t="inlineStr">
        <is>
          <t>Cadangan lainnya</t>
        </is>
      </c>
      <c r="B244" s="45" t="n"/>
      <c r="C244" s="37" t="inlineStr"/>
      <c r="D244" s="37" t="inlineStr"/>
      <c r="E244" s="37" t="inlineStr"/>
      <c r="F244" s="37" t="inlineStr"/>
      <c r="G244" s="37" t="inlineStr"/>
      <c r="H244" s="37" t="inlineStr"/>
      <c r="I244" s="37" t="inlineStr"/>
      <c r="J244" s="37" t="inlineStr"/>
      <c r="K244" s="37" t="n"/>
      <c r="L244" s="37" t="n"/>
      <c r="M244" s="37" t="n"/>
      <c r="N244" s="37" t="n"/>
      <c r="O244" s="37" t="n"/>
      <c r="P244" s="37" t="n"/>
      <c r="Q244" s="37" t="n"/>
      <c r="R244" s="37" t="n"/>
      <c r="S244" s="37" t="n"/>
      <c r="T244" s="37" t="n"/>
      <c r="U244" s="37" t="n"/>
      <c r="V244" s="37" t="n"/>
      <c r="W244" s="37" t="n"/>
      <c r="X244" s="37" t="n"/>
      <c r="Y244" s="37" t="n"/>
      <c r="Z244" s="37" t="n"/>
      <c r="AA244" s="37" t="n"/>
      <c r="AB244" s="37" t="n"/>
      <c r="AC244" s="37" t="n"/>
      <c r="AD244" s="37" t="n"/>
      <c r="AE244" s="37" t="n"/>
      <c r="AF244" s="37" t="n"/>
      <c r="AG244" s="37" t="n"/>
      <c r="AH244" s="37" t="n"/>
      <c r="AI244" s="37" t="n"/>
      <c r="AJ244" s="37" t="n"/>
      <c r="AK244" s="37" t="n"/>
      <c r="AL244" s="37" t="n"/>
      <c r="AM244" s="37" t="n"/>
    </row>
    <row r="245" hidden="1" ht="35" customHeight="1" s="173" thickBot="1">
      <c r="A245" s="45" t="inlineStr">
        <is>
          <t>Selisih Transaksi Perubahan Ekuitas Entitas Anak/Asosiasi</t>
        </is>
      </c>
      <c r="B245" s="45" t="n"/>
      <c r="C245" s="37" t="n">
        <v/>
      </c>
      <c r="D245" s="37" t="n">
        <v/>
      </c>
      <c r="E245" s="37" t="n">
        <v/>
      </c>
      <c r="F245" s="37" t="inlineStr"/>
      <c r="G245" s="37" t="inlineStr"/>
      <c r="H245" s="37" t="inlineStr"/>
      <c r="I245" s="37" t="inlineStr"/>
      <c r="J245" s="37" t="inlineStr"/>
      <c r="K245" s="37" t="n"/>
      <c r="L245" s="37" t="n"/>
      <c r="M245" s="37" t="n"/>
      <c r="N245" s="37" t="n"/>
      <c r="O245" s="37" t="n"/>
      <c r="P245" s="37" t="n"/>
      <c r="Q245" s="37" t="n"/>
      <c r="R245" s="37" t="n"/>
      <c r="S245" s="37" t="n"/>
      <c r="T245" s="37" t="n"/>
      <c r="U245" s="37" t="n"/>
      <c r="V245" s="37" t="n"/>
      <c r="W245" s="37" t="n"/>
      <c r="X245" s="37" t="n"/>
      <c r="Y245" s="37" t="n"/>
      <c r="Z245" s="37" t="n"/>
      <c r="AA245" s="37" t="n"/>
      <c r="AB245" s="37" t="n"/>
      <c r="AC245" s="37" t="n"/>
      <c r="AD245" s="37" t="n"/>
      <c r="AE245" s="37" t="n"/>
      <c r="AF245" s="37" t="n"/>
      <c r="AG245" s="37" t="n"/>
      <c r="AH245" s="37" t="n"/>
      <c r="AI245" s="37" t="n"/>
      <c r="AJ245" s="37" t="n"/>
      <c r="AK245" s="37" t="n"/>
      <c r="AL245" s="37" t="n"/>
      <c r="AM245" s="37" t="n"/>
    </row>
    <row r="246" ht="18" customHeight="1" s="173" thickBot="1">
      <c r="A246" s="45" t="inlineStr">
        <is>
          <t>Komponen ekuitas lainnya</t>
        </is>
      </c>
      <c r="B246" s="45" t="n"/>
      <c r="C246" s="37" t="inlineStr"/>
      <c r="D246" s="37" t="inlineStr"/>
      <c r="E246" s="37" t="n">
        <v>10903.586</v>
      </c>
      <c r="F246" s="37" t="n">
        <v>0</v>
      </c>
      <c r="G246" s="37" t="n">
        <v>0</v>
      </c>
      <c r="H246" s="37" t="inlineStr"/>
      <c r="I246" s="37" t="inlineStr"/>
      <c r="J246" s="37" t="inlineStr"/>
      <c r="K246" s="37" t="n"/>
      <c r="L246" s="37" t="n"/>
      <c r="M246" s="37" t="n"/>
      <c r="N246" s="37" t="n"/>
      <c r="O246" s="37" t="n"/>
      <c r="P246" s="37" t="n"/>
      <c r="Q246" s="37" t="n"/>
      <c r="R246" s="37" t="n"/>
      <c r="S246" s="37" t="n"/>
      <c r="T246" s="37" t="n"/>
      <c r="U246" s="37" t="n"/>
      <c r="V246" s="37" t="n"/>
      <c r="W246" s="37" t="n"/>
      <c r="X246" s="37" t="n"/>
      <c r="Y246" s="37" t="n"/>
      <c r="Z246" s="37" t="n"/>
      <c r="AA246" s="37" t="n"/>
      <c r="AB246" s="37" t="n"/>
      <c r="AC246" s="37" t="n"/>
      <c r="AD246" s="37" t="n"/>
      <c r="AE246" s="37" t="n"/>
      <c r="AF246" s="37" t="n"/>
      <c r="AG246" s="37" t="n"/>
      <c r="AH246" s="37" t="n"/>
      <c r="AI246" s="37" t="n"/>
      <c r="AJ246" s="37" t="n"/>
      <c r="AK246" s="37" t="n"/>
      <c r="AL246" s="37" t="n"/>
      <c r="AM246" s="37" t="n"/>
    </row>
    <row r="247" ht="35" customHeight="1" s="173" thickBot="1">
      <c r="A247" s="43" t="inlineStr">
        <is>
          <t>Saldo laba (akumulasi kerugian)</t>
        </is>
      </c>
      <c r="B247" s="43" t="n"/>
      <c r="C247" s="155">
        <f>C250+C251+C252</f>
        <v/>
      </c>
      <c r="D247" s="155">
        <f>D250+D251+D252</f>
        <v/>
      </c>
      <c r="E247" s="155">
        <f>E250+E251+E252</f>
        <v/>
      </c>
      <c r="F247" s="155">
        <f>F250+F251+F252</f>
        <v/>
      </c>
      <c r="G247" s="155">
        <f>G250+G251+G252</f>
        <v/>
      </c>
      <c r="H247" s="155">
        <f>H250+H251+H252</f>
        <v/>
      </c>
      <c r="I247" s="155">
        <f>I250+I251+I252</f>
        <v/>
      </c>
      <c r="J247" s="155">
        <f>J250+J251+J252</f>
        <v/>
      </c>
      <c r="K247" s="155">
        <f>K250+K251+K252</f>
        <v/>
      </c>
      <c r="L247" s="155">
        <f>L250+L251+L252</f>
        <v/>
      </c>
      <c r="M247" s="155">
        <f>M250+M251+M252</f>
        <v/>
      </c>
      <c r="N247" s="155">
        <f>N250+N251+N252</f>
        <v/>
      </c>
      <c r="O247" s="155">
        <f>O250+O251+O252</f>
        <v/>
      </c>
      <c r="P247" s="155">
        <f>P250+P251+P252</f>
        <v/>
      </c>
      <c r="Q247" s="155">
        <f>Q250+Q251+Q252</f>
        <v/>
      </c>
      <c r="R247" s="155">
        <f>R250+R251+R252</f>
        <v/>
      </c>
      <c r="S247" s="155">
        <f>S250+S251+S252</f>
        <v/>
      </c>
      <c r="T247" s="155">
        <f>T250+T251+T252</f>
        <v/>
      </c>
      <c r="U247" s="155">
        <f>U250+U251+U252</f>
        <v/>
      </c>
      <c r="V247" s="155">
        <f>V250+V251+V252</f>
        <v/>
      </c>
      <c r="W247" s="155">
        <f>W250+W251+W252</f>
        <v/>
      </c>
      <c r="X247" s="155">
        <f>X250+X251+X252</f>
        <v/>
      </c>
      <c r="Y247" s="155">
        <f>Y250+Y251+Y252</f>
        <v/>
      </c>
      <c r="Z247" s="155">
        <f>Z250+Z251+Z252</f>
        <v/>
      </c>
      <c r="AA247" s="155">
        <f>AA250+AA251+AA252</f>
        <v/>
      </c>
      <c r="AB247" s="155">
        <f>AB250+AB251+AB252</f>
        <v/>
      </c>
      <c r="AC247" s="155">
        <f>AC250+AC251+AC252</f>
        <v/>
      </c>
      <c r="AD247" s="155">
        <f>AD250+AD251+AD252</f>
        <v/>
      </c>
      <c r="AE247" s="155">
        <f>AE250+AE251+AE252</f>
        <v/>
      </c>
      <c r="AF247" s="155">
        <f>AF250+AF251+AF252</f>
        <v/>
      </c>
      <c r="AG247" s="155">
        <f>AG250+AG251+AG252</f>
        <v/>
      </c>
      <c r="AH247" s="155">
        <f>AH250+AH251+AH252</f>
        <v/>
      </c>
      <c r="AI247" s="155">
        <f>AI250+AI251+AI252</f>
        <v/>
      </c>
      <c r="AJ247" s="155">
        <f>AJ250+AJ251+AJ252</f>
        <v/>
      </c>
      <c r="AK247" s="155">
        <f>AK250+AK251+AK252</f>
        <v/>
      </c>
      <c r="AL247" s="155">
        <f>AL250+AL251+AL252</f>
        <v/>
      </c>
      <c r="AM247" s="155">
        <f>AM250+AM251+AM252</f>
        <v/>
      </c>
    </row>
    <row r="248" ht="35" customFormat="1" customHeight="1" s="50" thickBot="1">
      <c r="A248" s="154" t="inlineStr">
        <is>
          <t>Retained Earning Growth (%)</t>
        </is>
      </c>
      <c r="B248" s="62" t="n"/>
      <c r="C248" s="152">
        <f>IFERROR(IF(((C247-B247)/B247)=-1, "", (C247-B247)/B247), "")</f>
        <v/>
      </c>
      <c r="D248" s="152">
        <f>IFERROR(IF(((D247-C247)/C247)=-1, "", (D247-C247)/C247), "")</f>
        <v/>
      </c>
      <c r="E248" s="152">
        <f>IFERROR(IF(((E247-D247)/D247)=-1, "", (E247-D247)/D247), "")</f>
        <v/>
      </c>
      <c r="F248" s="152">
        <f>IFERROR(IF(((F247-E247)/E247)=-1, "", (F247-E247)/E247), "")</f>
        <v/>
      </c>
      <c r="G248" s="152">
        <f>IFERROR(IF(((G247-F247)/F247)=-1, "", (G247-F247)/F247), "")</f>
        <v/>
      </c>
      <c r="H248" s="152">
        <f>IFERROR(IF(((H247-G247)/G247)=-1, "", (H247-G247)/G247), "")</f>
        <v/>
      </c>
      <c r="I248" s="152">
        <f>IFERROR(IF(((I247-H247)/H247)=-1, "", (I247-H247)/H247), "")</f>
        <v/>
      </c>
      <c r="J248" s="152">
        <f>IFERROR(IF(((J247-I247)/I247)=-1, "", (J247-I247)/I247), "")</f>
        <v/>
      </c>
      <c r="K248" s="152">
        <f>IFERROR(IF(((K247-J247)/J247)=-1, "", (K247-J247)/J247), "")</f>
        <v/>
      </c>
      <c r="L248" s="152">
        <f>IFERROR(IF(((L247-K247)/K247)=-1, "", (L247-K247)/K247), "")</f>
        <v/>
      </c>
      <c r="M248" s="152">
        <f>IFERROR(IF(((M247-L247)/L247)=-1, "", (M247-L247)/L247), "")</f>
        <v/>
      </c>
      <c r="N248" s="152">
        <f>IFERROR(IF(((N247-M247)/M247)=-1, "", (N247-M247)/M247), "")</f>
        <v/>
      </c>
      <c r="O248" s="152">
        <f>IFERROR(IF(((O247-N247)/N247)=-1, "", (O247-N247)/N247), "")</f>
        <v/>
      </c>
      <c r="P248" s="152">
        <f>IFERROR(IF(((P247-O247)/O247)=-1, "", (P247-O247)/O247), "")</f>
        <v/>
      </c>
      <c r="Q248" s="152">
        <f>IFERROR(IF(((Q247-P247)/P247)=-1, "", (Q247-P247)/P247), "")</f>
        <v/>
      </c>
      <c r="R248" s="152">
        <f>IFERROR(IF(((R247-Q247)/Q247)=-1, "", (R247-Q247)/Q247), "")</f>
        <v/>
      </c>
      <c r="S248" s="152">
        <f>IFERROR(IF(((S247-R247)/R247)=-1, "", (S247-R247)/R247), "")</f>
        <v/>
      </c>
      <c r="T248" s="152">
        <f>IFERROR(IF(((T247-S247)/S247)=-1, "", (T247-S247)/S247), "")</f>
        <v/>
      </c>
      <c r="U248" s="152">
        <f>IFERROR(IF(((U247-T247)/T247)=-1, "", (U247-T247)/T247), "")</f>
        <v/>
      </c>
      <c r="V248" s="152">
        <f>IFERROR(IF(((V247-U247)/U247)=-1, "", (V247-U247)/U247), "")</f>
        <v/>
      </c>
      <c r="W248" s="152">
        <f>IFERROR(IF(((W247-V247)/V247)=-1, "", (W247-V247)/V247), "")</f>
        <v/>
      </c>
      <c r="X248" s="152">
        <f>IFERROR(IF(((X247-W247)/W247)=-1, "", (X247-W247)/W247), "")</f>
        <v/>
      </c>
      <c r="Y248" s="152">
        <f>IFERROR(IF(((Y247-X247)/X247)=-1, "", (Y247-X247)/X247), "")</f>
        <v/>
      </c>
      <c r="Z248" s="152">
        <f>IFERROR(IF(((Z247-Y247)/Y247)=-1, "", (Z247-Y247)/Y247), "")</f>
        <v/>
      </c>
      <c r="AA248" s="152">
        <f>IFERROR(IF(((AA247-Z247)/Z247)=-1, "", (AA247-Z247)/Z247), "")</f>
        <v/>
      </c>
      <c r="AB248" s="152">
        <f>IFERROR(IF(((AB247-AA247)/AA247)=-1, "", (AB247-AA247)/AA247), "")</f>
        <v/>
      </c>
      <c r="AC248" s="152">
        <f>IFERROR(IF(((AC247-AB247)/AB247)=-1, "", (AC247-AB247)/AB247), "")</f>
        <v/>
      </c>
      <c r="AD248" s="152">
        <f>IFERROR(IF(((AD247-AC247)/AC247)=-1, "", (AD247-AC247)/AC247), "")</f>
        <v/>
      </c>
      <c r="AE248" s="152">
        <f>IFERROR(IF(((AE247-AD247)/AD247)=-1, "", (AE247-AD247)/AD247), "")</f>
        <v/>
      </c>
      <c r="AF248" s="152">
        <f>IFERROR(IF(((AF247-AE247)/AE247)=-1, "", (AF247-AE247)/AE247), "")</f>
        <v/>
      </c>
      <c r="AG248" s="152">
        <f>IFERROR(IF(((AG247-AF247)/AF247)=-1, "", (AG247-AF247)/AF247), "")</f>
        <v/>
      </c>
      <c r="AH248" s="152">
        <f>IFERROR(IF(((AH247-AG247)/AG247)=-1, "", (AH247-AG247)/AG247), "")</f>
        <v/>
      </c>
      <c r="AI248" s="152">
        <f>IFERROR(IF(((AI247-AH247)/AH247)=-1, "", (AI247-AH247)/AH247), "")</f>
        <v/>
      </c>
      <c r="AJ248" s="152">
        <f>IFERROR(IF(((AJ247-AI247)/AI247)=-1, "", (AJ247-AI247)/AI247), "")</f>
        <v/>
      </c>
      <c r="AK248" s="152">
        <f>IFERROR(IF(((AK247-AJ247)/AJ247)=-1, "", (AK247-AJ247)/AJ247), "")</f>
        <v/>
      </c>
      <c r="AL248" s="152">
        <f>IFERROR(IF(((AL247-AK247)/AK247)=-1, "", (AL247-AK247)/AK247), "")</f>
        <v/>
      </c>
      <c r="AM248" s="152">
        <f>IFERROR(IF(((AM247-AL247)/AL247)=-1, "", (AM247-AL247)/AL247), "")</f>
        <v/>
      </c>
    </row>
    <row r="249" ht="35" customHeight="1" s="173" thickBot="1">
      <c r="A249" s="46" t="inlineStr">
        <is>
          <t>Saldo laba yang telah ditentukan penggunaanya</t>
        </is>
      </c>
      <c r="B249" s="46" t="n"/>
      <c r="C249" s="142" t="n"/>
      <c r="D249" s="34" t="n"/>
      <c r="E249" s="34" t="n"/>
      <c r="F249" s="34" t="n"/>
      <c r="G249" s="34" t="n"/>
      <c r="H249" s="34" t="n"/>
      <c r="I249" s="34" t="n"/>
      <c r="J249" s="34" t="n"/>
      <c r="K249" s="34" t="n"/>
      <c r="L249" s="34" t="n"/>
      <c r="M249" s="34" t="n"/>
      <c r="N249" s="34" t="n"/>
      <c r="O249" s="34" t="n"/>
      <c r="P249" s="34" t="n"/>
      <c r="Q249" s="34" t="n"/>
      <c r="R249" s="34" t="n"/>
      <c r="S249" s="34" t="n"/>
      <c r="T249" s="34" t="n"/>
      <c r="U249" s="34" t="n"/>
      <c r="V249" s="34" t="n"/>
      <c r="W249" s="34" t="n"/>
      <c r="X249" s="34" t="n"/>
      <c r="Y249" s="34" t="n"/>
      <c r="Z249" s="34" t="n"/>
      <c r="AA249" s="34" t="n"/>
      <c r="AB249" s="34" t="n"/>
      <c r="AC249" s="34" t="n"/>
      <c r="AD249" s="34" t="n"/>
      <c r="AE249" s="34" t="n"/>
      <c r="AF249" s="34" t="n"/>
      <c r="AG249" s="34" t="n"/>
      <c r="AH249" s="34" t="n"/>
      <c r="AI249" s="34" t="n"/>
      <c r="AJ249" s="34" t="n"/>
      <c r="AK249" s="34" t="n"/>
      <c r="AL249" s="34" t="n"/>
      <c r="AM249" s="34" t="n"/>
    </row>
    <row r="250" ht="35" customHeight="1" s="173" thickBot="1">
      <c r="A250" s="47" t="inlineStr">
        <is>
          <t>Cadangan umum dan wajib</t>
        </is>
      </c>
      <c r="B250" s="47" t="n"/>
      <c r="C250" s="37" t="n">
        <v>53.008</v>
      </c>
      <c r="D250" s="37" t="n">
        <v>63.668</v>
      </c>
      <c r="E250" s="37" t="n">
        <v>78.471</v>
      </c>
      <c r="F250" s="37" t="n">
        <v>779.0359999999999</v>
      </c>
      <c r="G250" s="37" t="n">
        <v>1384.677</v>
      </c>
      <c r="H250" s="37" t="n">
        <v>2236.713</v>
      </c>
      <c r="I250" s="37" t="n">
        <v>3377.462</v>
      </c>
      <c r="J250" s="37" t="n">
        <v>4778.639</v>
      </c>
      <c r="K250" s="37" t="n"/>
      <c r="L250" s="37" t="n"/>
      <c r="M250" s="37" t="n"/>
      <c r="N250" s="37" t="n"/>
      <c r="O250" s="37" t="n"/>
      <c r="P250" s="37" t="n"/>
      <c r="Q250" s="37" t="n"/>
      <c r="R250" s="37" t="n"/>
      <c r="S250" s="37" t="n"/>
      <c r="T250" s="37" t="n"/>
      <c r="U250" s="37" t="n"/>
      <c r="V250" s="37" t="n"/>
      <c r="W250" s="37" t="n"/>
      <c r="X250" s="37" t="n"/>
      <c r="Y250" s="37" t="n"/>
      <c r="Z250" s="37" t="n"/>
      <c r="AA250" s="37" t="n"/>
      <c r="AB250" s="37" t="n"/>
      <c r="AC250" s="37" t="n"/>
      <c r="AD250" s="37" t="n"/>
      <c r="AE250" s="37" t="n"/>
      <c r="AF250" s="37" t="n"/>
      <c r="AG250" s="37" t="n"/>
      <c r="AH250" s="37" t="n"/>
      <c r="AI250" s="37" t="n"/>
      <c r="AJ250" s="37" t="n"/>
      <c r="AK250" s="37" t="n"/>
      <c r="AL250" s="37" t="n"/>
      <c r="AM250" s="37" t="n"/>
    </row>
    <row r="251" hidden="1" ht="18" customHeight="1" s="173" thickBot="1">
      <c r="A251" s="47" t="inlineStr">
        <is>
          <t>Cadangan khusus</t>
        </is>
      </c>
      <c r="B251" s="47" t="n"/>
      <c r="C251" s="37" t="inlineStr"/>
      <c r="D251" s="37" t="inlineStr"/>
      <c r="E251" s="37" t="inlineStr"/>
      <c r="F251" s="37" t="inlineStr"/>
      <c r="G251" s="37" t="inlineStr"/>
      <c r="H251" s="37" t="inlineStr"/>
      <c r="I251" s="37" t="inlineStr"/>
      <c r="J251" s="37" t="inlineStr"/>
      <c r="K251" s="37" t="n"/>
      <c r="L251" s="37" t="n"/>
      <c r="M251" s="37" t="n"/>
      <c r="N251" s="37" t="n"/>
      <c r="O251" s="37" t="n"/>
      <c r="P251" s="37" t="n"/>
      <c r="Q251" s="37" t="n"/>
      <c r="R251" s="37" t="n"/>
      <c r="S251" s="37" t="n"/>
      <c r="T251" s="37" t="n"/>
      <c r="U251" s="37" t="n"/>
      <c r="V251" s="37" t="n"/>
      <c r="W251" s="37" t="n"/>
      <c r="X251" s="37" t="n"/>
      <c r="Y251" s="37" t="n"/>
      <c r="Z251" s="37" t="n"/>
      <c r="AA251" s="37" t="n"/>
      <c r="AB251" s="37" t="n"/>
      <c r="AC251" s="37" t="n"/>
      <c r="AD251" s="37" t="n"/>
      <c r="AE251" s="37" t="n"/>
      <c r="AF251" s="37" t="n"/>
      <c r="AG251" s="37" t="n"/>
      <c r="AH251" s="37" t="n"/>
      <c r="AI251" s="37" t="n"/>
      <c r="AJ251" s="37" t="n"/>
      <c r="AK251" s="37" t="n"/>
      <c r="AL251" s="37" t="n"/>
      <c r="AM251" s="37" t="n"/>
    </row>
    <row r="252" ht="35" customHeight="1" s="173" thickBot="1">
      <c r="A252" s="44" t="inlineStr">
        <is>
          <t>Saldo laba yang belum ditentukan penggunaannya</t>
        </is>
      </c>
      <c r="B252" s="44" t="n"/>
      <c r="C252" s="37" t="n">
        <v>106.6</v>
      </c>
      <c r="D252" s="37" t="n">
        <v>159.296</v>
      </c>
      <c r="E252" s="37" t="n">
        <v>6650.013</v>
      </c>
      <c r="F252" s="37" t="n">
        <v>9429.956</v>
      </c>
      <c r="G252" s="37" t="n">
        <v>12327.446</v>
      </c>
      <c r="H252" s="37" t="n">
        <v>16674.732</v>
      </c>
      <c r="I252" s="37" t="n">
        <v>21684.31</v>
      </c>
      <c r="J252" s="37" t="n">
        <v>26799.773</v>
      </c>
      <c r="K252" s="37" t="n"/>
      <c r="L252" s="37" t="n"/>
      <c r="M252" s="37" t="n"/>
      <c r="N252" s="37" t="n"/>
      <c r="O252" s="37" t="n"/>
      <c r="P252" s="37" t="n"/>
      <c r="Q252" s="37" t="n"/>
      <c r="R252" s="37" t="n"/>
      <c r="S252" s="37" t="n"/>
      <c r="T252" s="37" t="n"/>
      <c r="U252" s="37" t="n"/>
      <c r="V252" s="37" t="n"/>
      <c r="W252" s="37" t="n"/>
      <c r="X252" s="37" t="n"/>
      <c r="Y252" s="37" t="n"/>
      <c r="Z252" s="37" t="n"/>
      <c r="AA252" s="37" t="n"/>
      <c r="AB252" s="37" t="n"/>
      <c r="AC252" s="37" t="n"/>
      <c r="AD252" s="37" t="n"/>
      <c r="AE252" s="37" t="n"/>
      <c r="AF252" s="37" t="n"/>
      <c r="AG252" s="37" t="n"/>
      <c r="AH252" s="37" t="n"/>
      <c r="AI252" s="37" t="n"/>
      <c r="AJ252" s="37" t="n"/>
      <c r="AK252" s="37" t="n"/>
      <c r="AL252" s="37" t="n"/>
      <c r="AM252" s="37" t="n"/>
    </row>
    <row r="253" ht="52" customHeight="1" s="173" thickBot="1">
      <c r="A253" s="43" t="inlineStr">
        <is>
          <t>Jumlah ekuitas yang diatribusikan kepada pemilik entitas induk</t>
        </is>
      </c>
      <c r="B253" s="43" t="n"/>
      <c r="C253" s="41" t="n">
        <v>5026.64</v>
      </c>
      <c r="D253" s="41" t="n">
        <v>5088.036</v>
      </c>
      <c r="E253" s="41" t="n">
        <v>21743.145</v>
      </c>
      <c r="F253" s="41" t="n">
        <v>25013.934</v>
      </c>
      <c r="G253" s="41" t="n">
        <v>33505.61</v>
      </c>
      <c r="H253" s="41" t="n">
        <v>38739.121</v>
      </c>
      <c r="I253" s="41" t="n">
        <v>45041.572</v>
      </c>
      <c r="J253" s="41" t="n">
        <v>51952.874</v>
      </c>
      <c r="K253" s="41" t="n"/>
      <c r="L253" s="41" t="n"/>
      <c r="M253" s="41" t="n"/>
      <c r="N253" s="41" t="n"/>
      <c r="O253" s="41" t="n"/>
      <c r="P253" s="41" t="n"/>
      <c r="Q253" s="41" t="n"/>
      <c r="R253" s="41" t="n"/>
      <c r="S253" s="41" t="n"/>
      <c r="T253" s="41" t="n"/>
      <c r="U253" s="41" t="n"/>
      <c r="V253" s="41" t="n"/>
      <c r="W253" s="41" t="n"/>
      <c r="X253" s="41" t="n"/>
      <c r="Y253" s="41" t="n"/>
      <c r="Z253" s="41" t="n"/>
      <c r="AA253" s="41" t="n"/>
      <c r="AB253" s="41" t="n"/>
      <c r="AC253" s="41" t="n"/>
      <c r="AD253" s="41" t="n"/>
      <c r="AE253" s="41" t="n"/>
      <c r="AF253" s="41" t="n"/>
      <c r="AG253" s="41" t="n"/>
      <c r="AH253" s="41" t="n"/>
      <c r="AI253" s="41" t="n"/>
      <c r="AJ253" s="41" t="n"/>
      <c r="AK253" s="41" t="n"/>
      <c r="AL253" s="41" t="n"/>
      <c r="AM253" s="41" t="n"/>
    </row>
    <row r="254" ht="18" customFormat="1" customHeight="1" s="50" thickBot="1">
      <c r="A254" s="154" t="inlineStr">
        <is>
          <t>Equity Growth (%)</t>
        </is>
      </c>
      <c r="B254" s="62" t="n"/>
      <c r="C254" s="152">
        <f>IFERROR(IF(((C253-B253)/B253)=-1, "", (C253-B253)/B253), "")</f>
        <v/>
      </c>
      <c r="D254" s="152">
        <f>IFERROR(IF(((D253-C253)/C253)=-1, "", (D253-C253)/C253), "")</f>
        <v/>
      </c>
      <c r="E254" s="152">
        <f>IFERROR(IF(((E253-D253)/D253)=-1, "", (E253-D253)/D253), "")</f>
        <v/>
      </c>
      <c r="F254" s="152">
        <f>IFERROR(IF(((F253-E253)/E253)=-1, "", (F253-E253)/E253), "")</f>
        <v/>
      </c>
      <c r="G254" s="152">
        <f>IFERROR(IF(((G253-F253)/F253)=-1, "", (G253-F253)/F253), "")</f>
        <v/>
      </c>
      <c r="H254" s="152">
        <f>IFERROR(IF(((H253-G253)/G253)=-1, "", (H253-G253)/G253), "")</f>
        <v/>
      </c>
      <c r="I254" s="152">
        <f>IFERROR(IF(((I253-H253)/H253)=-1, "", (I253-H253)/H253), "")</f>
        <v/>
      </c>
      <c r="J254" s="152">
        <f>IFERROR(IF(((J253-I253)/I253)=-1, "", (J253-I253)/I253), "")</f>
        <v/>
      </c>
      <c r="K254" s="152">
        <f>IFERROR(IF(((K253-J253)/J253)=-1, "", (K253-J253)/J253), "")</f>
        <v/>
      </c>
      <c r="L254" s="152">
        <f>IFERROR(IF(((L253-K253)/K253)=-1, "", (L253-K253)/K253), "")</f>
        <v/>
      </c>
      <c r="M254" s="152">
        <f>IFERROR(IF(((M253-L253)/L253)=-1, "", (M253-L253)/L253), "")</f>
        <v/>
      </c>
      <c r="N254" s="152">
        <f>IFERROR(IF(((N253-M253)/M253)=-1, "", (N253-M253)/M253), "")</f>
        <v/>
      </c>
      <c r="O254" s="152">
        <f>IFERROR(IF(((O253-N253)/N253)=-1, "", (O253-N253)/N253), "")</f>
        <v/>
      </c>
      <c r="P254" s="152">
        <f>IFERROR(IF(((P253-O253)/O253)=-1, "", (P253-O253)/O253), "")</f>
        <v/>
      </c>
      <c r="Q254" s="152">
        <f>IFERROR(IF(((Q253-P253)/P253)=-1, "", (Q253-P253)/P253), "")</f>
        <v/>
      </c>
      <c r="R254" s="152">
        <f>IFERROR(IF(((R253-Q253)/Q253)=-1, "", (R253-Q253)/Q253), "")</f>
        <v/>
      </c>
      <c r="S254" s="152">
        <f>IFERROR(IF(((S253-R253)/R253)=-1, "", (S253-R253)/R253), "")</f>
        <v/>
      </c>
      <c r="T254" s="152">
        <f>IFERROR(IF(((T253-S253)/S253)=-1, "", (T253-S253)/S253), "")</f>
        <v/>
      </c>
      <c r="U254" s="152">
        <f>IFERROR(IF(((U253-T253)/T253)=-1, "", (U253-T253)/T253), "")</f>
        <v/>
      </c>
      <c r="V254" s="152">
        <f>IFERROR(IF(((V253-U253)/U253)=-1, "", (V253-U253)/U253), "")</f>
        <v/>
      </c>
      <c r="W254" s="152">
        <f>IFERROR(IF(((W253-V253)/V253)=-1, "", (W253-V253)/V253), "")</f>
        <v/>
      </c>
      <c r="X254" s="152">
        <f>IFERROR(IF(((X253-W253)/W253)=-1, "", (X253-W253)/W253), "")</f>
        <v/>
      </c>
      <c r="Y254" s="152">
        <f>IFERROR(IF(((Y253-X253)/X253)=-1, "", (Y253-X253)/X253), "")</f>
        <v/>
      </c>
      <c r="Z254" s="152">
        <f>IFERROR(IF(((Z253-Y253)/Y253)=-1, "", (Z253-Y253)/Y253), "")</f>
        <v/>
      </c>
      <c r="AA254" s="152">
        <f>IFERROR(IF(((AA253-Z253)/Z253)=-1, "", (AA253-Z253)/Z253), "")</f>
        <v/>
      </c>
      <c r="AB254" s="152">
        <f>IFERROR(IF(((AB253-AA253)/AA253)=-1, "", (AB253-AA253)/AA253), "")</f>
        <v/>
      </c>
      <c r="AC254" s="152">
        <f>IFERROR(IF(((AC253-AB253)/AB253)=-1, "", (AC253-AB253)/AB253), "")</f>
        <v/>
      </c>
      <c r="AD254" s="152">
        <f>IFERROR(IF(((AD253-AC253)/AC253)=-1, "", (AD253-AC253)/AC253), "")</f>
        <v/>
      </c>
      <c r="AE254" s="152">
        <f>IFERROR(IF(((AE253-AD253)/AD253)=-1, "", (AE253-AD253)/AD253), "")</f>
        <v/>
      </c>
      <c r="AF254" s="152">
        <f>IFERROR(IF(((AF253-AE253)/AE253)=-1, "", (AF253-AE253)/AE253), "")</f>
        <v/>
      </c>
      <c r="AG254" s="152">
        <f>IFERROR(IF(((AG253-AF253)/AF253)=-1, "", (AG253-AF253)/AF253), "")</f>
        <v/>
      </c>
      <c r="AH254" s="152">
        <f>IFERROR(IF(((AH253-AG253)/AG253)=-1, "", (AH253-AG253)/AG253), "")</f>
        <v/>
      </c>
      <c r="AI254" s="152">
        <f>IFERROR(IF(((AI253-AH253)/AH253)=-1, "", (AI253-AH253)/AH253), "")</f>
        <v/>
      </c>
      <c r="AJ254" s="152">
        <f>IFERROR(IF(((AJ253-AI253)/AI253)=-1, "", (AJ253-AI253)/AI253), "")</f>
        <v/>
      </c>
      <c r="AK254" s="152">
        <f>IFERROR(IF(((AK253-AJ253)/AJ253)=-1, "", (AK253-AJ253)/AJ253), "")</f>
        <v/>
      </c>
      <c r="AL254" s="152">
        <f>IFERROR(IF(((AL253-AK253)/AK253)=-1, "", (AL253-AK253)/AK253), "")</f>
        <v/>
      </c>
      <c r="AM254" s="152">
        <f>IFERROR(IF(((AM253-AL253)/AL253)=-1, "", (AM253-AL253)/AL253), "")</f>
        <v/>
      </c>
    </row>
    <row r="255" hidden="1" ht="18" customHeight="1" s="173" thickBot="1">
      <c r="A255" s="39" t="inlineStr">
        <is>
          <t>Proforma ekuitas</t>
        </is>
      </c>
      <c r="B255" s="39" t="n"/>
      <c r="C255" s="37" t="inlineStr"/>
      <c r="D255" s="37" t="inlineStr"/>
      <c r="E255" s="37" t="inlineStr"/>
      <c r="F255" s="37" t="inlineStr"/>
      <c r="G255" s="37" t="inlineStr"/>
      <c r="H255" s="37" t="inlineStr"/>
      <c r="I255" s="37" t="inlineStr"/>
      <c r="J255" s="37" t="inlineStr"/>
      <c r="K255" s="37" t="n"/>
      <c r="L255" s="37" t="n"/>
      <c r="M255" s="37" t="n"/>
      <c r="N255" s="37" t="n"/>
      <c r="O255" s="37" t="n"/>
      <c r="P255" s="37" t="n"/>
      <c r="Q255" s="37" t="n"/>
      <c r="R255" s="37" t="n"/>
      <c r="S255" s="37" t="n"/>
      <c r="T255" s="37" t="n"/>
      <c r="U255" s="37" t="n"/>
      <c r="V255" s="37" t="n"/>
      <c r="W255" s="37" t="n"/>
      <c r="X255" s="37" t="n"/>
      <c r="Y255" s="37" t="n"/>
      <c r="Z255" s="37" t="n"/>
      <c r="AA255" s="37" t="n"/>
      <c r="AB255" s="37" t="n"/>
      <c r="AC255" s="37" t="n"/>
      <c r="AD255" s="37" t="n"/>
      <c r="AE255" s="37" t="n"/>
      <c r="AF255" s="37" t="n"/>
      <c r="AG255" s="37" t="n"/>
      <c r="AH255" s="37" t="n"/>
      <c r="AI255" s="37" t="n"/>
      <c r="AJ255" s="37" t="n"/>
      <c r="AK255" s="37" t="n"/>
      <c r="AL255" s="37" t="n"/>
      <c r="AM255" s="37" t="n"/>
    </row>
    <row r="256" hidden="1" ht="18" customHeight="1" s="173" thickBot="1">
      <c r="A256" s="39" t="inlineStr">
        <is>
          <t>Kepentingan non-pengendali</t>
        </is>
      </c>
      <c r="B256" s="39" t="n"/>
      <c r="C256" s="37" t="inlineStr"/>
      <c r="D256" s="37" t="inlineStr"/>
      <c r="E256" s="37" t="inlineStr"/>
      <c r="F256" s="37" t="inlineStr"/>
      <c r="G256" s="37" t="inlineStr"/>
      <c r="H256" s="37" t="inlineStr"/>
      <c r="I256" s="37" t="inlineStr"/>
      <c r="J256" s="37" t="inlineStr"/>
      <c r="K256" s="37" t="n"/>
      <c r="L256" s="37" t="n"/>
      <c r="M256" s="37" t="n"/>
      <c r="N256" s="37" t="n"/>
      <c r="O256" s="37" t="n"/>
      <c r="P256" s="37" t="n"/>
      <c r="Q256" s="37" t="n"/>
      <c r="R256" s="37" t="n"/>
      <c r="S256" s="37" t="n"/>
      <c r="T256" s="37" t="n"/>
      <c r="U256" s="37" t="n"/>
      <c r="V256" s="37" t="n"/>
      <c r="W256" s="37" t="n"/>
      <c r="X256" s="37" t="n"/>
      <c r="Y256" s="37" t="n"/>
      <c r="Z256" s="37" t="n"/>
      <c r="AA256" s="37" t="n"/>
      <c r="AB256" s="37" t="n"/>
      <c r="AC256" s="37" t="n"/>
      <c r="AD256" s="37" t="n"/>
      <c r="AE256" s="37" t="n"/>
      <c r="AF256" s="37" t="n"/>
      <c r="AG256" s="37" t="n"/>
      <c r="AH256" s="37" t="n"/>
      <c r="AI256" s="37" t="n"/>
      <c r="AJ256" s="37" t="n"/>
      <c r="AK256" s="37" t="n"/>
      <c r="AL256" s="37" t="n"/>
      <c r="AM256" s="37" t="n"/>
    </row>
    <row r="257" ht="18" customHeight="1" s="173" thickBot="1">
      <c r="A257" s="42" t="inlineStr">
        <is>
          <t>Jumlah ekuitas</t>
        </is>
      </c>
      <c r="B257" s="42" t="n"/>
      <c r="C257" s="41" t="n">
        <v>5026.64</v>
      </c>
      <c r="D257" s="41" t="n">
        <v>5088.036</v>
      </c>
      <c r="E257" s="41" t="n">
        <v>5444.288</v>
      </c>
      <c r="F257" s="41" t="n">
        <v>25013.934</v>
      </c>
      <c r="G257" s="41" t="n">
        <v>33505.61</v>
      </c>
      <c r="H257" s="41" t="n">
        <v>38739.121</v>
      </c>
      <c r="I257" s="41" t="n">
        <v>45041.572</v>
      </c>
      <c r="J257" s="41" t="n">
        <v>51952.874</v>
      </c>
      <c r="K257" s="41" t="n"/>
      <c r="L257" s="41" t="n"/>
      <c r="M257" s="41" t="n"/>
      <c r="N257" s="41" t="n"/>
      <c r="O257" s="41" t="n"/>
      <c r="P257" s="41" t="n"/>
      <c r="Q257" s="41" t="n"/>
      <c r="R257" s="41" t="n"/>
      <c r="S257" s="41" t="n"/>
      <c r="T257" s="41" t="n"/>
      <c r="U257" s="41" t="n"/>
      <c r="V257" s="41" t="n"/>
      <c r="W257" s="41" t="n"/>
      <c r="X257" s="41" t="n"/>
      <c r="Y257" s="41" t="n"/>
      <c r="Z257" s="41" t="n"/>
      <c r="AA257" s="41" t="n"/>
      <c r="AB257" s="41" t="n"/>
      <c r="AC257" s="41" t="n"/>
      <c r="AD257" s="41" t="n"/>
      <c r="AE257" s="41" t="n"/>
      <c r="AF257" s="41" t="n"/>
      <c r="AG257" s="41" t="n"/>
      <c r="AH257" s="41" t="n"/>
      <c r="AI257" s="41" t="n"/>
      <c r="AJ257" s="41" t="n"/>
      <c r="AK257" s="41" t="n"/>
      <c r="AL257" s="41" t="n"/>
      <c r="AM257" s="41" t="n"/>
    </row>
    <row r="258" ht="35" customHeight="1" s="173" thickBot="1">
      <c r="A258" s="38" t="inlineStr">
        <is>
          <t>Jumlah liabilitas, dana syirkah temporer dan ekuitas</t>
        </is>
      </c>
      <c r="B258" s="38" t="n"/>
      <c r="C258" s="41" t="n">
        <v>37869.177</v>
      </c>
      <c r="D258" s="41" t="n">
        <v>43123.488</v>
      </c>
      <c r="E258" s="41" t="n">
        <v>239581.524</v>
      </c>
      <c r="F258" s="41" t="n">
        <v>265289.081</v>
      </c>
      <c r="G258" s="41" t="n">
        <v>305727.438</v>
      </c>
      <c r="H258" s="41" t="n">
        <v>353624.124</v>
      </c>
      <c r="I258" s="41" t="n">
        <v>408613.432</v>
      </c>
      <c r="J258" s="41" t="n">
        <v>456192.606</v>
      </c>
      <c r="K258" s="41" t="n"/>
      <c r="L258" s="41" t="n"/>
      <c r="M258" s="41" t="n"/>
      <c r="N258" s="41" t="n"/>
      <c r="O258" s="41" t="n"/>
      <c r="P258" s="41" t="n"/>
      <c r="Q258" s="41" t="n"/>
      <c r="R258" s="41" t="n"/>
      <c r="S258" s="41" t="n"/>
      <c r="T258" s="41" t="n"/>
      <c r="U258" s="41" t="n"/>
      <c r="V258" s="41" t="n"/>
      <c r="W258" s="41" t="n"/>
      <c r="X258" s="41" t="n"/>
      <c r="Y258" s="41" t="n"/>
      <c r="Z258" s="41" t="n"/>
      <c r="AA258" s="41" t="n"/>
      <c r="AB258" s="41" t="n"/>
      <c r="AC258" s="41" t="n"/>
      <c r="AD258" s="41" t="n"/>
      <c r="AE258" s="41" t="n"/>
      <c r="AF258" s="41" t="n"/>
      <c r="AG258" s="41" t="n"/>
      <c r="AH258" s="41" t="n"/>
      <c r="AI258" s="41" t="n"/>
      <c r="AJ258" s="41" t="n"/>
      <c r="AK258" s="41" t="n"/>
      <c r="AL258" s="41" t="n"/>
      <c r="AM258" s="41" t="n"/>
    </row>
  </sheetData>
  <mergeCells count="1">
    <mergeCell ref="A1:C1"/>
  </mergeCells>
  <conditionalFormatting sqref="C45:AM45">
    <cfRule type="cellIs" priority="18" operator="lessThan" dxfId="1">
      <formula>0</formula>
    </cfRule>
    <cfRule type="cellIs" priority="16" operator="greaterThan" dxfId="0">
      <formula>0</formula>
    </cfRule>
  </conditionalFormatting>
  <conditionalFormatting sqref="C126:AM126">
    <cfRule type="cellIs" priority="15" operator="lessThan" dxfId="1">
      <formula>0</formula>
    </cfRule>
    <cfRule type="cellIs" priority="13" operator="greaterThan" dxfId="0">
      <formula>0</formula>
    </cfRule>
  </conditionalFormatting>
  <conditionalFormatting sqref="C128:AM128">
    <cfRule type="cellIs" priority="10" operator="greaterThan" dxfId="0">
      <formula>0</formula>
    </cfRule>
    <cfRule type="cellIs" priority="12" operator="lessThan" dxfId="1">
      <formula>0</formula>
    </cfRule>
  </conditionalFormatting>
  <conditionalFormatting sqref="C136:AM136">
    <cfRule type="cellIs" priority="9" operator="lessThan" dxfId="1">
      <formula>0</formula>
    </cfRule>
    <cfRule type="cellIs" priority="7" operator="greaterThan" dxfId="0">
      <formula>0</formula>
    </cfRule>
  </conditionalFormatting>
  <conditionalFormatting sqref="C248:AM248">
    <cfRule type="cellIs" priority="6" operator="lessThan" dxfId="1">
      <formula>0</formula>
    </cfRule>
    <cfRule type="cellIs" priority="4" operator="greaterThan" dxfId="0">
      <formula>0</formula>
    </cfRule>
  </conditionalFormatting>
  <conditionalFormatting sqref="C254:AM254">
    <cfRule type="cellIs" priority="3" operator="lessThan" dxfId="1">
      <formula>0</formula>
    </cfRule>
    <cfRule type="cellIs" priority="1" operator="greaterThan" dxfId="0">
      <formula>0</formula>
    </cfRule>
  </conditionalFormatting>
  <dataValidations count="1">
    <dataValidation sqref="C6:AM8 C10:AM12 C14:AM20 C22:AM26 C28:AM32 C34:AM36 C38:AM40 C42:AM44 C46:AM46 C48:AM51 C53:AM55 C57:AM59 C61:AM63 C65:AM67 C69:AM71 C73:AM75 C77:AM79 C81:AM83 C85:AM90 C92:AM95 C97:AM110 C112:AM125 C127:AO127 C129:AM129 C132:AM135 C137:AM138 C141:AM142 C144:AM145 C147:AM148 C150:AM151 C153:AM154 C156:AM157 C159:AM162 C164:AM169 C171:AM177 C179:AM181 C183:AM200 C202:AM204 C205:AO205 C209:AM210 C212:AM213 C215:AM216 C218:AM220 C222:AM226 C229:AM246 C250:AM253 C255:AM258"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5.xml><?xml version="1.0" encoding="utf-8"?>
<worksheet xmlns="http://schemas.openxmlformats.org/spreadsheetml/2006/main">
  <sheetPr>
    <outlinePr summaryBelow="1" summaryRight="1"/>
    <pageSetUpPr/>
  </sheetPr>
  <dimension ref="A1:AM18"/>
  <sheetViews>
    <sheetView zoomScale="90" zoomScaleNormal="90" workbookViewId="0">
      <selection activeCell="C6" sqref="C6"/>
    </sheetView>
  </sheetViews>
  <sheetFormatPr baseColWidth="10" defaultRowHeight="12"/>
  <cols>
    <col width="28.3984375" customWidth="1" style="173" min="1" max="1"/>
    <col width="21" customWidth="1" style="173" min="2" max="39"/>
  </cols>
  <sheetData>
    <row r="1" ht="20" customHeight="1" s="173">
      <c r="A1" s="166" t="inlineStr">
        <is>
          <t>Asset Composition</t>
        </is>
      </c>
    </row>
    <row r="2" ht="20" customHeight="1" s="173">
      <c r="C2" s="157" t="n"/>
      <c r="D2" s="157" t="n"/>
      <c r="E2" s="157" t="n"/>
      <c r="F2" s="157" t="n"/>
      <c r="G2" s="157" t="n"/>
      <c r="H2" s="157" t="n"/>
      <c r="I2" s="157" t="n"/>
      <c r="J2" s="157" t="n"/>
      <c r="K2" s="157" t="n"/>
      <c r="L2" s="157" t="n"/>
    </row>
    <row r="3" ht="20" customHeight="1" s="173">
      <c r="C3" s="165">
        <f>'BALANCE SHEET'!C3</f>
        <v/>
      </c>
      <c r="D3" s="165">
        <f>'BALANCE SHEET'!D3</f>
        <v/>
      </c>
      <c r="E3" s="165">
        <f>'BALANCE SHEET'!E3</f>
        <v/>
      </c>
      <c r="F3" s="165">
        <f>'BALANCE SHEET'!F3</f>
        <v/>
      </c>
      <c r="G3" s="165">
        <f>'BALANCE SHEET'!G3</f>
        <v/>
      </c>
      <c r="H3" s="165">
        <f>'BALANCE SHEET'!H3</f>
        <v/>
      </c>
      <c r="I3" s="165">
        <f>'BALANCE SHEET'!I3</f>
        <v/>
      </c>
      <c r="J3" s="165">
        <f>'BALANCE SHEET'!J3</f>
        <v/>
      </c>
      <c r="K3" s="165">
        <f>'BALANCE SHEET'!K3</f>
        <v/>
      </c>
      <c r="L3" s="165">
        <f>'BALANCE SHEET'!L3</f>
        <v/>
      </c>
      <c r="M3" s="165">
        <f>'BALANCE SHEET'!M3</f>
        <v/>
      </c>
      <c r="N3" s="165">
        <f>'BALANCE SHEET'!N3</f>
        <v/>
      </c>
      <c r="O3" s="165">
        <f>'BALANCE SHEET'!O3</f>
        <v/>
      </c>
      <c r="P3" s="165">
        <f>'BALANCE SHEET'!P3</f>
        <v/>
      </c>
      <c r="Q3" s="165">
        <f>'BALANCE SHEET'!Q3</f>
        <v/>
      </c>
      <c r="R3" s="165">
        <f>'BALANCE SHEET'!R3</f>
        <v/>
      </c>
      <c r="S3" s="165">
        <f>'BALANCE SHEET'!S3</f>
        <v/>
      </c>
      <c r="T3" s="165">
        <f>'BALANCE SHEET'!T3</f>
        <v/>
      </c>
      <c r="U3" s="165">
        <f>'BALANCE SHEET'!U3</f>
        <v/>
      </c>
      <c r="V3" s="165">
        <f>'BALANCE SHEET'!V3</f>
        <v/>
      </c>
      <c r="W3" s="165">
        <f>'BALANCE SHEET'!W3</f>
        <v/>
      </c>
      <c r="X3" s="165">
        <f>'BALANCE SHEET'!X3</f>
        <v/>
      </c>
      <c r="Y3" s="165">
        <f>'BALANCE SHEET'!Y3</f>
        <v/>
      </c>
      <c r="Z3" s="165">
        <f>'BALANCE SHEET'!Z3</f>
        <v/>
      </c>
      <c r="AA3" s="165">
        <f>'BALANCE SHEET'!AA3</f>
        <v/>
      </c>
      <c r="AB3" s="165">
        <f>'BALANCE SHEET'!AB3</f>
        <v/>
      </c>
      <c r="AC3" s="165">
        <f>'BALANCE SHEET'!AC3</f>
        <v/>
      </c>
      <c r="AD3" s="165">
        <f>'BALANCE SHEET'!AD3</f>
        <v/>
      </c>
      <c r="AE3" s="165">
        <f>'BALANCE SHEET'!AE3</f>
        <v/>
      </c>
      <c r="AF3" s="165">
        <f>'BALANCE SHEET'!AF3</f>
        <v/>
      </c>
      <c r="AG3" s="165">
        <f>'BALANCE SHEET'!AG3</f>
        <v/>
      </c>
      <c r="AH3" s="165">
        <f>'BALANCE SHEET'!AH3</f>
        <v/>
      </c>
      <c r="AI3" s="165">
        <f>'BALANCE SHEET'!AI3</f>
        <v/>
      </c>
      <c r="AJ3" s="165">
        <f>'BALANCE SHEET'!AJ3</f>
        <v/>
      </c>
      <c r="AK3" s="165">
        <f>'BALANCE SHEET'!AK3</f>
        <v/>
      </c>
      <c r="AL3" s="165">
        <f>'BALANCE SHEET'!AL3</f>
        <v/>
      </c>
      <c r="AM3" s="165">
        <f>'BALANCE SHEET'!AM3</f>
        <v/>
      </c>
    </row>
    <row r="4" ht="20" customHeight="1" s="173" thickBot="1">
      <c r="A4" s="159" t="inlineStr">
        <is>
          <t>Absolute</t>
        </is>
      </c>
      <c r="C4" s="34" t="n"/>
      <c r="D4" s="34" t="n"/>
      <c r="E4" s="34" t="n"/>
      <c r="F4" s="34" t="n"/>
      <c r="G4" s="34" t="n"/>
      <c r="H4" s="34" t="n"/>
      <c r="I4" s="34" t="n"/>
      <c r="J4" s="34" t="n"/>
      <c r="K4" s="34" t="n"/>
      <c r="L4" s="34" t="n"/>
      <c r="M4" s="34" t="n"/>
      <c r="N4" s="34" t="n"/>
      <c r="O4" s="34" t="n"/>
      <c r="P4" s="34" t="n"/>
      <c r="Q4" s="34" t="n"/>
      <c r="R4" s="34" t="n"/>
      <c r="S4" s="34" t="n"/>
      <c r="T4" s="34" t="n"/>
      <c r="U4" s="34" t="n"/>
      <c r="V4" s="34" t="n"/>
      <c r="W4" s="34" t="n"/>
      <c r="X4" s="34" t="n"/>
      <c r="Y4" s="34" t="n"/>
      <c r="Z4" s="34" t="n"/>
      <c r="AA4" s="34" t="n"/>
      <c r="AB4" s="34" t="n"/>
      <c r="AC4" s="34" t="n"/>
      <c r="AD4" s="34" t="n"/>
      <c r="AE4" s="34" t="n"/>
      <c r="AF4" s="34" t="n"/>
      <c r="AG4" s="34" t="n"/>
      <c r="AH4" s="34" t="n"/>
      <c r="AI4" s="34" t="n"/>
      <c r="AJ4" s="34" t="n"/>
      <c r="AK4" s="34" t="n"/>
      <c r="AL4" s="34" t="n"/>
      <c r="AM4" s="34" t="n"/>
    </row>
    <row r="5" ht="20" customHeight="1" s="173" thickBot="1">
      <c r="A5" s="160" t="inlineStr">
        <is>
          <t>Cash</t>
        </is>
      </c>
      <c r="C5" s="149">
        <f>IFERROR(HLOOKUP(C3,'BALANCE SHEET'!$C$3:$AM$258, 15, FALSE), 0)</f>
        <v/>
      </c>
      <c r="D5" s="149">
        <f>IFERROR(HLOOKUP(D3,'BALANCE SHEET'!$C$3:$AM$258, 15, FALSE), 0)</f>
        <v/>
      </c>
      <c r="E5" s="149">
        <f>IFERROR(HLOOKUP(E3,'BALANCE SHEET'!$C$3:$AM$258, 15, FALSE), 0)</f>
        <v/>
      </c>
      <c r="F5" s="149">
        <f>IFERROR(HLOOKUP(F3,'BALANCE SHEET'!$C$3:$AM$258, 15, FALSE), 0)</f>
        <v/>
      </c>
      <c r="G5" s="149">
        <f>IFERROR(HLOOKUP(G3,'BALANCE SHEET'!$C$3:$AM$258, 15, FALSE), 0)</f>
        <v/>
      </c>
      <c r="H5" s="149">
        <f>IFERROR(HLOOKUP(H3,'BALANCE SHEET'!$C$3:$AM$258, 15, FALSE), 0)</f>
        <v/>
      </c>
      <c r="I5" s="149">
        <f>IFERROR(HLOOKUP(I3,'BALANCE SHEET'!$C$3:$AM$258, 15, FALSE), 0)</f>
        <v/>
      </c>
      <c r="J5" s="149">
        <f>IFERROR(HLOOKUP(J3,'BALANCE SHEET'!$C$3:$AM$258, 15, FALSE), 0)</f>
        <v/>
      </c>
      <c r="K5" s="149">
        <f>IFERROR(HLOOKUP(K3,'BALANCE SHEET'!$C$3:$AM$258, 15, FALSE), 0)</f>
        <v/>
      </c>
      <c r="L5" s="149">
        <f>IFERROR(HLOOKUP(L3,'BALANCE SHEET'!$C$3:$AM$258, 15, FALSE), 0)</f>
        <v/>
      </c>
      <c r="M5" s="149">
        <f>IFERROR(HLOOKUP(M3,'BALANCE SHEET'!$C$3:$AM$258, 15, FALSE), 0)</f>
        <v/>
      </c>
      <c r="N5" s="149">
        <f>IFERROR(HLOOKUP(N3,'BALANCE SHEET'!$C$3:$AM$258, 15, FALSE), 0)</f>
        <v/>
      </c>
      <c r="O5" s="149">
        <f>IFERROR(HLOOKUP(O3,'BALANCE SHEET'!$C$3:$AM$258, 15, FALSE), 0)</f>
        <v/>
      </c>
      <c r="P5" s="149">
        <f>IFERROR(HLOOKUP(P3,'BALANCE SHEET'!$C$3:$AM$258, 15, FALSE), 0)</f>
        <v/>
      </c>
      <c r="Q5" s="149">
        <f>IFERROR(HLOOKUP(Q3,'BALANCE SHEET'!$C$3:$AM$258, 15, FALSE), 0)</f>
        <v/>
      </c>
      <c r="R5" s="149">
        <f>IFERROR(HLOOKUP(R3,'BALANCE SHEET'!$C$3:$AM$258, 15, FALSE), 0)</f>
        <v/>
      </c>
      <c r="S5" s="149">
        <f>IFERROR(HLOOKUP(S3,'BALANCE SHEET'!$C$3:$AM$258, 15, FALSE), 0)</f>
        <v/>
      </c>
      <c r="T5" s="149">
        <f>IFERROR(HLOOKUP(T3,'BALANCE SHEET'!$C$3:$AM$258, 15, FALSE), 0)</f>
        <v/>
      </c>
      <c r="U5" s="149">
        <f>IFERROR(HLOOKUP(U3,'BALANCE SHEET'!$C$3:$AM$258, 15, FALSE), 0)</f>
        <v/>
      </c>
      <c r="V5" s="149">
        <f>IFERROR(HLOOKUP(V3,'BALANCE SHEET'!$C$3:$AM$258, 15, FALSE), 0)</f>
        <v/>
      </c>
      <c r="W5" s="149">
        <f>IFERROR(HLOOKUP(W3,'BALANCE SHEET'!$C$3:$AM$258, 15, FALSE), 0)</f>
        <v/>
      </c>
      <c r="X5" s="149">
        <f>IFERROR(HLOOKUP(X3,'BALANCE SHEET'!$C$3:$AM$258, 15, FALSE), 0)</f>
        <v/>
      </c>
      <c r="Y5" s="149">
        <f>IFERROR(HLOOKUP(Y3,'BALANCE SHEET'!$C$3:$AM$258, 15, FALSE), 0)</f>
        <v/>
      </c>
      <c r="Z5" s="149">
        <f>IFERROR(HLOOKUP(Z3,'BALANCE SHEET'!$C$3:$AM$258, 15, FALSE), 0)</f>
        <v/>
      </c>
      <c r="AA5" s="149">
        <f>IFERROR(HLOOKUP(AA3,'BALANCE SHEET'!$C$3:$AM$258, 15, FALSE), 0)</f>
        <v/>
      </c>
      <c r="AB5" s="149">
        <f>IFERROR(HLOOKUP(AB3,'BALANCE SHEET'!$C$3:$AM$258, 15, FALSE), 0)</f>
        <v/>
      </c>
      <c r="AC5" s="149">
        <f>IFERROR(HLOOKUP(AC3,'BALANCE SHEET'!$C$3:$AM$258, 15, FALSE), 0)</f>
        <v/>
      </c>
      <c r="AD5" s="149">
        <f>IFERROR(HLOOKUP(AD3,'BALANCE SHEET'!$C$3:$AM$258, 15, FALSE), 0)</f>
        <v/>
      </c>
      <c r="AE5" s="149">
        <f>IFERROR(HLOOKUP(AE3,'BALANCE SHEET'!$C$3:$AM$258, 15, FALSE), 0)</f>
        <v/>
      </c>
      <c r="AF5" s="149">
        <f>IFERROR(HLOOKUP(AF3,'BALANCE SHEET'!$C$3:$AM$258, 15, FALSE), 0)</f>
        <v/>
      </c>
      <c r="AG5" s="149">
        <f>IFERROR(HLOOKUP(AG3,'BALANCE SHEET'!$C$3:$AM$258, 15, FALSE), 0)</f>
        <v/>
      </c>
      <c r="AH5" s="149">
        <f>IFERROR(HLOOKUP(AH3,'BALANCE SHEET'!$C$3:$AM$258, 15, FALSE), 0)</f>
        <v/>
      </c>
      <c r="AI5" s="149">
        <f>IFERROR(HLOOKUP(AI3,'BALANCE SHEET'!$C$3:$AM$258, 15, FALSE), 0)</f>
        <v/>
      </c>
      <c r="AJ5" s="149">
        <f>IFERROR(HLOOKUP(AJ3,'BALANCE SHEET'!$C$3:$AM$258, 15, FALSE), 0)</f>
        <v/>
      </c>
      <c r="AK5" s="149">
        <f>IFERROR(HLOOKUP(AK3,'BALANCE SHEET'!$C$3:$AM$258, 15, FALSE), 0)</f>
        <v/>
      </c>
      <c r="AL5" s="149">
        <f>IFERROR(HLOOKUP(AL3,'BALANCE SHEET'!$C$3:$AM$258, 15, FALSE), 0)</f>
        <v/>
      </c>
      <c r="AM5" s="149">
        <f>IFERROR(HLOOKUP(AM3,'BALANCE SHEET'!$C$3:$AM$258, 15, FALSE), 0)</f>
        <v/>
      </c>
    </row>
    <row r="6" ht="20" customHeight="1" s="173" thickBot="1">
      <c r="A6" s="160" t="inlineStr">
        <is>
          <t>Credit</t>
        </is>
      </c>
      <c r="C6" s="149">
        <f>IFERROR(HLOOKUP(C3,'BALANCE SHEET'!$C$3:$AM$258, 42, FALSE), 0)</f>
        <v/>
      </c>
      <c r="D6" s="149">
        <f>IFERROR(HLOOKUP(D3,'BALANCE SHEET'!$C$3:$AM$258, 42, FALSE), 0)</f>
        <v/>
      </c>
      <c r="E6" s="149">
        <f>IFERROR(HLOOKUP(E3,'BALANCE SHEET'!$C$3:$AM$258, 42, FALSE), 0)</f>
        <v/>
      </c>
      <c r="F6" s="149">
        <f>IFERROR(HLOOKUP(F3,'BALANCE SHEET'!$C$3:$AM$258, 42, FALSE), 0)</f>
        <v/>
      </c>
      <c r="G6" s="149">
        <f>IFERROR(HLOOKUP(G3,'BALANCE SHEET'!$C$3:$AM$258, 42, FALSE), 0)</f>
        <v/>
      </c>
      <c r="H6" s="149">
        <f>IFERROR(HLOOKUP(H3,'BALANCE SHEET'!$C$3:$AM$258, 42, FALSE), 0)</f>
        <v/>
      </c>
      <c r="I6" s="149">
        <f>IFERROR(HLOOKUP(I3,'BALANCE SHEET'!$C$3:$AM$258, 42, FALSE), 0)</f>
        <v/>
      </c>
      <c r="J6" s="149">
        <f>IFERROR(HLOOKUP(J3,'BALANCE SHEET'!$C$3:$AM$258, 42, FALSE), 0)</f>
        <v/>
      </c>
      <c r="K6" s="149">
        <f>IFERROR(HLOOKUP(K3,'BALANCE SHEET'!$C$3:$AM$258, 42, FALSE), 0)</f>
        <v/>
      </c>
      <c r="L6" s="149">
        <f>IFERROR(HLOOKUP(L3,'BALANCE SHEET'!$C$3:$AM$258, 42, FALSE), 0)</f>
        <v/>
      </c>
      <c r="M6" s="149">
        <f>IFERROR(HLOOKUP(M3,'BALANCE SHEET'!$C$3:$AM$258, 42, FALSE), 0)</f>
        <v/>
      </c>
      <c r="N6" s="149">
        <f>IFERROR(HLOOKUP(N3,'BALANCE SHEET'!$C$3:$AM$258, 42, FALSE), 0)</f>
        <v/>
      </c>
      <c r="O6" s="149">
        <f>IFERROR(HLOOKUP(O3,'BALANCE SHEET'!$C$3:$AM$258, 42, FALSE), 0)</f>
        <v/>
      </c>
      <c r="P6" s="149">
        <f>IFERROR(HLOOKUP(P3,'BALANCE SHEET'!$C$3:$AM$258, 42, FALSE), 0)</f>
        <v/>
      </c>
      <c r="Q6" s="149">
        <f>IFERROR(HLOOKUP(Q3,'BALANCE SHEET'!$C$3:$AM$258, 42, FALSE), 0)</f>
        <v/>
      </c>
      <c r="R6" s="149">
        <f>IFERROR(HLOOKUP(R3,'BALANCE SHEET'!$C$3:$AM$258, 42, FALSE), 0)</f>
        <v/>
      </c>
      <c r="S6" s="149">
        <f>IFERROR(HLOOKUP(S3,'BALANCE SHEET'!$C$3:$AM$258, 42, FALSE), 0)</f>
        <v/>
      </c>
      <c r="T6" s="149">
        <f>IFERROR(HLOOKUP(T3,'BALANCE SHEET'!$C$3:$AM$258, 42, FALSE), 0)</f>
        <v/>
      </c>
      <c r="U6" s="149">
        <f>IFERROR(HLOOKUP(U3,'BALANCE SHEET'!$C$3:$AM$258, 42, FALSE), 0)</f>
        <v/>
      </c>
      <c r="V6" s="149">
        <f>IFERROR(HLOOKUP(V3,'BALANCE SHEET'!$C$3:$AM$258, 42, FALSE), 0)</f>
        <v/>
      </c>
      <c r="W6" s="149">
        <f>IFERROR(HLOOKUP(W3,'BALANCE SHEET'!$C$3:$AM$258, 42, FALSE), 0)</f>
        <v/>
      </c>
      <c r="X6" s="149">
        <f>IFERROR(HLOOKUP(X3,'BALANCE SHEET'!$C$3:$AM$258, 42, FALSE), 0)</f>
        <v/>
      </c>
      <c r="Y6" s="149">
        <f>IFERROR(HLOOKUP(Y3,'BALANCE SHEET'!$C$3:$AM$258, 42, FALSE), 0)</f>
        <v/>
      </c>
      <c r="Z6" s="149">
        <f>IFERROR(HLOOKUP(Z3,'BALANCE SHEET'!$C$3:$AM$258, 42, FALSE), 0)</f>
        <v/>
      </c>
      <c r="AA6" s="149">
        <f>IFERROR(HLOOKUP(AA3,'BALANCE SHEET'!$C$3:$AM$258, 42, FALSE), 0)</f>
        <v/>
      </c>
      <c r="AB6" s="149">
        <f>IFERROR(HLOOKUP(AB3,'BALANCE SHEET'!$C$3:$AM$258, 42, FALSE), 0)</f>
        <v/>
      </c>
      <c r="AC6" s="149">
        <f>IFERROR(HLOOKUP(AC3,'BALANCE SHEET'!$C$3:$AM$258, 42, FALSE), 0)</f>
        <v/>
      </c>
      <c r="AD6" s="149">
        <f>IFERROR(HLOOKUP(AD3,'BALANCE SHEET'!$C$3:$AM$258, 42, FALSE), 0)</f>
        <v/>
      </c>
      <c r="AE6" s="149">
        <f>IFERROR(HLOOKUP(AE3,'BALANCE SHEET'!$C$3:$AM$258, 42, FALSE), 0)</f>
        <v/>
      </c>
      <c r="AF6" s="149">
        <f>IFERROR(HLOOKUP(AF3,'BALANCE SHEET'!$C$3:$AM$258, 42, FALSE), 0)</f>
        <v/>
      </c>
      <c r="AG6" s="149">
        <f>IFERROR(HLOOKUP(AG3,'BALANCE SHEET'!$C$3:$AM$258, 42, FALSE), 0)</f>
        <v/>
      </c>
      <c r="AH6" s="149">
        <f>IFERROR(HLOOKUP(AH3,'BALANCE SHEET'!$C$3:$AM$258, 42, FALSE), 0)</f>
        <v/>
      </c>
      <c r="AI6" s="149">
        <f>IFERROR(HLOOKUP(AI3,'BALANCE SHEET'!$C$3:$AM$258, 42, FALSE), 0)</f>
        <v/>
      </c>
      <c r="AJ6" s="149">
        <f>IFERROR(HLOOKUP(AJ3,'BALANCE SHEET'!$C$3:$AM$258, 42, FALSE), 0)</f>
        <v/>
      </c>
      <c r="AK6" s="149">
        <f>IFERROR(HLOOKUP(AK3,'BALANCE SHEET'!$C$3:$AM$258, 42, FALSE), 0)</f>
        <v/>
      </c>
      <c r="AL6" s="149">
        <f>IFERROR(HLOOKUP(AL3,'BALANCE SHEET'!$C$3:$AM$258, 42, FALSE), 0)</f>
        <v/>
      </c>
      <c r="AM6" s="149">
        <f>IFERROR(HLOOKUP(AM3,'BALANCE SHEET'!$C$3:$AM$258, 42, FALSE), 0)</f>
        <v/>
      </c>
    </row>
    <row r="7" ht="20" customHeight="1" s="173" thickBot="1">
      <c r="A7" s="161" t="inlineStr">
        <is>
          <t>PPE</t>
        </is>
      </c>
      <c r="C7" s="149">
        <f>IFERROR(HLOOKUP(C3,'BALANCE SHEET'!$C$3:$AM$258, 116, FALSE) + HLOOKUP(C3,'BALANCE SHEET'!$C$3:$AM$258, 118, FALSE) + HLOOKUP(C3,'BALANCE SHEET'!$C$3:$AM$258, 119, FALSE), 0)</f>
        <v/>
      </c>
      <c r="D7" s="149">
        <f>IFERROR(HLOOKUP(D3,'BALANCE SHEET'!$C$3:$AM$258, 116, FALSE) + HLOOKUP(D3,'BALANCE SHEET'!$C$3:$AM$258, 118, FALSE) + HLOOKUP(D3,'BALANCE SHEET'!$C$3:$AM$258, 119, FALSE), 0)</f>
        <v/>
      </c>
      <c r="E7" s="149">
        <f>IFERROR(HLOOKUP(E3,'BALANCE SHEET'!$C$3:$AM$258, 116, FALSE) + HLOOKUP(E3,'BALANCE SHEET'!$C$3:$AM$258, 118, FALSE) + HLOOKUP(E3,'BALANCE SHEET'!$C$3:$AM$258, 119, FALSE), 0)</f>
        <v/>
      </c>
      <c r="F7" s="149">
        <f>IFERROR(HLOOKUP(F3,'BALANCE SHEET'!$C$3:$AM$258, 116, FALSE) + HLOOKUP(F3,'BALANCE SHEET'!$C$3:$AM$258, 118, FALSE) + HLOOKUP(F3,'BALANCE SHEET'!$C$3:$AM$258, 119, FALSE), 0)</f>
        <v/>
      </c>
      <c r="G7" s="149">
        <f>IFERROR(HLOOKUP(G3,'BALANCE SHEET'!$C$3:$AM$258, 116, FALSE) + HLOOKUP(G3,'BALANCE SHEET'!$C$3:$AM$258, 118, FALSE) + HLOOKUP(G3,'BALANCE SHEET'!$C$3:$AM$258, 119, FALSE), 0)</f>
        <v/>
      </c>
      <c r="H7" s="149">
        <f>IFERROR(HLOOKUP(H3,'BALANCE SHEET'!$C$3:$AM$258, 116, FALSE) + HLOOKUP(H3,'BALANCE SHEET'!$C$3:$AM$258, 118, FALSE) + HLOOKUP(H3,'BALANCE SHEET'!$C$3:$AM$258, 119, FALSE), 0)</f>
        <v/>
      </c>
      <c r="I7" s="149">
        <f>IFERROR(HLOOKUP(I3,'BALANCE SHEET'!$C$3:$AM$258, 116, FALSE) + HLOOKUP(I3,'BALANCE SHEET'!$C$3:$AM$258, 118, FALSE) + HLOOKUP(I3,'BALANCE SHEET'!$C$3:$AM$258, 119, FALSE), 0)</f>
        <v/>
      </c>
      <c r="J7" s="149">
        <f>IFERROR(HLOOKUP(J3,'BALANCE SHEET'!$C$3:$AM$258, 116, FALSE) + HLOOKUP(J3,'BALANCE SHEET'!$C$3:$AM$258, 118, FALSE) + HLOOKUP(J3,'BALANCE SHEET'!$C$3:$AM$258, 119, FALSE), 0)</f>
        <v/>
      </c>
      <c r="K7" s="149">
        <f>IFERROR(HLOOKUP(K3,'BALANCE SHEET'!$C$3:$AM$258, 116, FALSE) + HLOOKUP(K3,'BALANCE SHEET'!$C$3:$AM$258, 118, FALSE) + HLOOKUP(K3,'BALANCE SHEET'!$C$3:$AM$258, 119, FALSE), 0)</f>
        <v/>
      </c>
      <c r="L7" s="149">
        <f>IFERROR(HLOOKUP(L3,'BALANCE SHEET'!$C$3:$AM$258, 116, FALSE) + HLOOKUP(L3,'BALANCE SHEET'!$C$3:$AM$258, 118, FALSE) + HLOOKUP(L3,'BALANCE SHEET'!$C$3:$AM$258, 119, FALSE), 0)</f>
        <v/>
      </c>
      <c r="M7" s="149">
        <f>IFERROR(HLOOKUP(M3,'BALANCE SHEET'!$C$3:$AM$258, 116, FALSE) + HLOOKUP(M3,'BALANCE SHEET'!$C$3:$AM$258, 118, FALSE) + HLOOKUP(M3,'BALANCE SHEET'!$C$3:$AM$258, 119, FALSE), 0)</f>
        <v/>
      </c>
      <c r="N7" s="149">
        <f>IFERROR(HLOOKUP(N3,'BALANCE SHEET'!$C$3:$AM$258, 116, FALSE) + HLOOKUP(N3,'BALANCE SHEET'!$C$3:$AM$258, 118, FALSE) + HLOOKUP(N3,'BALANCE SHEET'!$C$3:$AM$258, 119, FALSE), 0)</f>
        <v/>
      </c>
      <c r="O7" s="149">
        <f>IFERROR(HLOOKUP(O3,'BALANCE SHEET'!$C$3:$AM$258, 116, FALSE) + HLOOKUP(O3,'BALANCE SHEET'!$C$3:$AM$258, 118, FALSE) + HLOOKUP(O3,'BALANCE SHEET'!$C$3:$AM$258, 119, FALSE), 0)</f>
        <v/>
      </c>
      <c r="P7" s="149">
        <f>IFERROR(HLOOKUP(P3,'BALANCE SHEET'!$C$3:$AM$258, 116, FALSE) + HLOOKUP(P3,'BALANCE SHEET'!$C$3:$AM$258, 118, FALSE) + HLOOKUP(P3,'BALANCE SHEET'!$C$3:$AM$258, 119, FALSE), 0)</f>
        <v/>
      </c>
      <c r="Q7" s="149">
        <f>IFERROR(HLOOKUP(Q3,'BALANCE SHEET'!$C$3:$AM$258, 116, FALSE) + HLOOKUP(Q3,'BALANCE SHEET'!$C$3:$AM$258, 118, FALSE) + HLOOKUP(Q3,'BALANCE SHEET'!$C$3:$AM$258, 119, FALSE), 0)</f>
        <v/>
      </c>
      <c r="R7" s="149">
        <f>IFERROR(HLOOKUP(R3,'BALANCE SHEET'!$C$3:$AM$258, 116, FALSE) + HLOOKUP(R3,'BALANCE SHEET'!$C$3:$AM$258, 118, FALSE) + HLOOKUP(R3,'BALANCE SHEET'!$C$3:$AM$258, 119, FALSE), 0)</f>
        <v/>
      </c>
      <c r="S7" s="149">
        <f>IFERROR(HLOOKUP(S3,'BALANCE SHEET'!$C$3:$AM$258, 116, FALSE) + HLOOKUP(S3,'BALANCE SHEET'!$C$3:$AM$258, 118, FALSE) + HLOOKUP(S3,'BALANCE SHEET'!$C$3:$AM$258, 119, FALSE), 0)</f>
        <v/>
      </c>
      <c r="T7" s="149">
        <f>IFERROR(HLOOKUP(T3,'BALANCE SHEET'!$C$3:$AM$258, 116, FALSE) + HLOOKUP(T3,'BALANCE SHEET'!$C$3:$AM$258, 118, FALSE) + HLOOKUP(T3,'BALANCE SHEET'!$C$3:$AM$258, 119, FALSE), 0)</f>
        <v/>
      </c>
      <c r="U7" s="149">
        <f>IFERROR(HLOOKUP(U3,'BALANCE SHEET'!$C$3:$AM$258, 116, FALSE) + HLOOKUP(U3,'BALANCE SHEET'!$C$3:$AM$258, 118, FALSE) + HLOOKUP(U3,'BALANCE SHEET'!$C$3:$AM$258, 119, FALSE), 0)</f>
        <v/>
      </c>
      <c r="V7" s="149">
        <f>IFERROR(HLOOKUP(V3,'BALANCE SHEET'!$C$3:$AM$258, 116, FALSE) + HLOOKUP(V3,'BALANCE SHEET'!$C$3:$AM$258, 118, FALSE) + HLOOKUP(V3,'BALANCE SHEET'!$C$3:$AM$258, 119, FALSE), 0)</f>
        <v/>
      </c>
      <c r="W7" s="149">
        <f>IFERROR(HLOOKUP(W3,'BALANCE SHEET'!$C$3:$AM$258, 116, FALSE) + HLOOKUP(W3,'BALANCE SHEET'!$C$3:$AM$258, 118, FALSE) + HLOOKUP(W3,'BALANCE SHEET'!$C$3:$AM$258, 119, FALSE), 0)</f>
        <v/>
      </c>
      <c r="X7" s="149">
        <f>IFERROR(HLOOKUP(X3,'BALANCE SHEET'!$C$3:$AM$258, 116, FALSE) + HLOOKUP(X3,'BALANCE SHEET'!$C$3:$AM$258, 118, FALSE) + HLOOKUP(X3,'BALANCE SHEET'!$C$3:$AM$258, 119, FALSE), 0)</f>
        <v/>
      </c>
      <c r="Y7" s="149">
        <f>IFERROR(HLOOKUP(Y3,'BALANCE SHEET'!$C$3:$AM$258, 116, FALSE) + HLOOKUP(Y3,'BALANCE SHEET'!$C$3:$AM$258, 118, FALSE) + HLOOKUP(Y3,'BALANCE SHEET'!$C$3:$AM$258, 119, FALSE), 0)</f>
        <v/>
      </c>
      <c r="Z7" s="149">
        <f>IFERROR(HLOOKUP(Z3,'BALANCE SHEET'!$C$3:$AM$258, 116, FALSE) + HLOOKUP(Z3,'BALANCE SHEET'!$C$3:$AM$258, 118, FALSE) + HLOOKUP(Z3,'BALANCE SHEET'!$C$3:$AM$258, 119, FALSE), 0)</f>
        <v/>
      </c>
      <c r="AA7" s="149">
        <f>IFERROR(HLOOKUP(AA3,'BALANCE SHEET'!$C$3:$AM$258, 116, FALSE) + HLOOKUP(AA3,'BALANCE SHEET'!$C$3:$AM$258, 118, FALSE) + HLOOKUP(AA3,'BALANCE SHEET'!$C$3:$AM$258, 119, FALSE), 0)</f>
        <v/>
      </c>
      <c r="AB7" s="149">
        <f>IFERROR(HLOOKUP(AB3,'BALANCE SHEET'!$C$3:$AM$258, 116, FALSE) + HLOOKUP(AB3,'BALANCE SHEET'!$C$3:$AM$258, 118, FALSE) + HLOOKUP(AB3,'BALANCE SHEET'!$C$3:$AM$258, 119, FALSE), 0)</f>
        <v/>
      </c>
      <c r="AC7" s="149">
        <f>IFERROR(HLOOKUP(AC3,'BALANCE SHEET'!$C$3:$AM$258, 116, FALSE) + HLOOKUP(AC3,'BALANCE SHEET'!$C$3:$AM$258, 118, FALSE) + HLOOKUP(AC3,'BALANCE SHEET'!$C$3:$AM$258, 119, FALSE), 0)</f>
        <v/>
      </c>
      <c r="AD7" s="149">
        <f>IFERROR(HLOOKUP(AD3,'BALANCE SHEET'!$C$3:$AM$258, 116, FALSE) + HLOOKUP(AD3,'BALANCE SHEET'!$C$3:$AM$258, 118, FALSE) + HLOOKUP(AD3,'BALANCE SHEET'!$C$3:$AM$258, 119, FALSE), 0)</f>
        <v/>
      </c>
      <c r="AE7" s="149">
        <f>IFERROR(HLOOKUP(AE3,'BALANCE SHEET'!$C$3:$AM$258, 116, FALSE) + HLOOKUP(AE3,'BALANCE SHEET'!$C$3:$AM$258, 118, FALSE) + HLOOKUP(AE3,'BALANCE SHEET'!$C$3:$AM$258, 119, FALSE), 0)</f>
        <v/>
      </c>
      <c r="AF7" s="149">
        <f>IFERROR(HLOOKUP(AF3,'BALANCE SHEET'!$C$3:$AM$258, 116, FALSE) + HLOOKUP(AF3,'BALANCE SHEET'!$C$3:$AM$258, 118, FALSE) + HLOOKUP(AF3,'BALANCE SHEET'!$C$3:$AM$258, 119, FALSE), 0)</f>
        <v/>
      </c>
      <c r="AG7" s="149">
        <f>IFERROR(HLOOKUP(AG3,'BALANCE SHEET'!$C$3:$AM$258, 116, FALSE) + HLOOKUP(AG3,'BALANCE SHEET'!$C$3:$AM$258, 118, FALSE) + HLOOKUP(AG3,'BALANCE SHEET'!$C$3:$AM$258, 119, FALSE), 0)</f>
        <v/>
      </c>
      <c r="AH7" s="149">
        <f>IFERROR(HLOOKUP(AH3,'BALANCE SHEET'!$C$3:$AM$258, 116, FALSE) + HLOOKUP(AH3,'BALANCE SHEET'!$C$3:$AM$258, 118, FALSE) + HLOOKUP(AH3,'BALANCE SHEET'!$C$3:$AM$258, 119, FALSE), 0)</f>
        <v/>
      </c>
      <c r="AI7" s="149">
        <f>IFERROR(HLOOKUP(AI3,'BALANCE SHEET'!$C$3:$AM$258, 116, FALSE) + HLOOKUP(AI3,'BALANCE SHEET'!$C$3:$AM$258, 118, FALSE) + HLOOKUP(AI3,'BALANCE SHEET'!$C$3:$AM$258, 119, FALSE), 0)</f>
        <v/>
      </c>
      <c r="AJ7" s="149">
        <f>IFERROR(HLOOKUP(AJ3,'BALANCE SHEET'!$C$3:$AM$258, 116, FALSE) + HLOOKUP(AJ3,'BALANCE SHEET'!$C$3:$AM$258, 118, FALSE) + HLOOKUP(AJ3,'BALANCE SHEET'!$C$3:$AM$258, 119, FALSE), 0)</f>
        <v/>
      </c>
      <c r="AK7" s="149">
        <f>IFERROR(HLOOKUP(AK3,'BALANCE SHEET'!$C$3:$AM$258, 116, FALSE) + HLOOKUP(AK3,'BALANCE SHEET'!$C$3:$AM$258, 118, FALSE) + HLOOKUP(AK3,'BALANCE SHEET'!$C$3:$AM$258, 119, FALSE), 0)</f>
        <v/>
      </c>
      <c r="AL7" s="149">
        <f>IFERROR(HLOOKUP(AL3,'BALANCE SHEET'!$C$3:$AM$258, 116, FALSE) + HLOOKUP(AL3,'BALANCE SHEET'!$C$3:$AM$258, 118, FALSE) + HLOOKUP(AL3,'BALANCE SHEET'!$C$3:$AM$258, 119, FALSE), 0)</f>
        <v/>
      </c>
      <c r="AM7" s="149">
        <f>IFERROR(HLOOKUP(AM3,'BALANCE SHEET'!$C$3:$AM$258, 116, FALSE) + HLOOKUP(AM3,'BALANCE SHEET'!$C$3:$AM$258, 118, FALSE) + HLOOKUP(AM3,'BALANCE SHEET'!$C$3:$AM$258, 119, FALSE), 0)</f>
        <v/>
      </c>
    </row>
    <row r="8" ht="20" customHeight="1" s="173" thickBot="1">
      <c r="A8" s="161" t="inlineStr">
        <is>
          <t>Investment</t>
        </is>
      </c>
      <c r="C8" s="149">
        <f>IFERROR(HLOOKUP(C3,'BALANCE SHEET'!$C$3:$AM$258, 25, FALSE) + HLOOKUP(C3,'BALANCE SHEET'!$C$3:$AM$258, 30, FALSE) + HLOOKUP(C3,'BALANCE SHEET'!$C$3:$AM$258, 99, FALSE) + HLOOKUP(C3,'BALANCE SHEET'!$C$3:$AM$258, 108, FALSE) + HLOOKUP(C3,'BALANCE SHEET'!$C$3:$AM$258, 109, FALSE), 0)</f>
        <v/>
      </c>
      <c r="D8" s="149">
        <f>IFERROR(HLOOKUP(D3,'BALANCE SHEET'!$C$3:$AM$258, 25, FALSE) + HLOOKUP(D3,'BALANCE SHEET'!$C$3:$AM$258, 30, FALSE) + HLOOKUP(D3,'BALANCE SHEET'!$C$3:$AM$258, 99, FALSE) + HLOOKUP(D3,'BALANCE SHEET'!$C$3:$AM$258, 108, FALSE) + + HLOOKUP(D3,'BALANCE SHEET'!$C$3:$AM$258, 109, FALSE), 0)</f>
        <v/>
      </c>
      <c r="E8" s="149">
        <f>IFERROR(HLOOKUP(E3,'BALANCE SHEET'!$C$3:$AM$258, 25, FALSE) + HLOOKUP(E3,'BALANCE SHEET'!$C$3:$AM$258, 30, FALSE) + HLOOKUP(E3,'BALANCE SHEET'!$C$3:$AM$258, 99, FALSE) + HLOOKUP(E3,'BALANCE SHEET'!$C$3:$AM$258, 108, FALSE) + + HLOOKUP(E3,'BALANCE SHEET'!$C$3:$AM$258, 109, FALSE), 0)</f>
        <v/>
      </c>
      <c r="F8" s="149">
        <f>IFERROR(HLOOKUP(F3,'BALANCE SHEET'!$C$3:$AM$258, 25, FALSE) + HLOOKUP(F3,'BALANCE SHEET'!$C$3:$AM$258, 30, FALSE) + HLOOKUP(F3,'BALANCE SHEET'!$C$3:$AM$258, 99, FALSE) + HLOOKUP(F3,'BALANCE SHEET'!$C$3:$AM$258, 108, FALSE) + + HLOOKUP(F3,'BALANCE SHEET'!$C$3:$AM$258, 109, FALSE), 0)</f>
        <v/>
      </c>
      <c r="G8" s="149">
        <f>IFERROR(HLOOKUP(G3,'BALANCE SHEET'!$C$3:$AM$258, 25, FALSE) + HLOOKUP(G3,'BALANCE SHEET'!$C$3:$AM$258, 30, FALSE) + HLOOKUP(G3,'BALANCE SHEET'!$C$3:$AM$258, 99, FALSE) + HLOOKUP(G3,'BALANCE SHEET'!$C$3:$AM$258, 108, FALSE) + + HLOOKUP(G3,'BALANCE SHEET'!$C$3:$AM$258, 109, FALSE), 0)</f>
        <v/>
      </c>
      <c r="H8" s="149">
        <f>IFERROR(HLOOKUP(H3,'BALANCE SHEET'!$C$3:$AM$258, 25, FALSE) + HLOOKUP(H3,'BALANCE SHEET'!$C$3:$AM$258, 30, FALSE) + HLOOKUP(H3,'BALANCE SHEET'!$C$3:$AM$258, 99, FALSE) + HLOOKUP(H3,'BALANCE SHEET'!$C$3:$AM$258, 108, FALSE) + + HLOOKUP(H3,'BALANCE SHEET'!$C$3:$AM$258, 109, FALSE), 0)</f>
        <v/>
      </c>
      <c r="I8" s="149">
        <f>IFERROR(HLOOKUP(I3,'BALANCE SHEET'!$C$3:$AM$258, 25, FALSE) + HLOOKUP(I3,'BALANCE SHEET'!$C$3:$AM$258, 30, FALSE) + HLOOKUP(I3,'BALANCE SHEET'!$C$3:$AM$258, 99, FALSE) + HLOOKUP(I3,'BALANCE SHEET'!$C$3:$AM$258, 108, FALSE) + + HLOOKUP(I3,'BALANCE SHEET'!$C$3:$AM$258, 109, FALSE), 0)</f>
        <v/>
      </c>
      <c r="J8" s="149">
        <f>IFERROR(HLOOKUP(J3,'BALANCE SHEET'!$C$3:$AM$258, 25, FALSE) + HLOOKUP(J3,'BALANCE SHEET'!$C$3:$AM$258, 30, FALSE) + HLOOKUP(J3,'BALANCE SHEET'!$C$3:$AM$258, 99, FALSE) + HLOOKUP(J3,'BALANCE SHEET'!$C$3:$AM$258, 108, FALSE) + + HLOOKUP(J3,'BALANCE SHEET'!$C$3:$AM$258, 109, FALSE), 0)</f>
        <v/>
      </c>
      <c r="K8" s="149">
        <f>IFERROR(HLOOKUP(K3,'BALANCE SHEET'!$C$3:$AM$258, 25, FALSE) + HLOOKUP(K3,'BALANCE SHEET'!$C$3:$AM$258, 30, FALSE) + HLOOKUP(K3,'BALANCE SHEET'!$C$3:$AM$258, 99, FALSE) + HLOOKUP(K3,'BALANCE SHEET'!$C$3:$AM$258, 108, FALSE) + + HLOOKUP(K3,'BALANCE SHEET'!$C$3:$AM$258, 109, FALSE), 0)</f>
        <v/>
      </c>
      <c r="L8" s="149">
        <f>IFERROR(HLOOKUP(L3,'BALANCE SHEET'!$C$3:$AM$258, 25, FALSE) + HLOOKUP(L3,'BALANCE SHEET'!$C$3:$AM$258, 30, FALSE) + HLOOKUP(L3,'BALANCE SHEET'!$C$3:$AM$258, 99, FALSE) + HLOOKUP(L3,'BALANCE SHEET'!$C$3:$AM$258, 108, FALSE) + + HLOOKUP(L3,'BALANCE SHEET'!$C$3:$AM$258, 109, FALSE), 0)</f>
        <v/>
      </c>
      <c r="M8" s="149">
        <f>IFERROR(HLOOKUP(M3,'BALANCE SHEET'!$C$3:$AM$258, 25, FALSE) + HLOOKUP(M3,'BALANCE SHEET'!$C$3:$AM$258, 30, FALSE) + HLOOKUP(M3,'BALANCE SHEET'!$C$3:$AM$258, 99, FALSE) + HLOOKUP(M3,'BALANCE SHEET'!$C$3:$AM$258, 108, FALSE) + + HLOOKUP(M3,'BALANCE SHEET'!$C$3:$AM$258, 109, FALSE), 0)</f>
        <v/>
      </c>
      <c r="N8" s="149">
        <f>IFERROR(HLOOKUP(N3,'BALANCE SHEET'!$C$3:$AM$258, 25, FALSE) + HLOOKUP(N3,'BALANCE SHEET'!$C$3:$AM$258, 30, FALSE) + HLOOKUP(N3,'BALANCE SHEET'!$C$3:$AM$258, 99, FALSE) + HLOOKUP(N3,'BALANCE SHEET'!$C$3:$AM$258, 108, FALSE) + + HLOOKUP(N3,'BALANCE SHEET'!$C$3:$AM$258, 109, FALSE), 0)</f>
        <v/>
      </c>
      <c r="O8" s="149">
        <f>IFERROR(HLOOKUP(O3,'BALANCE SHEET'!$C$3:$AM$258, 25, FALSE) + HLOOKUP(O3,'BALANCE SHEET'!$C$3:$AM$258, 30, FALSE) + HLOOKUP(O3,'BALANCE SHEET'!$C$3:$AM$258, 99, FALSE) + HLOOKUP(O3,'BALANCE SHEET'!$C$3:$AM$258, 108, FALSE) + + HLOOKUP(O3,'BALANCE SHEET'!$C$3:$AM$258, 109, FALSE), 0)</f>
        <v/>
      </c>
      <c r="P8" s="149">
        <f>IFERROR(HLOOKUP(P3,'BALANCE SHEET'!$C$3:$AM$258, 25, FALSE) + HLOOKUP(P3,'BALANCE SHEET'!$C$3:$AM$258, 30, FALSE) + HLOOKUP(P3,'BALANCE SHEET'!$C$3:$AM$258, 99, FALSE) + HLOOKUP(P3,'BALANCE SHEET'!$C$3:$AM$258, 108, FALSE) + + HLOOKUP(P3,'BALANCE SHEET'!$C$3:$AM$258, 109, FALSE), 0)</f>
        <v/>
      </c>
      <c r="Q8" s="149">
        <f>IFERROR(HLOOKUP(Q3,'BALANCE SHEET'!$C$3:$AM$258, 25, FALSE) + HLOOKUP(Q3,'BALANCE SHEET'!$C$3:$AM$258, 30, FALSE) + HLOOKUP(Q3,'BALANCE SHEET'!$C$3:$AM$258, 99, FALSE) + HLOOKUP(Q3,'BALANCE SHEET'!$C$3:$AM$258, 108, FALSE) + + HLOOKUP(Q3,'BALANCE SHEET'!$C$3:$AM$258, 109, FALSE), 0)</f>
        <v/>
      </c>
      <c r="R8" s="149">
        <f>IFERROR(HLOOKUP(R3,'BALANCE SHEET'!$C$3:$AM$258, 25, FALSE) + HLOOKUP(R3,'BALANCE SHEET'!$C$3:$AM$258, 30, FALSE) + HLOOKUP(R3,'BALANCE SHEET'!$C$3:$AM$258, 99, FALSE) + HLOOKUP(R3,'BALANCE SHEET'!$C$3:$AM$258, 108, FALSE) + + HLOOKUP(R3,'BALANCE SHEET'!$C$3:$AM$258, 109, FALSE), 0)</f>
        <v/>
      </c>
      <c r="S8" s="149">
        <f>IFERROR(HLOOKUP(S3,'BALANCE SHEET'!$C$3:$AM$258, 25, FALSE) + HLOOKUP(S3,'BALANCE SHEET'!$C$3:$AM$258, 30, FALSE) + HLOOKUP(S3,'BALANCE SHEET'!$C$3:$AM$258, 99, FALSE) + HLOOKUP(S3,'BALANCE SHEET'!$C$3:$AM$258, 108, FALSE) + + HLOOKUP(S3,'BALANCE SHEET'!$C$3:$AM$258, 109, FALSE), 0)</f>
        <v/>
      </c>
      <c r="T8" s="149">
        <f>IFERROR(HLOOKUP(T3,'BALANCE SHEET'!$C$3:$AM$258, 25, FALSE) + HLOOKUP(T3,'BALANCE SHEET'!$C$3:$AM$258, 30, FALSE) + HLOOKUP(T3,'BALANCE SHEET'!$C$3:$AM$258, 99, FALSE) + HLOOKUP(T3,'BALANCE SHEET'!$C$3:$AM$258, 108, FALSE) + + HLOOKUP(T3,'BALANCE SHEET'!$C$3:$AM$258, 109, FALSE), 0)</f>
        <v/>
      </c>
      <c r="U8" s="149">
        <f>IFERROR(HLOOKUP(U3,'BALANCE SHEET'!$C$3:$AM$258, 25, FALSE) + HLOOKUP(U3,'BALANCE SHEET'!$C$3:$AM$258, 30, FALSE) + HLOOKUP(U3,'BALANCE SHEET'!$C$3:$AM$258, 99, FALSE) + HLOOKUP(U3,'BALANCE SHEET'!$C$3:$AM$258, 108, FALSE) + + HLOOKUP(U3,'BALANCE SHEET'!$C$3:$AM$258, 109, FALSE), 0)</f>
        <v/>
      </c>
      <c r="V8" s="149">
        <f>IFERROR(HLOOKUP(V3,'BALANCE SHEET'!$C$3:$AM$258, 25, FALSE) + HLOOKUP(V3,'BALANCE SHEET'!$C$3:$AM$258, 30, FALSE) + HLOOKUP(V3,'BALANCE SHEET'!$C$3:$AM$258, 99, FALSE) + HLOOKUP(V3,'BALANCE SHEET'!$C$3:$AM$258, 108, FALSE) + + HLOOKUP(V3,'BALANCE SHEET'!$C$3:$AM$258, 109, FALSE), 0)</f>
        <v/>
      </c>
      <c r="W8" s="149">
        <f>IFERROR(HLOOKUP(W3,'BALANCE SHEET'!$C$3:$AM$258, 25, FALSE) + HLOOKUP(W3,'BALANCE SHEET'!$C$3:$AM$258, 30, FALSE) + HLOOKUP(W3,'BALANCE SHEET'!$C$3:$AM$258, 99, FALSE) + HLOOKUP(W3,'BALANCE SHEET'!$C$3:$AM$258, 108, FALSE) + + HLOOKUP(W3,'BALANCE SHEET'!$C$3:$AM$258, 109, FALSE), 0)</f>
        <v/>
      </c>
      <c r="X8" s="149">
        <f>IFERROR(HLOOKUP(X3,'BALANCE SHEET'!$C$3:$AM$258, 25, FALSE) + HLOOKUP(X3,'BALANCE SHEET'!$C$3:$AM$258, 30, FALSE) + HLOOKUP(X3,'BALANCE SHEET'!$C$3:$AM$258, 99, FALSE) + HLOOKUP(X3,'BALANCE SHEET'!$C$3:$AM$258, 108, FALSE) + + HLOOKUP(X3,'BALANCE SHEET'!$C$3:$AM$258, 109, FALSE), 0)</f>
        <v/>
      </c>
      <c r="Y8" s="149">
        <f>IFERROR(HLOOKUP(Y3,'BALANCE SHEET'!$C$3:$AM$258, 25, FALSE) + HLOOKUP(Y3,'BALANCE SHEET'!$C$3:$AM$258, 30, FALSE) + HLOOKUP(Y3,'BALANCE SHEET'!$C$3:$AM$258, 99, FALSE) + HLOOKUP(Y3,'BALANCE SHEET'!$C$3:$AM$258, 108, FALSE) + + HLOOKUP(Y3,'BALANCE SHEET'!$C$3:$AM$258, 109, FALSE), 0)</f>
        <v/>
      </c>
      <c r="Z8" s="149">
        <f>IFERROR(HLOOKUP(Z3,'BALANCE SHEET'!$C$3:$AM$258, 25, FALSE) + HLOOKUP(Z3,'BALANCE SHEET'!$C$3:$AM$258, 30, FALSE) + HLOOKUP(Z3,'BALANCE SHEET'!$C$3:$AM$258, 99, FALSE) + HLOOKUP(Z3,'BALANCE SHEET'!$C$3:$AM$258, 108, FALSE) + + HLOOKUP(Z3,'BALANCE SHEET'!$C$3:$AM$258, 109, FALSE), 0)</f>
        <v/>
      </c>
      <c r="AA8" s="149">
        <f>IFERROR(HLOOKUP(AA3,'BALANCE SHEET'!$C$3:$AM$258, 25, FALSE) + HLOOKUP(AA3,'BALANCE SHEET'!$C$3:$AM$258, 30, FALSE) + HLOOKUP(AA3,'BALANCE SHEET'!$C$3:$AM$258, 99, FALSE) + HLOOKUP(AA3,'BALANCE SHEET'!$C$3:$AM$258, 108, FALSE) + + HLOOKUP(AA3,'BALANCE SHEET'!$C$3:$AM$258, 109, FALSE), 0)</f>
        <v/>
      </c>
      <c r="AB8" s="149">
        <f>IFERROR(HLOOKUP(AB3,'BALANCE SHEET'!$C$3:$AM$258, 25, FALSE) + HLOOKUP(AB3,'BALANCE SHEET'!$C$3:$AM$258, 30, FALSE) + HLOOKUP(AB3,'BALANCE SHEET'!$C$3:$AM$258, 99, FALSE) + HLOOKUP(AB3,'BALANCE SHEET'!$C$3:$AM$258, 108, FALSE) + + HLOOKUP(AB3,'BALANCE SHEET'!$C$3:$AM$258, 109, FALSE), 0)</f>
        <v/>
      </c>
      <c r="AC8" s="149">
        <f>IFERROR(HLOOKUP(AC3,'BALANCE SHEET'!$C$3:$AM$258, 25, FALSE) + HLOOKUP(AC3,'BALANCE SHEET'!$C$3:$AM$258, 30, FALSE) + HLOOKUP(AC3,'BALANCE SHEET'!$C$3:$AM$258, 99, FALSE) + HLOOKUP(AC3,'BALANCE SHEET'!$C$3:$AM$258, 108, FALSE) + + HLOOKUP(AC3,'BALANCE SHEET'!$C$3:$AM$258, 109, FALSE), 0)</f>
        <v/>
      </c>
      <c r="AD8" s="149">
        <f>IFERROR(HLOOKUP(AD3,'BALANCE SHEET'!$C$3:$AM$258, 25, FALSE) + HLOOKUP(AD3,'BALANCE SHEET'!$C$3:$AM$258, 30, FALSE) + HLOOKUP(AD3,'BALANCE SHEET'!$C$3:$AM$258, 99, FALSE) + HLOOKUP(AD3,'BALANCE SHEET'!$C$3:$AM$258, 108, FALSE) + + HLOOKUP(AD3,'BALANCE SHEET'!$C$3:$AM$258, 109, FALSE), 0)</f>
        <v/>
      </c>
      <c r="AE8" s="149">
        <f>IFERROR(HLOOKUP(AE3,'BALANCE SHEET'!$C$3:$AM$258, 25, FALSE) + HLOOKUP(AE3,'BALANCE SHEET'!$C$3:$AM$258, 30, FALSE) + HLOOKUP(AE3,'BALANCE SHEET'!$C$3:$AM$258, 99, FALSE) + HLOOKUP(AE3,'BALANCE SHEET'!$C$3:$AM$258, 108, FALSE) + + HLOOKUP(AE3,'BALANCE SHEET'!$C$3:$AM$258, 109, FALSE), 0)</f>
        <v/>
      </c>
      <c r="AF8" s="149">
        <f>IFERROR(HLOOKUP(AF3,'BALANCE SHEET'!$C$3:$AM$258, 25, FALSE) + HLOOKUP(AF3,'BALANCE SHEET'!$C$3:$AM$258, 30, FALSE) + HLOOKUP(AF3,'BALANCE SHEET'!$C$3:$AM$258, 99, FALSE) + HLOOKUP(AF3,'BALANCE SHEET'!$C$3:$AM$258, 108, FALSE) + + HLOOKUP(AF3,'BALANCE SHEET'!$C$3:$AM$258, 109, FALSE), 0)</f>
        <v/>
      </c>
      <c r="AG8" s="149">
        <f>IFERROR(HLOOKUP(AG3,'BALANCE SHEET'!$C$3:$AM$258, 25, FALSE) + HLOOKUP(AG3,'BALANCE SHEET'!$C$3:$AM$258, 30, FALSE) + HLOOKUP(AG3,'BALANCE SHEET'!$C$3:$AM$258, 99, FALSE) + HLOOKUP(AG3,'BALANCE SHEET'!$C$3:$AM$258, 108, FALSE) + + HLOOKUP(AG3,'BALANCE SHEET'!$C$3:$AM$258, 109, FALSE), 0)</f>
        <v/>
      </c>
      <c r="AH8" s="149">
        <f>IFERROR(HLOOKUP(AH3,'BALANCE SHEET'!$C$3:$AM$258, 25, FALSE) + HLOOKUP(AH3,'BALANCE SHEET'!$C$3:$AM$258, 30, FALSE) + HLOOKUP(AH3,'BALANCE SHEET'!$C$3:$AM$258, 99, FALSE) + HLOOKUP(AH3,'BALANCE SHEET'!$C$3:$AM$258, 108, FALSE) + + HLOOKUP(AH3,'BALANCE SHEET'!$C$3:$AM$258, 109, FALSE), 0)</f>
        <v/>
      </c>
      <c r="AI8" s="149">
        <f>IFERROR(HLOOKUP(AI3,'BALANCE SHEET'!$C$3:$AM$258, 25, FALSE) + HLOOKUP(AI3,'BALANCE SHEET'!$C$3:$AM$258, 30, FALSE) + HLOOKUP(AI3,'BALANCE SHEET'!$C$3:$AM$258, 99, FALSE) + HLOOKUP(AI3,'BALANCE SHEET'!$C$3:$AM$258, 108, FALSE) + + HLOOKUP(AI3,'BALANCE SHEET'!$C$3:$AM$258, 109, FALSE), 0)</f>
        <v/>
      </c>
      <c r="AJ8" s="149">
        <f>IFERROR(HLOOKUP(AJ3,'BALANCE SHEET'!$C$3:$AM$258, 25, FALSE) + HLOOKUP(AJ3,'BALANCE SHEET'!$C$3:$AM$258, 30, FALSE) + HLOOKUP(AJ3,'BALANCE SHEET'!$C$3:$AM$258, 99, FALSE) + HLOOKUP(AJ3,'BALANCE SHEET'!$C$3:$AM$258, 108, FALSE) + + HLOOKUP(AJ3,'BALANCE SHEET'!$C$3:$AM$258, 109, FALSE), 0)</f>
        <v/>
      </c>
      <c r="AK8" s="149">
        <f>IFERROR(HLOOKUP(AK3,'BALANCE SHEET'!$C$3:$AM$258, 25, FALSE) + HLOOKUP(AK3,'BALANCE SHEET'!$C$3:$AM$258, 30, FALSE) + HLOOKUP(AK3,'BALANCE SHEET'!$C$3:$AM$258, 99, FALSE) + HLOOKUP(AK3,'BALANCE SHEET'!$C$3:$AM$258, 108, FALSE) + + HLOOKUP(AK3,'BALANCE SHEET'!$C$3:$AM$258, 109, FALSE), 0)</f>
        <v/>
      </c>
      <c r="AL8" s="149">
        <f>IFERROR(HLOOKUP(AL3,'BALANCE SHEET'!$C$3:$AM$258, 25, FALSE) + HLOOKUP(AL3,'BALANCE SHEET'!$C$3:$AM$258, 30, FALSE) + HLOOKUP(AL3,'BALANCE SHEET'!$C$3:$AM$258, 99, FALSE) + HLOOKUP(AL3,'BALANCE SHEET'!$C$3:$AM$258, 108, FALSE) + + HLOOKUP(AL3,'BALANCE SHEET'!$C$3:$AM$258, 109, FALSE), 0)</f>
        <v/>
      </c>
      <c r="AM8" s="149">
        <f>IFERROR(HLOOKUP(AM3,'BALANCE SHEET'!$C$3:$AM$258, 25, FALSE) + HLOOKUP(AM3,'BALANCE SHEET'!$C$3:$AM$258, 30, FALSE) + HLOOKUP(AM3,'BALANCE SHEET'!$C$3:$AM$258, 99, FALSE) + HLOOKUP(AM3,'BALANCE SHEET'!$C$3:$AM$258, 108, FALSE) + + HLOOKUP(AM3,'BALANCE SHEET'!$C$3:$AM$258, 109, FALSE), 0)</f>
        <v/>
      </c>
    </row>
    <row r="9" ht="20" customHeight="1" s="173" thickBot="1">
      <c r="A9" s="162" t="inlineStr">
        <is>
          <t>Others</t>
        </is>
      </c>
      <c r="C9" s="149">
        <f>IFERROR(HLOOKUP(C3,'BALANCE SHEET'!$C$3:$AM$258, 5, FALSE) + HLOOKUP(C3,'BALANCE SHEET'!$C$3:$AM$258, 19, FALSE) + HLOOKUP(C3,'BALANCE SHEET'!$C$3:$AM$258, 23, FALSE) + HLOOKUP(C3,'BALANCE SHEET'!$C$3:$AM$258, 24, FALSE) + HLOOKUP(C3,'BALANCE SHEET'!$C$3:$AM$258, 29, FALSE) + HLOOKUP(C3,'BALANCE SHEET'!$C$3:$AM$258, 31, FALSE) + HLOOKUP(C3,'BALANCE SHEET'!$C$3:$AM$258, 35, FALSE)+ HLOOKUP(C3,'BALANCE SHEET'!$C$3:$AM$258, 39, FALSE) + HLOOKUP(C3,'BALANCE SHEET'!$C$3:$AM$258, 49, FALSE) + HLOOKUP(C3,'BALANCE SHEET'!$C$3:$AM$258, 89, FALSE) + HLOOKUP(C3,'BALANCE SHEET'!$C$3:$AM$258, 98, FALSE) + HLOOKUP(C3,'BALANCE SHEET'!$C$3:$AM$258, 100, FALSE)+ HLOOKUP(C3,'BALANCE SHEET'!$C$3:$AM$258, 101, FALSE)+ HLOOKUP(C3,'BALANCE SHEET'!$C$3:$AM$258, 102, FALSE)+ HLOOKUP(C3,'BALANCE SHEET'!$C$3:$AM$258, 103, FALSE)+ HLOOKUP(C3,'BALANCE SHEET'!$C$3:$AM$258, 104, FALSE)+ HLOOKUP(C3,'BALANCE SHEET'!$C$3:$AM$258, 105, FALSE)+ HLOOKUP(C3,'BALANCE SHEET'!$C$3:$AM$258, 106, FALSE) + + HLOOKUP(C3,'BALANCE SHEET'!$C$3:$AM$258, 107, FALSE) + HLOOKUP(C3,'BALANCE SHEET'!$C$3:$AM$258, 112, FALSE)+ HLOOKUP(C3,'BALANCE SHEET'!$C$3:$AM$258, 113, FALSE)+ HLOOKUP(C3,'BALANCE SHEET'!$C$3:$AM$258, 114, FALSE)+ HLOOKUP(C3,'BALANCE SHEET'!$C$3:$AM$258, 115, FALSE)+ HLOOKUP(C3,'BALANCE SHEET'!$C$3:$AM$258, 117, FALSE)+ HLOOKUP(C3,'BALANCE SHEET'!$C$3:$AM$258, 120, FALSE)+ HLOOKUP(C3,'BALANCE SHEET'!$C$3:$AM$258, 121, FALSE)+ HLOOKUP(C3,'BALANCE SHEET'!$C$3:$AM$258, 122, FALSE), 0)</f>
        <v/>
      </c>
      <c r="D9" s="149">
        <f>IFERROR(HLOOKUP(D3,'BALANCE SHEET'!$C$3:$AM$258, 5, FALSE) + HLOOKUP(D3,'BALANCE SHEET'!$C$3:$AM$258, 19, FALSE) + HLOOKUP(D3,'BALANCE SHEET'!$C$3:$AM$258, 23, FALSE) + HLOOKUP(D3,'BALANCE SHEET'!$C$3:$AM$258, 24, FALSE) + HLOOKUP(D3,'BALANCE SHEET'!$C$3:$AM$258, 29, FALSE) + HLOOKUP(D3,'BALANCE SHEET'!$C$3:$AM$258, 31, FALSE) + HLOOKUP(D3,'BALANCE SHEET'!$C$3:$AM$258, 35, FALSE)+ HLOOKUP(D3,'BALANCE SHEET'!$C$3:$AM$258, 39, FALSE) + HLOOKUP(D3,'BALANCE SHEET'!$C$3:$AM$258, 49, FALSE) + HLOOKUP(D3,'BALANCE SHEET'!$C$3:$AM$258, 89, FALSE) + HLOOKUP(D3,'BALANCE SHEET'!$C$3:$AM$258, 98, FALSE) + HLOOKUP(D3,'BALANCE SHEET'!$C$3:$AM$258, 100, FALSE)+ HLOOKUP(D3,'BALANCE SHEET'!$C$3:$AM$258, 101, FALSE)+ HLOOKUP(D3,'BALANCE SHEET'!$C$3:$AM$258, 102, FALSE)+ HLOOKUP(D3,'BALANCE SHEET'!$C$3:$AM$258, 103, FALSE)+ HLOOKUP(D3,'BALANCE SHEET'!$C$3:$AM$258, 104, FALSE)+ HLOOKUP(D3,'BALANCE SHEET'!$C$3:$AM$258, 105, FALSE)+ HLOOKUP(D3,'BALANCE SHEET'!$C$3:$AM$258, 106, FALSE) + + HLOOKUP(D3,'BALANCE SHEET'!$C$3:$AM$258, 107, FALSE) + HLOOKUP(D3,'BALANCE SHEET'!$C$3:$AM$258, 112, FALSE)+ HLOOKUP(D3,'BALANCE SHEET'!$C$3:$AM$258, 113, FALSE)+ HLOOKUP(D3,'BALANCE SHEET'!$C$3:$AM$258, 114, FALSE)+ HLOOKUP(D3,'BALANCE SHEET'!$C$3:$AM$258, 115, FALSE)+ HLOOKUP(D3,'BALANCE SHEET'!$C$3:$AM$258, 117, FALSE)+ HLOOKUP(D3,'BALANCE SHEET'!$C$3:$AM$258, 120, FALSE)+ HLOOKUP(D3,'BALANCE SHEET'!$C$3:$AM$258, 121, FALSE)+ HLOOKUP(D3,'BALANCE SHEET'!$C$3:$AM$258, 122, FALSE), 0)</f>
        <v/>
      </c>
      <c r="E9" s="149">
        <f>IFERROR(HLOOKUP(E3,'BALANCE SHEET'!$C$3:$AM$258, 5, FALSE) + HLOOKUP(E3,'BALANCE SHEET'!$C$3:$AM$258, 19, FALSE) + HLOOKUP(E3,'BALANCE SHEET'!$C$3:$AM$258, 23, FALSE) + HLOOKUP(E3,'BALANCE SHEET'!$C$3:$AM$258, 24, FALSE) + HLOOKUP(E3,'BALANCE SHEET'!$C$3:$AM$258, 29, FALSE) + HLOOKUP(E3,'BALANCE SHEET'!$C$3:$AM$258, 31, FALSE) + HLOOKUP(E3,'BALANCE SHEET'!$C$3:$AM$258, 35, FALSE)+ HLOOKUP(E3,'BALANCE SHEET'!$C$3:$AM$258, 39, FALSE) + HLOOKUP(E3,'BALANCE SHEET'!$C$3:$AM$258, 49, FALSE) + HLOOKUP(E3,'BALANCE SHEET'!$C$3:$AM$258, 89, FALSE) + HLOOKUP(E3,'BALANCE SHEET'!$C$3:$AM$258, 98, FALSE) + HLOOKUP(E3,'BALANCE SHEET'!$C$3:$AM$258, 100, FALSE)+ HLOOKUP(E3,'BALANCE SHEET'!$C$3:$AM$258, 101, FALSE)+ HLOOKUP(E3,'BALANCE SHEET'!$C$3:$AM$258, 102, FALSE)+ HLOOKUP(E3,'BALANCE SHEET'!$C$3:$AM$258, 103, FALSE)+ HLOOKUP(E3,'BALANCE SHEET'!$C$3:$AM$258, 104, FALSE)+ HLOOKUP(E3,'BALANCE SHEET'!$C$3:$AM$258, 105, FALSE)+ HLOOKUP(E3,'BALANCE SHEET'!$C$3:$AM$258, 106, FALSE) + + HLOOKUP(E3,'BALANCE SHEET'!$C$3:$AM$258, 107, FALSE) + HLOOKUP(E3,'BALANCE SHEET'!$C$3:$AM$258, 112, FALSE)+ HLOOKUP(E3,'BALANCE SHEET'!$C$3:$AM$258, 113, FALSE)+ HLOOKUP(E3,'BALANCE SHEET'!$C$3:$AM$258, 114, FALSE)+ HLOOKUP(E3,'BALANCE SHEET'!$C$3:$AM$258, 115, FALSE)+ HLOOKUP(E3,'BALANCE SHEET'!$C$3:$AM$258, 117, FALSE)+ HLOOKUP(E3,'BALANCE SHEET'!$C$3:$AM$258, 120, FALSE)+ HLOOKUP(E3,'BALANCE SHEET'!$C$3:$AM$258, 121, FALSE)+ HLOOKUP(E3,'BALANCE SHEET'!$C$3:$AM$258, 122, FALSE), 0)</f>
        <v/>
      </c>
      <c r="F9" s="149">
        <f>IFERROR(HLOOKUP(F3,'BALANCE SHEET'!$C$3:$AM$258, 5, FALSE) + HLOOKUP(F3,'BALANCE SHEET'!$C$3:$AM$258, 19, FALSE) + HLOOKUP(F3,'BALANCE SHEET'!$C$3:$AM$258, 23, FALSE) + HLOOKUP(F3,'BALANCE SHEET'!$C$3:$AM$258, 24, FALSE) + HLOOKUP(F3,'BALANCE SHEET'!$C$3:$AM$258, 29, FALSE) + HLOOKUP(F3,'BALANCE SHEET'!$C$3:$AM$258, 31, FALSE) + HLOOKUP(F3,'BALANCE SHEET'!$C$3:$AM$258, 35, FALSE)+ HLOOKUP(F3,'BALANCE SHEET'!$C$3:$AM$258, 39, FALSE) + HLOOKUP(F3,'BALANCE SHEET'!$C$3:$AM$258, 49, FALSE) + HLOOKUP(F3,'BALANCE SHEET'!$C$3:$AM$258, 89, FALSE) + HLOOKUP(F3,'BALANCE SHEET'!$C$3:$AM$258, 98, FALSE) + HLOOKUP(F3,'BALANCE SHEET'!$C$3:$AM$258, 100, FALSE)+ HLOOKUP(F3,'BALANCE SHEET'!$C$3:$AM$258, 101, FALSE)+ HLOOKUP(F3,'BALANCE SHEET'!$C$3:$AM$258, 102, FALSE)+ HLOOKUP(F3,'BALANCE SHEET'!$C$3:$AM$258, 103, FALSE)+ HLOOKUP(F3,'BALANCE SHEET'!$C$3:$AM$258, 104, FALSE)+ HLOOKUP(F3,'BALANCE SHEET'!$C$3:$AM$258, 105, FALSE)+ HLOOKUP(F3,'BALANCE SHEET'!$C$3:$AM$258, 106, FALSE) + + HLOOKUP(F3,'BALANCE SHEET'!$C$3:$AM$258, 107, FALSE) + HLOOKUP(F3,'BALANCE SHEET'!$C$3:$AM$258, 112, FALSE)+ HLOOKUP(F3,'BALANCE SHEET'!$C$3:$AM$258, 113, FALSE)+ HLOOKUP(F3,'BALANCE SHEET'!$C$3:$AM$258, 114, FALSE)+ HLOOKUP(F3,'BALANCE SHEET'!$C$3:$AM$258, 115, FALSE)+ HLOOKUP(F3,'BALANCE SHEET'!$C$3:$AM$258, 117, FALSE)+ HLOOKUP(F3,'BALANCE SHEET'!$C$3:$AM$258, 120, FALSE)+ HLOOKUP(F3,'BALANCE SHEET'!$C$3:$AM$258, 121, FALSE)+ HLOOKUP(F3,'BALANCE SHEET'!$C$3:$AM$258, 122, FALSE), 0)</f>
        <v/>
      </c>
      <c r="G9" s="149">
        <f>IFERROR(HLOOKUP(G3,'BALANCE SHEET'!$C$3:$AM$258, 5, FALSE) + HLOOKUP(G3,'BALANCE SHEET'!$C$3:$AM$258, 19, FALSE) + HLOOKUP(G3,'BALANCE SHEET'!$C$3:$AM$258, 23, FALSE) + HLOOKUP(G3,'BALANCE SHEET'!$C$3:$AM$258, 24, FALSE) + HLOOKUP(G3,'BALANCE SHEET'!$C$3:$AM$258, 29, FALSE) + HLOOKUP(G3,'BALANCE SHEET'!$C$3:$AM$258, 31, FALSE) + HLOOKUP(G3,'BALANCE SHEET'!$C$3:$AM$258, 35, FALSE)+ HLOOKUP(G3,'BALANCE SHEET'!$C$3:$AM$258, 39, FALSE) + HLOOKUP(G3,'BALANCE SHEET'!$C$3:$AM$258, 49, FALSE) + HLOOKUP(G3,'BALANCE SHEET'!$C$3:$AM$258, 89, FALSE) + HLOOKUP(G3,'BALANCE SHEET'!$C$3:$AM$258, 98, FALSE) + HLOOKUP(G3,'BALANCE SHEET'!$C$3:$AM$258, 100, FALSE)+ HLOOKUP(G3,'BALANCE SHEET'!$C$3:$AM$258, 101, FALSE)+ HLOOKUP(G3,'BALANCE SHEET'!$C$3:$AM$258, 102, FALSE)+ HLOOKUP(G3,'BALANCE SHEET'!$C$3:$AM$258, 103, FALSE)+ HLOOKUP(G3,'BALANCE SHEET'!$C$3:$AM$258, 104, FALSE)+ HLOOKUP(G3,'BALANCE SHEET'!$C$3:$AM$258, 105, FALSE)+ HLOOKUP(G3,'BALANCE SHEET'!$C$3:$AM$258, 106, FALSE) + + HLOOKUP(G3,'BALANCE SHEET'!$C$3:$AM$258, 107, FALSE) + HLOOKUP(G3,'BALANCE SHEET'!$C$3:$AM$258, 112, FALSE)+ HLOOKUP(G3,'BALANCE SHEET'!$C$3:$AM$258, 113, FALSE)+ HLOOKUP(G3,'BALANCE SHEET'!$C$3:$AM$258, 114, FALSE)+ HLOOKUP(G3,'BALANCE SHEET'!$C$3:$AM$258, 115, FALSE)+ HLOOKUP(G3,'BALANCE SHEET'!$C$3:$AM$258, 117, FALSE)+ HLOOKUP(G3,'BALANCE SHEET'!$C$3:$AM$258, 120, FALSE)+ HLOOKUP(G3,'BALANCE SHEET'!$C$3:$AM$258, 121, FALSE)+ HLOOKUP(G3,'BALANCE SHEET'!$C$3:$AM$258, 122, FALSE), 0)</f>
        <v/>
      </c>
      <c r="H9" s="149">
        <f>IFERROR(HLOOKUP(H3,'BALANCE SHEET'!$C$3:$AM$258, 5, FALSE) + HLOOKUP(H3,'BALANCE SHEET'!$C$3:$AM$258, 19, FALSE) + HLOOKUP(H3,'BALANCE SHEET'!$C$3:$AM$258, 23, FALSE) + HLOOKUP(H3,'BALANCE SHEET'!$C$3:$AM$258, 24, FALSE) + HLOOKUP(H3,'BALANCE SHEET'!$C$3:$AM$258, 29, FALSE) + HLOOKUP(H3,'BALANCE SHEET'!$C$3:$AM$258, 31, FALSE) + HLOOKUP(H3,'BALANCE SHEET'!$C$3:$AM$258, 35, FALSE)+ HLOOKUP(H3,'BALANCE SHEET'!$C$3:$AM$258, 39, FALSE) + HLOOKUP(H3,'BALANCE SHEET'!$C$3:$AM$258, 49, FALSE) + HLOOKUP(H3,'BALANCE SHEET'!$C$3:$AM$258, 89, FALSE) + HLOOKUP(H3,'BALANCE SHEET'!$C$3:$AM$258, 98, FALSE) + HLOOKUP(H3,'BALANCE SHEET'!$C$3:$AM$258, 100, FALSE)+ HLOOKUP(H3,'BALANCE SHEET'!$C$3:$AM$258, 101, FALSE)+ HLOOKUP(H3,'BALANCE SHEET'!$C$3:$AM$258, 102, FALSE)+ HLOOKUP(H3,'BALANCE SHEET'!$C$3:$AM$258, 103, FALSE)+ HLOOKUP(H3,'BALANCE SHEET'!$C$3:$AM$258, 104, FALSE)+ HLOOKUP(H3,'BALANCE SHEET'!$C$3:$AM$258, 105, FALSE)+ HLOOKUP(H3,'BALANCE SHEET'!$C$3:$AM$258, 106, FALSE) + + HLOOKUP(H3,'BALANCE SHEET'!$C$3:$AM$258, 107, FALSE) + HLOOKUP(H3,'BALANCE SHEET'!$C$3:$AM$258, 112, FALSE)+ HLOOKUP(H3,'BALANCE SHEET'!$C$3:$AM$258, 113, FALSE)+ HLOOKUP(H3,'BALANCE SHEET'!$C$3:$AM$258, 114, FALSE)+ HLOOKUP(H3,'BALANCE SHEET'!$C$3:$AM$258, 115, FALSE)+ HLOOKUP(H3,'BALANCE SHEET'!$C$3:$AM$258, 117, FALSE)+ HLOOKUP(H3,'BALANCE SHEET'!$C$3:$AM$258, 120, FALSE)+ HLOOKUP(H3,'BALANCE SHEET'!$C$3:$AM$258, 121, FALSE)+ HLOOKUP(H3,'BALANCE SHEET'!$C$3:$AM$258, 122, FALSE), 0)</f>
        <v/>
      </c>
      <c r="I9" s="149">
        <f>IFERROR(HLOOKUP(I3,'BALANCE SHEET'!$C$3:$AM$258, 5, FALSE) + HLOOKUP(I3,'BALANCE SHEET'!$C$3:$AM$258, 19, FALSE) + HLOOKUP(I3,'BALANCE SHEET'!$C$3:$AM$258, 23, FALSE) + HLOOKUP(I3,'BALANCE SHEET'!$C$3:$AM$258, 24, FALSE) + HLOOKUP(I3,'BALANCE SHEET'!$C$3:$AM$258, 29, FALSE) + HLOOKUP(I3,'BALANCE SHEET'!$C$3:$AM$258, 31, FALSE) + HLOOKUP(I3,'BALANCE SHEET'!$C$3:$AM$258, 35, FALSE)+ HLOOKUP(I3,'BALANCE SHEET'!$C$3:$AM$258, 39, FALSE) + HLOOKUP(I3,'BALANCE SHEET'!$C$3:$AM$258, 49, FALSE) + HLOOKUP(I3,'BALANCE SHEET'!$C$3:$AM$258, 89, FALSE) + HLOOKUP(I3,'BALANCE SHEET'!$C$3:$AM$258, 98, FALSE) + HLOOKUP(I3,'BALANCE SHEET'!$C$3:$AM$258, 100, FALSE)+ HLOOKUP(I3,'BALANCE SHEET'!$C$3:$AM$258, 101, FALSE)+ HLOOKUP(I3,'BALANCE SHEET'!$C$3:$AM$258, 102, FALSE)+ HLOOKUP(I3,'BALANCE SHEET'!$C$3:$AM$258, 103, FALSE)+ HLOOKUP(I3,'BALANCE SHEET'!$C$3:$AM$258, 104, FALSE)+ HLOOKUP(I3,'BALANCE SHEET'!$C$3:$AM$258, 105, FALSE)+ HLOOKUP(I3,'BALANCE SHEET'!$C$3:$AM$258, 106, FALSE) + + HLOOKUP(I3,'BALANCE SHEET'!$C$3:$AM$258, 107, FALSE) + HLOOKUP(I3,'BALANCE SHEET'!$C$3:$AM$258, 112, FALSE)+ HLOOKUP(I3,'BALANCE SHEET'!$C$3:$AM$258, 113, FALSE)+ HLOOKUP(I3,'BALANCE SHEET'!$C$3:$AM$258, 114, FALSE)+ HLOOKUP(I3,'BALANCE SHEET'!$C$3:$AM$258, 115, FALSE)+ HLOOKUP(I3,'BALANCE SHEET'!$C$3:$AM$258, 117, FALSE)+ HLOOKUP(I3,'BALANCE SHEET'!$C$3:$AM$258, 120, FALSE)+ HLOOKUP(I3,'BALANCE SHEET'!$C$3:$AM$258, 121, FALSE)+ HLOOKUP(I3,'BALANCE SHEET'!$C$3:$AM$258, 122, FALSE), 0)</f>
        <v/>
      </c>
      <c r="J9" s="149">
        <f>IFERROR(HLOOKUP(J3,'BALANCE SHEET'!$C$3:$AM$258, 5, FALSE) + HLOOKUP(J3,'BALANCE SHEET'!$C$3:$AM$258, 19, FALSE) + HLOOKUP(J3,'BALANCE SHEET'!$C$3:$AM$258, 23, FALSE) + HLOOKUP(J3,'BALANCE SHEET'!$C$3:$AM$258, 24, FALSE) + HLOOKUP(J3,'BALANCE SHEET'!$C$3:$AM$258, 29, FALSE) + HLOOKUP(J3,'BALANCE SHEET'!$C$3:$AM$258, 31, FALSE) + HLOOKUP(J3,'BALANCE SHEET'!$C$3:$AM$258, 35, FALSE)+ HLOOKUP(J3,'BALANCE SHEET'!$C$3:$AM$258, 39, FALSE) + HLOOKUP(J3,'BALANCE SHEET'!$C$3:$AM$258, 49, FALSE) + HLOOKUP(J3,'BALANCE SHEET'!$C$3:$AM$258, 89, FALSE) + HLOOKUP(J3,'BALANCE SHEET'!$C$3:$AM$258, 98, FALSE) + HLOOKUP(J3,'BALANCE SHEET'!$C$3:$AM$258, 100, FALSE)+ HLOOKUP(J3,'BALANCE SHEET'!$C$3:$AM$258, 101, FALSE)+ HLOOKUP(J3,'BALANCE SHEET'!$C$3:$AM$258, 102, FALSE)+ HLOOKUP(J3,'BALANCE SHEET'!$C$3:$AM$258, 103, FALSE)+ HLOOKUP(J3,'BALANCE SHEET'!$C$3:$AM$258, 104, FALSE)+ HLOOKUP(J3,'BALANCE SHEET'!$C$3:$AM$258, 105, FALSE)+ HLOOKUP(J3,'BALANCE SHEET'!$C$3:$AM$258, 106, FALSE) + + HLOOKUP(J3,'BALANCE SHEET'!$C$3:$AM$258, 107, FALSE) + HLOOKUP(J3,'BALANCE SHEET'!$C$3:$AM$258, 112, FALSE)+ HLOOKUP(J3,'BALANCE SHEET'!$C$3:$AM$258, 113, FALSE)+ HLOOKUP(J3,'BALANCE SHEET'!$C$3:$AM$258, 114, FALSE)+ HLOOKUP(J3,'BALANCE SHEET'!$C$3:$AM$258, 115, FALSE)+ HLOOKUP(J3,'BALANCE SHEET'!$C$3:$AM$258, 117, FALSE)+ HLOOKUP(J3,'BALANCE SHEET'!$C$3:$AM$258, 120, FALSE)+ HLOOKUP(J3,'BALANCE SHEET'!$C$3:$AM$258, 121, FALSE)+ HLOOKUP(J3,'BALANCE SHEET'!$C$3:$AM$258, 122, FALSE), 0)</f>
        <v/>
      </c>
      <c r="K9" s="149">
        <f>IFERROR(HLOOKUP(K3,'BALANCE SHEET'!$C$3:$AM$258, 5, FALSE) + HLOOKUP(K3,'BALANCE SHEET'!$C$3:$AM$258, 19, FALSE) + HLOOKUP(K3,'BALANCE SHEET'!$C$3:$AM$258, 23, FALSE) + HLOOKUP(K3,'BALANCE SHEET'!$C$3:$AM$258, 24, FALSE) + HLOOKUP(K3,'BALANCE SHEET'!$C$3:$AM$258, 29, FALSE) + HLOOKUP(K3,'BALANCE SHEET'!$C$3:$AM$258, 31, FALSE) + HLOOKUP(K3,'BALANCE SHEET'!$C$3:$AM$258, 35, FALSE)+ HLOOKUP(K3,'BALANCE SHEET'!$C$3:$AM$258, 39, FALSE) + HLOOKUP(K3,'BALANCE SHEET'!$C$3:$AM$258, 49, FALSE) + HLOOKUP(K3,'BALANCE SHEET'!$C$3:$AM$258, 89, FALSE) + HLOOKUP(K3,'BALANCE SHEET'!$C$3:$AM$258, 98, FALSE) + HLOOKUP(K3,'BALANCE SHEET'!$C$3:$AM$258, 100, FALSE)+ HLOOKUP(K3,'BALANCE SHEET'!$C$3:$AM$258, 101, FALSE)+ HLOOKUP(K3,'BALANCE SHEET'!$C$3:$AM$258, 102, FALSE)+ HLOOKUP(K3,'BALANCE SHEET'!$C$3:$AM$258, 103, FALSE)+ HLOOKUP(K3,'BALANCE SHEET'!$C$3:$AM$258, 104, FALSE)+ HLOOKUP(K3,'BALANCE SHEET'!$C$3:$AM$258, 105, FALSE)+ HLOOKUP(K3,'BALANCE SHEET'!$C$3:$AM$258, 106, FALSE) + + HLOOKUP(K3,'BALANCE SHEET'!$C$3:$AM$258, 107, FALSE) + HLOOKUP(K3,'BALANCE SHEET'!$C$3:$AM$258, 112, FALSE)+ HLOOKUP(K3,'BALANCE SHEET'!$C$3:$AM$258, 113, FALSE)+ HLOOKUP(K3,'BALANCE SHEET'!$C$3:$AM$258, 114, FALSE)+ HLOOKUP(K3,'BALANCE SHEET'!$C$3:$AM$258, 115, FALSE)+ HLOOKUP(K3,'BALANCE SHEET'!$C$3:$AM$258, 117, FALSE)+ HLOOKUP(K3,'BALANCE SHEET'!$C$3:$AM$258, 120, FALSE)+ HLOOKUP(K3,'BALANCE SHEET'!$C$3:$AM$258, 121, FALSE)+ HLOOKUP(K3,'BALANCE SHEET'!$C$3:$AM$258, 122, FALSE), 0)</f>
        <v/>
      </c>
      <c r="L9" s="149">
        <f>IFERROR(HLOOKUP(L3,'BALANCE SHEET'!$C$3:$AM$258, 5, FALSE) + HLOOKUP(L3,'BALANCE SHEET'!$C$3:$AM$258, 19, FALSE) + HLOOKUP(L3,'BALANCE SHEET'!$C$3:$AM$258, 23, FALSE) + HLOOKUP(L3,'BALANCE SHEET'!$C$3:$AM$258, 24, FALSE) + HLOOKUP(L3,'BALANCE SHEET'!$C$3:$AM$258, 29, FALSE) + HLOOKUP(L3,'BALANCE SHEET'!$C$3:$AM$258, 31, FALSE) + HLOOKUP(L3,'BALANCE SHEET'!$C$3:$AM$258, 35, FALSE)+ HLOOKUP(L3,'BALANCE SHEET'!$C$3:$AM$258, 39, FALSE) + HLOOKUP(L3,'BALANCE SHEET'!$C$3:$AM$258, 49, FALSE) + HLOOKUP(L3,'BALANCE SHEET'!$C$3:$AM$258, 89, FALSE) + HLOOKUP(L3,'BALANCE SHEET'!$C$3:$AM$258, 98, FALSE) + HLOOKUP(L3,'BALANCE SHEET'!$C$3:$AM$258, 100, FALSE)+ HLOOKUP(L3,'BALANCE SHEET'!$C$3:$AM$258, 101, FALSE)+ HLOOKUP(L3,'BALANCE SHEET'!$C$3:$AM$258, 102, FALSE)+ HLOOKUP(L3,'BALANCE SHEET'!$C$3:$AM$258, 103, FALSE)+ HLOOKUP(L3,'BALANCE SHEET'!$C$3:$AM$258, 104, FALSE)+ HLOOKUP(L3,'BALANCE SHEET'!$C$3:$AM$258, 105, FALSE)+ HLOOKUP(L3,'BALANCE SHEET'!$C$3:$AM$258, 106, FALSE) + + HLOOKUP(L3,'BALANCE SHEET'!$C$3:$AM$258, 107, FALSE) + HLOOKUP(L3,'BALANCE SHEET'!$C$3:$AM$258, 112, FALSE)+ HLOOKUP(L3,'BALANCE SHEET'!$C$3:$AM$258, 113, FALSE)+ HLOOKUP(L3,'BALANCE SHEET'!$C$3:$AM$258, 114, FALSE)+ HLOOKUP(L3,'BALANCE SHEET'!$C$3:$AM$258, 115, FALSE)+ HLOOKUP(L3,'BALANCE SHEET'!$C$3:$AM$258, 117, FALSE)+ HLOOKUP(L3,'BALANCE SHEET'!$C$3:$AM$258, 120, FALSE)+ HLOOKUP(L3,'BALANCE SHEET'!$C$3:$AM$258, 121, FALSE)+ HLOOKUP(L3,'BALANCE SHEET'!$C$3:$AM$258, 122, FALSE), 0)</f>
        <v/>
      </c>
      <c r="M9" s="149">
        <f>IFERROR(HLOOKUP(M3,'BALANCE SHEET'!$C$3:$AM$258, 5, FALSE) + HLOOKUP(M3,'BALANCE SHEET'!$C$3:$AM$258, 19, FALSE) + HLOOKUP(M3,'BALANCE SHEET'!$C$3:$AM$258, 23, FALSE) + HLOOKUP(M3,'BALANCE SHEET'!$C$3:$AM$258, 24, FALSE) + HLOOKUP(M3,'BALANCE SHEET'!$C$3:$AM$258, 29, FALSE) + HLOOKUP(M3,'BALANCE SHEET'!$C$3:$AM$258, 31, FALSE) + HLOOKUP(M3,'BALANCE SHEET'!$C$3:$AM$258, 35, FALSE)+ HLOOKUP(M3,'BALANCE SHEET'!$C$3:$AM$258, 39, FALSE) + HLOOKUP(M3,'BALANCE SHEET'!$C$3:$AM$258, 49, FALSE) + HLOOKUP(M3,'BALANCE SHEET'!$C$3:$AM$258, 89, FALSE) + HLOOKUP(M3,'BALANCE SHEET'!$C$3:$AM$258, 98, FALSE) + HLOOKUP(M3,'BALANCE SHEET'!$C$3:$AM$258, 100, FALSE)+ HLOOKUP(M3,'BALANCE SHEET'!$C$3:$AM$258, 101, FALSE)+ HLOOKUP(M3,'BALANCE SHEET'!$C$3:$AM$258, 102, FALSE)+ HLOOKUP(M3,'BALANCE SHEET'!$C$3:$AM$258, 103, FALSE)+ HLOOKUP(M3,'BALANCE SHEET'!$C$3:$AM$258, 104, FALSE)+ HLOOKUP(M3,'BALANCE SHEET'!$C$3:$AM$258, 105, FALSE)+ HLOOKUP(M3,'BALANCE SHEET'!$C$3:$AM$258, 106, FALSE) + + HLOOKUP(M3,'BALANCE SHEET'!$C$3:$AM$258, 107, FALSE) + HLOOKUP(M3,'BALANCE SHEET'!$C$3:$AM$258, 112, FALSE)+ HLOOKUP(M3,'BALANCE SHEET'!$C$3:$AM$258, 113, FALSE)+ HLOOKUP(M3,'BALANCE SHEET'!$C$3:$AM$258, 114, FALSE)+ HLOOKUP(M3,'BALANCE SHEET'!$C$3:$AM$258, 115, FALSE)+ HLOOKUP(M3,'BALANCE SHEET'!$C$3:$AM$258, 117, FALSE)+ HLOOKUP(M3,'BALANCE SHEET'!$C$3:$AM$258, 120, FALSE)+ HLOOKUP(M3,'BALANCE SHEET'!$C$3:$AM$258, 121, FALSE)+ HLOOKUP(M3,'BALANCE SHEET'!$C$3:$AM$258, 122, FALSE), 0)</f>
        <v/>
      </c>
      <c r="N9" s="149">
        <f>IFERROR(HLOOKUP(N3,'BALANCE SHEET'!$C$3:$AM$258, 5, FALSE) + HLOOKUP(N3,'BALANCE SHEET'!$C$3:$AM$258, 19, FALSE) + HLOOKUP(N3,'BALANCE SHEET'!$C$3:$AM$258, 23, FALSE) + HLOOKUP(N3,'BALANCE SHEET'!$C$3:$AM$258, 24, FALSE) + HLOOKUP(N3,'BALANCE SHEET'!$C$3:$AM$258, 29, FALSE) + HLOOKUP(N3,'BALANCE SHEET'!$C$3:$AM$258, 31, FALSE) + HLOOKUP(N3,'BALANCE SHEET'!$C$3:$AM$258, 35, FALSE)+ HLOOKUP(N3,'BALANCE SHEET'!$C$3:$AM$258, 39, FALSE) + HLOOKUP(N3,'BALANCE SHEET'!$C$3:$AM$258, 49, FALSE) + HLOOKUP(N3,'BALANCE SHEET'!$C$3:$AM$258, 89, FALSE) + HLOOKUP(N3,'BALANCE SHEET'!$C$3:$AM$258, 98, FALSE) + HLOOKUP(N3,'BALANCE SHEET'!$C$3:$AM$258, 100, FALSE)+ HLOOKUP(N3,'BALANCE SHEET'!$C$3:$AM$258, 101, FALSE)+ HLOOKUP(N3,'BALANCE SHEET'!$C$3:$AM$258, 102, FALSE)+ HLOOKUP(N3,'BALANCE SHEET'!$C$3:$AM$258, 103, FALSE)+ HLOOKUP(N3,'BALANCE SHEET'!$C$3:$AM$258, 104, FALSE)+ HLOOKUP(N3,'BALANCE SHEET'!$C$3:$AM$258, 105, FALSE)+ HLOOKUP(N3,'BALANCE SHEET'!$C$3:$AM$258, 106, FALSE) + + HLOOKUP(N3,'BALANCE SHEET'!$C$3:$AM$258, 107, FALSE) + HLOOKUP(N3,'BALANCE SHEET'!$C$3:$AM$258, 112, FALSE)+ HLOOKUP(N3,'BALANCE SHEET'!$C$3:$AM$258, 113, FALSE)+ HLOOKUP(N3,'BALANCE SHEET'!$C$3:$AM$258, 114, FALSE)+ HLOOKUP(N3,'BALANCE SHEET'!$C$3:$AM$258, 115, FALSE)+ HLOOKUP(N3,'BALANCE SHEET'!$C$3:$AM$258, 117, FALSE)+ HLOOKUP(N3,'BALANCE SHEET'!$C$3:$AM$258, 120, FALSE)+ HLOOKUP(N3,'BALANCE SHEET'!$C$3:$AM$258, 121, FALSE)+ HLOOKUP(N3,'BALANCE SHEET'!$C$3:$AM$258, 122, FALSE), 0)</f>
        <v/>
      </c>
      <c r="O9" s="149">
        <f>IFERROR(HLOOKUP(O3,'BALANCE SHEET'!$C$3:$AM$258, 5, FALSE) + HLOOKUP(O3,'BALANCE SHEET'!$C$3:$AM$258, 19, FALSE) + HLOOKUP(O3,'BALANCE SHEET'!$C$3:$AM$258, 23, FALSE) + HLOOKUP(O3,'BALANCE SHEET'!$C$3:$AM$258, 24, FALSE) + HLOOKUP(O3,'BALANCE SHEET'!$C$3:$AM$258, 29, FALSE) + HLOOKUP(O3,'BALANCE SHEET'!$C$3:$AM$258, 31, FALSE) + HLOOKUP(O3,'BALANCE SHEET'!$C$3:$AM$258, 35, FALSE)+ HLOOKUP(O3,'BALANCE SHEET'!$C$3:$AM$258, 39, FALSE) + HLOOKUP(O3,'BALANCE SHEET'!$C$3:$AM$258, 49, FALSE) + HLOOKUP(O3,'BALANCE SHEET'!$C$3:$AM$258, 89, FALSE) + HLOOKUP(O3,'BALANCE SHEET'!$C$3:$AM$258, 98, FALSE) + HLOOKUP(O3,'BALANCE SHEET'!$C$3:$AM$258, 100, FALSE)+ HLOOKUP(O3,'BALANCE SHEET'!$C$3:$AM$258, 101, FALSE)+ HLOOKUP(O3,'BALANCE SHEET'!$C$3:$AM$258, 102, FALSE)+ HLOOKUP(O3,'BALANCE SHEET'!$C$3:$AM$258, 103, FALSE)+ HLOOKUP(O3,'BALANCE SHEET'!$C$3:$AM$258, 104, FALSE)+ HLOOKUP(O3,'BALANCE SHEET'!$C$3:$AM$258, 105, FALSE)+ HLOOKUP(O3,'BALANCE SHEET'!$C$3:$AM$258, 106, FALSE) + + HLOOKUP(O3,'BALANCE SHEET'!$C$3:$AM$258, 107, FALSE) + HLOOKUP(O3,'BALANCE SHEET'!$C$3:$AM$258, 112, FALSE)+ HLOOKUP(O3,'BALANCE SHEET'!$C$3:$AM$258, 113, FALSE)+ HLOOKUP(O3,'BALANCE SHEET'!$C$3:$AM$258, 114, FALSE)+ HLOOKUP(O3,'BALANCE SHEET'!$C$3:$AM$258, 115, FALSE)+ HLOOKUP(O3,'BALANCE SHEET'!$C$3:$AM$258, 117, FALSE)+ HLOOKUP(O3,'BALANCE SHEET'!$C$3:$AM$258, 120, FALSE)+ HLOOKUP(O3,'BALANCE SHEET'!$C$3:$AM$258, 121, FALSE)+ HLOOKUP(O3,'BALANCE SHEET'!$C$3:$AM$258, 122, FALSE), 0)</f>
        <v/>
      </c>
      <c r="P9" s="149">
        <f>IFERROR(HLOOKUP(P3,'BALANCE SHEET'!$C$3:$AM$258, 5, FALSE) + HLOOKUP(P3,'BALANCE SHEET'!$C$3:$AM$258, 19, FALSE) + HLOOKUP(P3,'BALANCE SHEET'!$C$3:$AM$258, 23, FALSE) + HLOOKUP(P3,'BALANCE SHEET'!$C$3:$AM$258, 24, FALSE) + HLOOKUP(P3,'BALANCE SHEET'!$C$3:$AM$258, 29, FALSE) + HLOOKUP(P3,'BALANCE SHEET'!$C$3:$AM$258, 31, FALSE) + HLOOKUP(P3,'BALANCE SHEET'!$C$3:$AM$258, 35, FALSE)+ HLOOKUP(P3,'BALANCE SHEET'!$C$3:$AM$258, 39, FALSE) + HLOOKUP(P3,'BALANCE SHEET'!$C$3:$AM$258, 49, FALSE) + HLOOKUP(P3,'BALANCE SHEET'!$C$3:$AM$258, 89, FALSE) + HLOOKUP(P3,'BALANCE SHEET'!$C$3:$AM$258, 98, FALSE) + HLOOKUP(P3,'BALANCE SHEET'!$C$3:$AM$258, 100, FALSE)+ HLOOKUP(P3,'BALANCE SHEET'!$C$3:$AM$258, 101, FALSE)+ HLOOKUP(P3,'BALANCE SHEET'!$C$3:$AM$258, 102, FALSE)+ HLOOKUP(P3,'BALANCE SHEET'!$C$3:$AM$258, 103, FALSE)+ HLOOKUP(P3,'BALANCE SHEET'!$C$3:$AM$258, 104, FALSE)+ HLOOKUP(P3,'BALANCE SHEET'!$C$3:$AM$258, 105, FALSE)+ HLOOKUP(P3,'BALANCE SHEET'!$C$3:$AM$258, 106, FALSE) + + HLOOKUP(P3,'BALANCE SHEET'!$C$3:$AM$258, 107, FALSE) + HLOOKUP(P3,'BALANCE SHEET'!$C$3:$AM$258, 112, FALSE)+ HLOOKUP(P3,'BALANCE SHEET'!$C$3:$AM$258, 113, FALSE)+ HLOOKUP(P3,'BALANCE SHEET'!$C$3:$AM$258, 114, FALSE)+ HLOOKUP(P3,'BALANCE SHEET'!$C$3:$AM$258, 115, FALSE)+ HLOOKUP(P3,'BALANCE SHEET'!$C$3:$AM$258, 117, FALSE)+ HLOOKUP(P3,'BALANCE SHEET'!$C$3:$AM$258, 120, FALSE)+ HLOOKUP(P3,'BALANCE SHEET'!$C$3:$AM$258, 121, FALSE)+ HLOOKUP(P3,'BALANCE SHEET'!$C$3:$AM$258, 122, FALSE), 0)</f>
        <v/>
      </c>
      <c r="Q9" s="149">
        <f>IFERROR(HLOOKUP(Q3,'BALANCE SHEET'!$C$3:$AM$258, 5, FALSE) + HLOOKUP(Q3,'BALANCE SHEET'!$C$3:$AM$258, 19, FALSE) + HLOOKUP(Q3,'BALANCE SHEET'!$C$3:$AM$258, 23, FALSE) + HLOOKUP(Q3,'BALANCE SHEET'!$C$3:$AM$258, 24, FALSE) + HLOOKUP(Q3,'BALANCE SHEET'!$C$3:$AM$258, 29, FALSE) + HLOOKUP(Q3,'BALANCE SHEET'!$C$3:$AM$258, 31, FALSE) + HLOOKUP(Q3,'BALANCE SHEET'!$C$3:$AM$258, 35, FALSE)+ HLOOKUP(Q3,'BALANCE SHEET'!$C$3:$AM$258, 39, FALSE) + HLOOKUP(Q3,'BALANCE SHEET'!$C$3:$AM$258, 49, FALSE) + HLOOKUP(Q3,'BALANCE SHEET'!$C$3:$AM$258, 89, FALSE) + HLOOKUP(Q3,'BALANCE SHEET'!$C$3:$AM$258, 98, FALSE) + HLOOKUP(Q3,'BALANCE SHEET'!$C$3:$AM$258, 100, FALSE)+ HLOOKUP(Q3,'BALANCE SHEET'!$C$3:$AM$258, 101, FALSE)+ HLOOKUP(Q3,'BALANCE SHEET'!$C$3:$AM$258, 102, FALSE)+ HLOOKUP(Q3,'BALANCE SHEET'!$C$3:$AM$258, 103, FALSE)+ HLOOKUP(Q3,'BALANCE SHEET'!$C$3:$AM$258, 104, FALSE)+ HLOOKUP(Q3,'BALANCE SHEET'!$C$3:$AM$258, 105, FALSE)+ HLOOKUP(Q3,'BALANCE SHEET'!$C$3:$AM$258, 106, FALSE) + + HLOOKUP(Q3,'BALANCE SHEET'!$C$3:$AM$258, 107, FALSE) + HLOOKUP(Q3,'BALANCE SHEET'!$C$3:$AM$258, 112, FALSE)+ HLOOKUP(Q3,'BALANCE SHEET'!$C$3:$AM$258, 113, FALSE)+ HLOOKUP(Q3,'BALANCE SHEET'!$C$3:$AM$258, 114, FALSE)+ HLOOKUP(Q3,'BALANCE SHEET'!$C$3:$AM$258, 115, FALSE)+ HLOOKUP(Q3,'BALANCE SHEET'!$C$3:$AM$258, 117, FALSE)+ HLOOKUP(Q3,'BALANCE SHEET'!$C$3:$AM$258, 120, FALSE)+ HLOOKUP(Q3,'BALANCE SHEET'!$C$3:$AM$258, 121, FALSE)+ HLOOKUP(Q3,'BALANCE SHEET'!$C$3:$AM$258, 122, FALSE), 0)</f>
        <v/>
      </c>
      <c r="R9" s="149">
        <f>IFERROR(HLOOKUP(R3,'BALANCE SHEET'!$C$3:$AM$258, 5, FALSE) + HLOOKUP(R3,'BALANCE SHEET'!$C$3:$AM$258, 19, FALSE) + HLOOKUP(R3,'BALANCE SHEET'!$C$3:$AM$258, 23, FALSE) + HLOOKUP(R3,'BALANCE SHEET'!$C$3:$AM$258, 24, FALSE) + HLOOKUP(R3,'BALANCE SHEET'!$C$3:$AM$258, 29, FALSE) + HLOOKUP(R3,'BALANCE SHEET'!$C$3:$AM$258, 31, FALSE) + HLOOKUP(R3,'BALANCE SHEET'!$C$3:$AM$258, 35, FALSE)+ HLOOKUP(R3,'BALANCE SHEET'!$C$3:$AM$258, 39, FALSE) + HLOOKUP(R3,'BALANCE SHEET'!$C$3:$AM$258, 49, FALSE) + HLOOKUP(R3,'BALANCE SHEET'!$C$3:$AM$258, 89, FALSE) + HLOOKUP(R3,'BALANCE SHEET'!$C$3:$AM$258, 98, FALSE) + HLOOKUP(R3,'BALANCE SHEET'!$C$3:$AM$258, 100, FALSE)+ HLOOKUP(R3,'BALANCE SHEET'!$C$3:$AM$258, 101, FALSE)+ HLOOKUP(R3,'BALANCE SHEET'!$C$3:$AM$258, 102, FALSE)+ HLOOKUP(R3,'BALANCE SHEET'!$C$3:$AM$258, 103, FALSE)+ HLOOKUP(R3,'BALANCE SHEET'!$C$3:$AM$258, 104, FALSE)+ HLOOKUP(R3,'BALANCE SHEET'!$C$3:$AM$258, 105, FALSE)+ HLOOKUP(R3,'BALANCE SHEET'!$C$3:$AM$258, 106, FALSE) + + HLOOKUP(R3,'BALANCE SHEET'!$C$3:$AM$258, 107, FALSE) + HLOOKUP(R3,'BALANCE SHEET'!$C$3:$AM$258, 112, FALSE)+ HLOOKUP(R3,'BALANCE SHEET'!$C$3:$AM$258, 113, FALSE)+ HLOOKUP(R3,'BALANCE SHEET'!$C$3:$AM$258, 114, FALSE)+ HLOOKUP(R3,'BALANCE SHEET'!$C$3:$AM$258, 115, FALSE)+ HLOOKUP(R3,'BALANCE SHEET'!$C$3:$AM$258, 117, FALSE)+ HLOOKUP(R3,'BALANCE SHEET'!$C$3:$AM$258, 120, FALSE)+ HLOOKUP(R3,'BALANCE SHEET'!$C$3:$AM$258, 121, FALSE)+ HLOOKUP(R3,'BALANCE SHEET'!$C$3:$AM$258, 122, FALSE), 0)</f>
        <v/>
      </c>
      <c r="S9" s="149">
        <f>IFERROR(HLOOKUP(S3,'BALANCE SHEET'!$C$3:$AM$258, 5, FALSE) + HLOOKUP(S3,'BALANCE SHEET'!$C$3:$AM$258, 19, FALSE) + HLOOKUP(S3,'BALANCE SHEET'!$C$3:$AM$258, 23, FALSE) + HLOOKUP(S3,'BALANCE SHEET'!$C$3:$AM$258, 24, FALSE) + HLOOKUP(S3,'BALANCE SHEET'!$C$3:$AM$258, 29, FALSE) + HLOOKUP(S3,'BALANCE SHEET'!$C$3:$AM$258, 31, FALSE) + HLOOKUP(S3,'BALANCE SHEET'!$C$3:$AM$258, 35, FALSE)+ HLOOKUP(S3,'BALANCE SHEET'!$C$3:$AM$258, 39, FALSE) + HLOOKUP(S3,'BALANCE SHEET'!$C$3:$AM$258, 49, FALSE) + HLOOKUP(S3,'BALANCE SHEET'!$C$3:$AM$258, 89, FALSE) + HLOOKUP(S3,'BALANCE SHEET'!$C$3:$AM$258, 98, FALSE) + HLOOKUP(S3,'BALANCE SHEET'!$C$3:$AM$258, 100, FALSE)+ HLOOKUP(S3,'BALANCE SHEET'!$C$3:$AM$258, 101, FALSE)+ HLOOKUP(S3,'BALANCE SHEET'!$C$3:$AM$258, 102, FALSE)+ HLOOKUP(S3,'BALANCE SHEET'!$C$3:$AM$258, 103, FALSE)+ HLOOKUP(S3,'BALANCE SHEET'!$C$3:$AM$258, 104, FALSE)+ HLOOKUP(S3,'BALANCE SHEET'!$C$3:$AM$258, 105, FALSE)+ HLOOKUP(S3,'BALANCE SHEET'!$C$3:$AM$258, 106, FALSE) + + HLOOKUP(S3,'BALANCE SHEET'!$C$3:$AM$258, 107, FALSE) + HLOOKUP(S3,'BALANCE SHEET'!$C$3:$AM$258, 112, FALSE)+ HLOOKUP(S3,'BALANCE SHEET'!$C$3:$AM$258, 113, FALSE)+ HLOOKUP(S3,'BALANCE SHEET'!$C$3:$AM$258, 114, FALSE)+ HLOOKUP(S3,'BALANCE SHEET'!$C$3:$AM$258, 115, FALSE)+ HLOOKUP(S3,'BALANCE SHEET'!$C$3:$AM$258, 117, FALSE)+ HLOOKUP(S3,'BALANCE SHEET'!$C$3:$AM$258, 120, FALSE)+ HLOOKUP(S3,'BALANCE SHEET'!$C$3:$AM$258, 121, FALSE)+ HLOOKUP(S3,'BALANCE SHEET'!$C$3:$AM$258, 122, FALSE), 0)</f>
        <v/>
      </c>
      <c r="T9" s="149">
        <f>IFERROR(HLOOKUP(T3,'BALANCE SHEET'!$C$3:$AM$258, 5, FALSE) + HLOOKUP(T3,'BALANCE SHEET'!$C$3:$AM$258, 19, FALSE) + HLOOKUP(T3,'BALANCE SHEET'!$C$3:$AM$258, 23, FALSE) + HLOOKUP(T3,'BALANCE SHEET'!$C$3:$AM$258, 24, FALSE) + HLOOKUP(T3,'BALANCE SHEET'!$C$3:$AM$258, 29, FALSE) + HLOOKUP(T3,'BALANCE SHEET'!$C$3:$AM$258, 31, FALSE) + HLOOKUP(T3,'BALANCE SHEET'!$C$3:$AM$258, 35, FALSE)+ HLOOKUP(T3,'BALANCE SHEET'!$C$3:$AM$258, 39, FALSE) + HLOOKUP(T3,'BALANCE SHEET'!$C$3:$AM$258, 49, FALSE) + HLOOKUP(T3,'BALANCE SHEET'!$C$3:$AM$258, 89, FALSE) + HLOOKUP(T3,'BALANCE SHEET'!$C$3:$AM$258, 98, FALSE) + HLOOKUP(T3,'BALANCE SHEET'!$C$3:$AM$258, 100, FALSE)+ HLOOKUP(T3,'BALANCE SHEET'!$C$3:$AM$258, 101, FALSE)+ HLOOKUP(T3,'BALANCE SHEET'!$C$3:$AM$258, 102, FALSE)+ HLOOKUP(T3,'BALANCE SHEET'!$C$3:$AM$258, 103, FALSE)+ HLOOKUP(T3,'BALANCE SHEET'!$C$3:$AM$258, 104, FALSE)+ HLOOKUP(T3,'BALANCE SHEET'!$C$3:$AM$258, 105, FALSE)+ HLOOKUP(T3,'BALANCE SHEET'!$C$3:$AM$258, 106, FALSE) + + HLOOKUP(T3,'BALANCE SHEET'!$C$3:$AM$258, 107, FALSE) + HLOOKUP(T3,'BALANCE SHEET'!$C$3:$AM$258, 112, FALSE)+ HLOOKUP(T3,'BALANCE SHEET'!$C$3:$AM$258, 113, FALSE)+ HLOOKUP(T3,'BALANCE SHEET'!$C$3:$AM$258, 114, FALSE)+ HLOOKUP(T3,'BALANCE SHEET'!$C$3:$AM$258, 115, FALSE)+ HLOOKUP(T3,'BALANCE SHEET'!$C$3:$AM$258, 117, FALSE)+ HLOOKUP(T3,'BALANCE SHEET'!$C$3:$AM$258, 120, FALSE)+ HLOOKUP(T3,'BALANCE SHEET'!$C$3:$AM$258, 121, FALSE)+ HLOOKUP(T3,'BALANCE SHEET'!$C$3:$AM$258, 122, FALSE), 0)</f>
        <v/>
      </c>
      <c r="U9" s="149">
        <f>IFERROR(HLOOKUP(U3,'BALANCE SHEET'!$C$3:$AM$258, 5, FALSE) + HLOOKUP(U3,'BALANCE SHEET'!$C$3:$AM$258, 19, FALSE) + HLOOKUP(U3,'BALANCE SHEET'!$C$3:$AM$258, 23, FALSE) + HLOOKUP(U3,'BALANCE SHEET'!$C$3:$AM$258, 24, FALSE) + HLOOKUP(U3,'BALANCE SHEET'!$C$3:$AM$258, 29, FALSE) + HLOOKUP(U3,'BALANCE SHEET'!$C$3:$AM$258, 31, FALSE) + HLOOKUP(U3,'BALANCE SHEET'!$C$3:$AM$258, 35, FALSE)+ HLOOKUP(U3,'BALANCE SHEET'!$C$3:$AM$258, 39, FALSE) + HLOOKUP(U3,'BALANCE SHEET'!$C$3:$AM$258, 49, FALSE) + HLOOKUP(U3,'BALANCE SHEET'!$C$3:$AM$258, 89, FALSE) + HLOOKUP(U3,'BALANCE SHEET'!$C$3:$AM$258, 98, FALSE) + HLOOKUP(U3,'BALANCE SHEET'!$C$3:$AM$258, 100, FALSE)+ HLOOKUP(U3,'BALANCE SHEET'!$C$3:$AM$258, 101, FALSE)+ HLOOKUP(U3,'BALANCE SHEET'!$C$3:$AM$258, 102, FALSE)+ HLOOKUP(U3,'BALANCE SHEET'!$C$3:$AM$258, 103, FALSE)+ HLOOKUP(U3,'BALANCE SHEET'!$C$3:$AM$258, 104, FALSE)+ HLOOKUP(U3,'BALANCE SHEET'!$C$3:$AM$258, 105, FALSE)+ HLOOKUP(U3,'BALANCE SHEET'!$C$3:$AM$258, 106, FALSE) + + HLOOKUP(U3,'BALANCE SHEET'!$C$3:$AM$258, 107, FALSE) + HLOOKUP(U3,'BALANCE SHEET'!$C$3:$AM$258, 112, FALSE)+ HLOOKUP(U3,'BALANCE SHEET'!$C$3:$AM$258, 113, FALSE)+ HLOOKUP(U3,'BALANCE SHEET'!$C$3:$AM$258, 114, FALSE)+ HLOOKUP(U3,'BALANCE SHEET'!$C$3:$AM$258, 115, FALSE)+ HLOOKUP(U3,'BALANCE SHEET'!$C$3:$AM$258, 117, FALSE)+ HLOOKUP(U3,'BALANCE SHEET'!$C$3:$AM$258, 120, FALSE)+ HLOOKUP(U3,'BALANCE SHEET'!$C$3:$AM$258, 121, FALSE)+ HLOOKUP(U3,'BALANCE SHEET'!$C$3:$AM$258, 122, FALSE), 0)</f>
        <v/>
      </c>
      <c r="V9" s="149">
        <f>IFERROR(HLOOKUP(V3,'BALANCE SHEET'!$C$3:$AM$258, 5, FALSE) + HLOOKUP(V3,'BALANCE SHEET'!$C$3:$AM$258, 19, FALSE) + HLOOKUP(V3,'BALANCE SHEET'!$C$3:$AM$258, 23, FALSE) + HLOOKUP(V3,'BALANCE SHEET'!$C$3:$AM$258, 24, FALSE) + HLOOKUP(V3,'BALANCE SHEET'!$C$3:$AM$258, 29, FALSE) + HLOOKUP(V3,'BALANCE SHEET'!$C$3:$AM$258, 31, FALSE) + HLOOKUP(V3,'BALANCE SHEET'!$C$3:$AM$258, 35, FALSE)+ HLOOKUP(V3,'BALANCE SHEET'!$C$3:$AM$258, 39, FALSE) + HLOOKUP(V3,'BALANCE SHEET'!$C$3:$AM$258, 49, FALSE) + HLOOKUP(V3,'BALANCE SHEET'!$C$3:$AM$258, 89, FALSE) + HLOOKUP(V3,'BALANCE SHEET'!$C$3:$AM$258, 98, FALSE) + HLOOKUP(V3,'BALANCE SHEET'!$C$3:$AM$258, 100, FALSE)+ HLOOKUP(V3,'BALANCE SHEET'!$C$3:$AM$258, 101, FALSE)+ HLOOKUP(V3,'BALANCE SHEET'!$C$3:$AM$258, 102, FALSE)+ HLOOKUP(V3,'BALANCE SHEET'!$C$3:$AM$258, 103, FALSE)+ HLOOKUP(V3,'BALANCE SHEET'!$C$3:$AM$258, 104, FALSE)+ HLOOKUP(V3,'BALANCE SHEET'!$C$3:$AM$258, 105, FALSE)+ HLOOKUP(V3,'BALANCE SHEET'!$C$3:$AM$258, 106, FALSE) + + HLOOKUP(V3,'BALANCE SHEET'!$C$3:$AM$258, 107, FALSE) + HLOOKUP(V3,'BALANCE SHEET'!$C$3:$AM$258, 112, FALSE)+ HLOOKUP(V3,'BALANCE SHEET'!$C$3:$AM$258, 113, FALSE)+ HLOOKUP(V3,'BALANCE SHEET'!$C$3:$AM$258, 114, FALSE)+ HLOOKUP(V3,'BALANCE SHEET'!$C$3:$AM$258, 115, FALSE)+ HLOOKUP(V3,'BALANCE SHEET'!$C$3:$AM$258, 117, FALSE)+ HLOOKUP(V3,'BALANCE SHEET'!$C$3:$AM$258, 120, FALSE)+ HLOOKUP(V3,'BALANCE SHEET'!$C$3:$AM$258, 121, FALSE)+ HLOOKUP(V3,'BALANCE SHEET'!$C$3:$AM$258, 122, FALSE), 0)</f>
        <v/>
      </c>
      <c r="W9" s="149">
        <f>IFERROR(HLOOKUP(W3,'BALANCE SHEET'!$C$3:$AM$258, 5, FALSE) + HLOOKUP(W3,'BALANCE SHEET'!$C$3:$AM$258, 19, FALSE) + HLOOKUP(W3,'BALANCE SHEET'!$C$3:$AM$258, 23, FALSE) + HLOOKUP(W3,'BALANCE SHEET'!$C$3:$AM$258, 24, FALSE) + HLOOKUP(W3,'BALANCE SHEET'!$C$3:$AM$258, 29, FALSE) + HLOOKUP(W3,'BALANCE SHEET'!$C$3:$AM$258, 31, FALSE) + HLOOKUP(W3,'BALANCE SHEET'!$C$3:$AM$258, 35, FALSE)+ HLOOKUP(W3,'BALANCE SHEET'!$C$3:$AM$258, 39, FALSE) + HLOOKUP(W3,'BALANCE SHEET'!$C$3:$AM$258, 49, FALSE) + HLOOKUP(W3,'BALANCE SHEET'!$C$3:$AM$258, 89, FALSE) + HLOOKUP(W3,'BALANCE SHEET'!$C$3:$AM$258, 98, FALSE) + HLOOKUP(W3,'BALANCE SHEET'!$C$3:$AM$258, 100, FALSE)+ HLOOKUP(W3,'BALANCE SHEET'!$C$3:$AM$258, 101, FALSE)+ HLOOKUP(W3,'BALANCE SHEET'!$C$3:$AM$258, 102, FALSE)+ HLOOKUP(W3,'BALANCE SHEET'!$C$3:$AM$258, 103, FALSE)+ HLOOKUP(W3,'BALANCE SHEET'!$C$3:$AM$258, 104, FALSE)+ HLOOKUP(W3,'BALANCE SHEET'!$C$3:$AM$258, 105, FALSE)+ HLOOKUP(W3,'BALANCE SHEET'!$C$3:$AM$258, 106, FALSE) + + HLOOKUP(W3,'BALANCE SHEET'!$C$3:$AM$258, 107, FALSE) + HLOOKUP(W3,'BALANCE SHEET'!$C$3:$AM$258, 112, FALSE)+ HLOOKUP(W3,'BALANCE SHEET'!$C$3:$AM$258, 113, FALSE)+ HLOOKUP(W3,'BALANCE SHEET'!$C$3:$AM$258, 114, FALSE)+ HLOOKUP(W3,'BALANCE SHEET'!$C$3:$AM$258, 115, FALSE)+ HLOOKUP(W3,'BALANCE SHEET'!$C$3:$AM$258, 117, FALSE)+ HLOOKUP(W3,'BALANCE SHEET'!$C$3:$AM$258, 120, FALSE)+ HLOOKUP(W3,'BALANCE SHEET'!$C$3:$AM$258, 121, FALSE)+ HLOOKUP(W3,'BALANCE SHEET'!$C$3:$AM$258, 122, FALSE), 0)</f>
        <v/>
      </c>
      <c r="X9" s="149">
        <f>IFERROR(HLOOKUP(X3,'BALANCE SHEET'!$C$3:$AM$258, 5, FALSE) + HLOOKUP(X3,'BALANCE SHEET'!$C$3:$AM$258, 19, FALSE) + HLOOKUP(X3,'BALANCE SHEET'!$C$3:$AM$258, 23, FALSE) + HLOOKUP(X3,'BALANCE SHEET'!$C$3:$AM$258, 24, FALSE) + HLOOKUP(X3,'BALANCE SHEET'!$C$3:$AM$258, 29, FALSE) + HLOOKUP(X3,'BALANCE SHEET'!$C$3:$AM$258, 31, FALSE) + HLOOKUP(X3,'BALANCE SHEET'!$C$3:$AM$258, 35, FALSE)+ HLOOKUP(X3,'BALANCE SHEET'!$C$3:$AM$258, 39, FALSE) + HLOOKUP(X3,'BALANCE SHEET'!$C$3:$AM$258, 49, FALSE) + HLOOKUP(X3,'BALANCE SHEET'!$C$3:$AM$258, 89, FALSE) + HLOOKUP(X3,'BALANCE SHEET'!$C$3:$AM$258, 98, FALSE) + HLOOKUP(X3,'BALANCE SHEET'!$C$3:$AM$258, 100, FALSE)+ HLOOKUP(X3,'BALANCE SHEET'!$C$3:$AM$258, 101, FALSE)+ HLOOKUP(X3,'BALANCE SHEET'!$C$3:$AM$258, 102, FALSE)+ HLOOKUP(X3,'BALANCE SHEET'!$C$3:$AM$258, 103, FALSE)+ HLOOKUP(X3,'BALANCE SHEET'!$C$3:$AM$258, 104, FALSE)+ HLOOKUP(X3,'BALANCE SHEET'!$C$3:$AM$258, 105, FALSE)+ HLOOKUP(X3,'BALANCE SHEET'!$C$3:$AM$258, 106, FALSE) + + HLOOKUP(X3,'BALANCE SHEET'!$C$3:$AM$258, 107, FALSE) + HLOOKUP(X3,'BALANCE SHEET'!$C$3:$AM$258, 112, FALSE)+ HLOOKUP(X3,'BALANCE SHEET'!$C$3:$AM$258, 113, FALSE)+ HLOOKUP(X3,'BALANCE SHEET'!$C$3:$AM$258, 114, FALSE)+ HLOOKUP(X3,'BALANCE SHEET'!$C$3:$AM$258, 115, FALSE)+ HLOOKUP(X3,'BALANCE SHEET'!$C$3:$AM$258, 117, FALSE)+ HLOOKUP(X3,'BALANCE SHEET'!$C$3:$AM$258, 120, FALSE)+ HLOOKUP(X3,'BALANCE SHEET'!$C$3:$AM$258, 121, FALSE)+ HLOOKUP(X3,'BALANCE SHEET'!$C$3:$AM$258, 122, FALSE), 0)</f>
        <v/>
      </c>
      <c r="Y9" s="149">
        <f>IFERROR(HLOOKUP(Y3,'BALANCE SHEET'!$C$3:$AM$258, 5, FALSE) + HLOOKUP(Y3,'BALANCE SHEET'!$C$3:$AM$258, 19, FALSE) + HLOOKUP(Y3,'BALANCE SHEET'!$C$3:$AM$258, 23, FALSE) + HLOOKUP(Y3,'BALANCE SHEET'!$C$3:$AM$258, 24, FALSE) + HLOOKUP(Y3,'BALANCE SHEET'!$C$3:$AM$258, 29, FALSE) + HLOOKUP(Y3,'BALANCE SHEET'!$C$3:$AM$258, 31, FALSE) + HLOOKUP(Y3,'BALANCE SHEET'!$C$3:$AM$258, 35, FALSE)+ HLOOKUP(Y3,'BALANCE SHEET'!$C$3:$AM$258, 39, FALSE) + HLOOKUP(Y3,'BALANCE SHEET'!$C$3:$AM$258, 49, FALSE) + HLOOKUP(Y3,'BALANCE SHEET'!$C$3:$AM$258, 89, FALSE) + HLOOKUP(Y3,'BALANCE SHEET'!$C$3:$AM$258, 98, FALSE) + HLOOKUP(Y3,'BALANCE SHEET'!$C$3:$AM$258, 100, FALSE)+ HLOOKUP(Y3,'BALANCE SHEET'!$C$3:$AM$258, 101, FALSE)+ HLOOKUP(Y3,'BALANCE SHEET'!$C$3:$AM$258, 102, FALSE)+ HLOOKUP(Y3,'BALANCE SHEET'!$C$3:$AM$258, 103, FALSE)+ HLOOKUP(Y3,'BALANCE SHEET'!$C$3:$AM$258, 104, FALSE)+ HLOOKUP(Y3,'BALANCE SHEET'!$C$3:$AM$258, 105, FALSE)+ HLOOKUP(Y3,'BALANCE SHEET'!$C$3:$AM$258, 106, FALSE) + + HLOOKUP(Y3,'BALANCE SHEET'!$C$3:$AM$258, 107, FALSE) + HLOOKUP(Y3,'BALANCE SHEET'!$C$3:$AM$258, 112, FALSE)+ HLOOKUP(Y3,'BALANCE SHEET'!$C$3:$AM$258, 113, FALSE)+ HLOOKUP(Y3,'BALANCE SHEET'!$C$3:$AM$258, 114, FALSE)+ HLOOKUP(Y3,'BALANCE SHEET'!$C$3:$AM$258, 115, FALSE)+ HLOOKUP(Y3,'BALANCE SHEET'!$C$3:$AM$258, 117, FALSE)+ HLOOKUP(Y3,'BALANCE SHEET'!$C$3:$AM$258, 120, FALSE)+ HLOOKUP(Y3,'BALANCE SHEET'!$C$3:$AM$258, 121, FALSE)+ HLOOKUP(Y3,'BALANCE SHEET'!$C$3:$AM$258, 122, FALSE), 0)</f>
        <v/>
      </c>
      <c r="Z9" s="149">
        <f>IFERROR(HLOOKUP(Z3,'BALANCE SHEET'!$C$3:$AM$258, 5, FALSE) + HLOOKUP(Z3,'BALANCE SHEET'!$C$3:$AM$258, 19, FALSE) + HLOOKUP(Z3,'BALANCE SHEET'!$C$3:$AM$258, 23, FALSE) + HLOOKUP(Z3,'BALANCE SHEET'!$C$3:$AM$258, 24, FALSE) + HLOOKUP(Z3,'BALANCE SHEET'!$C$3:$AM$258, 29, FALSE) + HLOOKUP(Z3,'BALANCE SHEET'!$C$3:$AM$258, 31, FALSE) + HLOOKUP(Z3,'BALANCE SHEET'!$C$3:$AM$258, 35, FALSE)+ HLOOKUP(Z3,'BALANCE SHEET'!$C$3:$AM$258, 39, FALSE) + HLOOKUP(Z3,'BALANCE SHEET'!$C$3:$AM$258, 49, FALSE) + HLOOKUP(Z3,'BALANCE SHEET'!$C$3:$AM$258, 89, FALSE) + HLOOKUP(Z3,'BALANCE SHEET'!$C$3:$AM$258, 98, FALSE) + HLOOKUP(Z3,'BALANCE SHEET'!$C$3:$AM$258, 100, FALSE)+ HLOOKUP(Z3,'BALANCE SHEET'!$C$3:$AM$258, 101, FALSE)+ HLOOKUP(Z3,'BALANCE SHEET'!$C$3:$AM$258, 102, FALSE)+ HLOOKUP(Z3,'BALANCE SHEET'!$C$3:$AM$258, 103, FALSE)+ HLOOKUP(Z3,'BALANCE SHEET'!$C$3:$AM$258, 104, FALSE)+ HLOOKUP(Z3,'BALANCE SHEET'!$C$3:$AM$258, 105, FALSE)+ HLOOKUP(Z3,'BALANCE SHEET'!$C$3:$AM$258, 106, FALSE) + + HLOOKUP(Z3,'BALANCE SHEET'!$C$3:$AM$258, 107, FALSE) + HLOOKUP(Z3,'BALANCE SHEET'!$C$3:$AM$258, 112, FALSE)+ HLOOKUP(Z3,'BALANCE SHEET'!$C$3:$AM$258, 113, FALSE)+ HLOOKUP(Z3,'BALANCE SHEET'!$C$3:$AM$258, 114, FALSE)+ HLOOKUP(Z3,'BALANCE SHEET'!$C$3:$AM$258, 115, FALSE)+ HLOOKUP(Z3,'BALANCE SHEET'!$C$3:$AM$258, 117, FALSE)+ HLOOKUP(Z3,'BALANCE SHEET'!$C$3:$AM$258, 120, FALSE)+ HLOOKUP(Z3,'BALANCE SHEET'!$C$3:$AM$258, 121, FALSE)+ HLOOKUP(Z3,'BALANCE SHEET'!$C$3:$AM$258, 122, FALSE), 0)</f>
        <v/>
      </c>
      <c r="AA9" s="149">
        <f>IFERROR(HLOOKUP(AA3,'BALANCE SHEET'!$C$3:$AM$258, 5, FALSE) + HLOOKUP(AA3,'BALANCE SHEET'!$C$3:$AM$258, 19, FALSE) + HLOOKUP(AA3,'BALANCE SHEET'!$C$3:$AM$258, 23, FALSE) + HLOOKUP(AA3,'BALANCE SHEET'!$C$3:$AM$258, 24, FALSE) + HLOOKUP(AA3,'BALANCE SHEET'!$C$3:$AM$258, 29, FALSE) + HLOOKUP(AA3,'BALANCE SHEET'!$C$3:$AM$258, 31, FALSE) + HLOOKUP(AA3,'BALANCE SHEET'!$C$3:$AM$258, 35, FALSE)+ HLOOKUP(AA3,'BALANCE SHEET'!$C$3:$AM$258, 39, FALSE) + HLOOKUP(AA3,'BALANCE SHEET'!$C$3:$AM$258, 49, FALSE) + HLOOKUP(AA3,'BALANCE SHEET'!$C$3:$AM$258, 89, FALSE) + HLOOKUP(AA3,'BALANCE SHEET'!$C$3:$AM$258, 98, FALSE) + HLOOKUP(AA3,'BALANCE SHEET'!$C$3:$AM$258, 100, FALSE)+ HLOOKUP(AA3,'BALANCE SHEET'!$C$3:$AM$258, 101, FALSE)+ HLOOKUP(AA3,'BALANCE SHEET'!$C$3:$AM$258, 102, FALSE)+ HLOOKUP(AA3,'BALANCE SHEET'!$C$3:$AM$258, 103, FALSE)+ HLOOKUP(AA3,'BALANCE SHEET'!$C$3:$AM$258, 104, FALSE)+ HLOOKUP(AA3,'BALANCE SHEET'!$C$3:$AM$258, 105, FALSE)+ HLOOKUP(AA3,'BALANCE SHEET'!$C$3:$AM$258, 106, FALSE) + + HLOOKUP(AA3,'BALANCE SHEET'!$C$3:$AM$258, 107, FALSE) + HLOOKUP(AA3,'BALANCE SHEET'!$C$3:$AM$258, 112, FALSE)+ HLOOKUP(AA3,'BALANCE SHEET'!$C$3:$AM$258, 113, FALSE)+ HLOOKUP(AA3,'BALANCE SHEET'!$C$3:$AM$258, 114, FALSE)+ HLOOKUP(AA3,'BALANCE SHEET'!$C$3:$AM$258, 115, FALSE)+ HLOOKUP(AA3,'BALANCE SHEET'!$C$3:$AM$258, 117, FALSE)+ HLOOKUP(AA3,'BALANCE SHEET'!$C$3:$AM$258, 120, FALSE)+ HLOOKUP(AA3,'BALANCE SHEET'!$C$3:$AM$258, 121, FALSE)+ HLOOKUP(AA3,'BALANCE SHEET'!$C$3:$AM$258, 122, FALSE), 0)</f>
        <v/>
      </c>
      <c r="AB9" s="149">
        <f>IFERROR(HLOOKUP(AB3,'BALANCE SHEET'!$C$3:$AM$258, 5, FALSE) + HLOOKUP(AB3,'BALANCE SHEET'!$C$3:$AM$258, 19, FALSE) + HLOOKUP(AB3,'BALANCE SHEET'!$C$3:$AM$258, 23, FALSE) + HLOOKUP(AB3,'BALANCE SHEET'!$C$3:$AM$258, 24, FALSE) + HLOOKUP(AB3,'BALANCE SHEET'!$C$3:$AM$258, 29, FALSE) + HLOOKUP(AB3,'BALANCE SHEET'!$C$3:$AM$258, 31, FALSE) + HLOOKUP(AB3,'BALANCE SHEET'!$C$3:$AM$258, 35, FALSE)+ HLOOKUP(AB3,'BALANCE SHEET'!$C$3:$AM$258, 39, FALSE) + HLOOKUP(AB3,'BALANCE SHEET'!$C$3:$AM$258, 49, FALSE) + HLOOKUP(AB3,'BALANCE SHEET'!$C$3:$AM$258, 89, FALSE) + HLOOKUP(AB3,'BALANCE SHEET'!$C$3:$AM$258, 98, FALSE) + HLOOKUP(AB3,'BALANCE SHEET'!$C$3:$AM$258, 100, FALSE)+ HLOOKUP(AB3,'BALANCE SHEET'!$C$3:$AM$258, 101, FALSE)+ HLOOKUP(AB3,'BALANCE SHEET'!$C$3:$AM$258, 102, FALSE)+ HLOOKUP(AB3,'BALANCE SHEET'!$C$3:$AM$258, 103, FALSE)+ HLOOKUP(AB3,'BALANCE SHEET'!$C$3:$AM$258, 104, FALSE)+ HLOOKUP(AB3,'BALANCE SHEET'!$C$3:$AM$258, 105, FALSE)+ HLOOKUP(AB3,'BALANCE SHEET'!$C$3:$AM$258, 106, FALSE) + + HLOOKUP(AB3,'BALANCE SHEET'!$C$3:$AM$258, 107, FALSE) + HLOOKUP(AB3,'BALANCE SHEET'!$C$3:$AM$258, 112, FALSE)+ HLOOKUP(AB3,'BALANCE SHEET'!$C$3:$AM$258, 113, FALSE)+ HLOOKUP(AB3,'BALANCE SHEET'!$C$3:$AM$258, 114, FALSE)+ HLOOKUP(AB3,'BALANCE SHEET'!$C$3:$AM$258, 115, FALSE)+ HLOOKUP(AB3,'BALANCE SHEET'!$C$3:$AM$258, 117, FALSE)+ HLOOKUP(AB3,'BALANCE SHEET'!$C$3:$AM$258, 120, FALSE)+ HLOOKUP(AB3,'BALANCE SHEET'!$C$3:$AM$258, 121, FALSE)+ HLOOKUP(AB3,'BALANCE SHEET'!$C$3:$AM$258, 122, FALSE), 0)</f>
        <v/>
      </c>
      <c r="AC9" s="149">
        <f>IFERROR(HLOOKUP(AC3,'BALANCE SHEET'!$C$3:$AM$258, 5, FALSE) + HLOOKUP(AC3,'BALANCE SHEET'!$C$3:$AM$258, 19, FALSE) + HLOOKUP(AC3,'BALANCE SHEET'!$C$3:$AM$258, 23, FALSE) + HLOOKUP(AC3,'BALANCE SHEET'!$C$3:$AM$258, 24, FALSE) + HLOOKUP(AC3,'BALANCE SHEET'!$C$3:$AM$258, 29, FALSE) + HLOOKUP(AC3,'BALANCE SHEET'!$C$3:$AM$258, 31, FALSE) + HLOOKUP(AC3,'BALANCE SHEET'!$C$3:$AM$258, 35, FALSE)+ HLOOKUP(AC3,'BALANCE SHEET'!$C$3:$AM$258, 39, FALSE) + HLOOKUP(AC3,'BALANCE SHEET'!$C$3:$AM$258, 49, FALSE) + HLOOKUP(AC3,'BALANCE SHEET'!$C$3:$AM$258, 89, FALSE) + HLOOKUP(AC3,'BALANCE SHEET'!$C$3:$AM$258, 98, FALSE) + HLOOKUP(AC3,'BALANCE SHEET'!$C$3:$AM$258, 100, FALSE)+ HLOOKUP(AC3,'BALANCE SHEET'!$C$3:$AM$258, 101, FALSE)+ HLOOKUP(AC3,'BALANCE SHEET'!$C$3:$AM$258, 102, FALSE)+ HLOOKUP(AC3,'BALANCE SHEET'!$C$3:$AM$258, 103, FALSE)+ HLOOKUP(AC3,'BALANCE SHEET'!$C$3:$AM$258, 104, FALSE)+ HLOOKUP(AC3,'BALANCE SHEET'!$C$3:$AM$258, 105, FALSE)+ HLOOKUP(AC3,'BALANCE SHEET'!$C$3:$AM$258, 106, FALSE) + + HLOOKUP(AC3,'BALANCE SHEET'!$C$3:$AM$258, 107, FALSE) + HLOOKUP(AC3,'BALANCE SHEET'!$C$3:$AM$258, 112, FALSE)+ HLOOKUP(AC3,'BALANCE SHEET'!$C$3:$AM$258, 113, FALSE)+ HLOOKUP(AC3,'BALANCE SHEET'!$C$3:$AM$258, 114, FALSE)+ HLOOKUP(AC3,'BALANCE SHEET'!$C$3:$AM$258, 115, FALSE)+ HLOOKUP(AC3,'BALANCE SHEET'!$C$3:$AM$258, 117, FALSE)+ HLOOKUP(AC3,'BALANCE SHEET'!$C$3:$AM$258, 120, FALSE)+ HLOOKUP(AC3,'BALANCE SHEET'!$C$3:$AM$258, 121, FALSE)+ HLOOKUP(AC3,'BALANCE SHEET'!$C$3:$AM$258, 122, FALSE), 0)</f>
        <v/>
      </c>
      <c r="AD9" s="149">
        <f>IFERROR(HLOOKUP(AD3,'BALANCE SHEET'!$C$3:$AM$258, 5, FALSE) + HLOOKUP(AD3,'BALANCE SHEET'!$C$3:$AM$258, 19, FALSE) + HLOOKUP(AD3,'BALANCE SHEET'!$C$3:$AM$258, 23, FALSE) + HLOOKUP(AD3,'BALANCE SHEET'!$C$3:$AM$258, 24, FALSE) + HLOOKUP(AD3,'BALANCE SHEET'!$C$3:$AM$258, 29, FALSE) + HLOOKUP(AD3,'BALANCE SHEET'!$C$3:$AM$258, 31, FALSE) + HLOOKUP(AD3,'BALANCE SHEET'!$C$3:$AM$258, 35, FALSE)+ HLOOKUP(AD3,'BALANCE SHEET'!$C$3:$AM$258, 39, FALSE) + HLOOKUP(AD3,'BALANCE SHEET'!$C$3:$AM$258, 49, FALSE) + HLOOKUP(AD3,'BALANCE SHEET'!$C$3:$AM$258, 89, FALSE) + HLOOKUP(AD3,'BALANCE SHEET'!$C$3:$AM$258, 98, FALSE) + HLOOKUP(AD3,'BALANCE SHEET'!$C$3:$AM$258, 100, FALSE)+ HLOOKUP(AD3,'BALANCE SHEET'!$C$3:$AM$258, 101, FALSE)+ HLOOKUP(AD3,'BALANCE SHEET'!$C$3:$AM$258, 102, FALSE)+ HLOOKUP(AD3,'BALANCE SHEET'!$C$3:$AM$258, 103, FALSE)+ HLOOKUP(AD3,'BALANCE SHEET'!$C$3:$AM$258, 104, FALSE)+ HLOOKUP(AD3,'BALANCE SHEET'!$C$3:$AM$258, 105, FALSE)+ HLOOKUP(AD3,'BALANCE SHEET'!$C$3:$AM$258, 106, FALSE) + + HLOOKUP(AD3,'BALANCE SHEET'!$C$3:$AM$258, 107, FALSE) + HLOOKUP(AD3,'BALANCE SHEET'!$C$3:$AM$258, 112, FALSE)+ HLOOKUP(AD3,'BALANCE SHEET'!$C$3:$AM$258, 113, FALSE)+ HLOOKUP(AD3,'BALANCE SHEET'!$C$3:$AM$258, 114, FALSE)+ HLOOKUP(AD3,'BALANCE SHEET'!$C$3:$AM$258, 115, FALSE)+ HLOOKUP(AD3,'BALANCE SHEET'!$C$3:$AM$258, 117, FALSE)+ HLOOKUP(AD3,'BALANCE SHEET'!$C$3:$AM$258, 120, FALSE)+ HLOOKUP(AD3,'BALANCE SHEET'!$C$3:$AM$258, 121, FALSE)+ HLOOKUP(AD3,'BALANCE SHEET'!$C$3:$AM$258, 122, FALSE), 0)</f>
        <v/>
      </c>
      <c r="AE9" s="149">
        <f>IFERROR(HLOOKUP(AE3,'BALANCE SHEET'!$C$3:$AM$258, 5, FALSE) + HLOOKUP(AE3,'BALANCE SHEET'!$C$3:$AM$258, 19, FALSE) + HLOOKUP(AE3,'BALANCE SHEET'!$C$3:$AM$258, 23, FALSE) + HLOOKUP(AE3,'BALANCE SHEET'!$C$3:$AM$258, 24, FALSE) + HLOOKUP(AE3,'BALANCE SHEET'!$C$3:$AM$258, 29, FALSE) + HLOOKUP(AE3,'BALANCE SHEET'!$C$3:$AM$258, 31, FALSE) + HLOOKUP(AE3,'BALANCE SHEET'!$C$3:$AM$258, 35, FALSE)+ HLOOKUP(AE3,'BALANCE SHEET'!$C$3:$AM$258, 39, FALSE) + HLOOKUP(AE3,'BALANCE SHEET'!$C$3:$AM$258, 49, FALSE) + HLOOKUP(AE3,'BALANCE SHEET'!$C$3:$AM$258, 89, FALSE) + HLOOKUP(AE3,'BALANCE SHEET'!$C$3:$AM$258, 98, FALSE) + HLOOKUP(AE3,'BALANCE SHEET'!$C$3:$AM$258, 100, FALSE)+ HLOOKUP(AE3,'BALANCE SHEET'!$C$3:$AM$258, 101, FALSE)+ HLOOKUP(AE3,'BALANCE SHEET'!$C$3:$AM$258, 102, FALSE)+ HLOOKUP(AE3,'BALANCE SHEET'!$C$3:$AM$258, 103, FALSE)+ HLOOKUP(AE3,'BALANCE SHEET'!$C$3:$AM$258, 104, FALSE)+ HLOOKUP(AE3,'BALANCE SHEET'!$C$3:$AM$258, 105, FALSE)+ HLOOKUP(AE3,'BALANCE SHEET'!$C$3:$AM$258, 106, FALSE) + + HLOOKUP(AE3,'BALANCE SHEET'!$C$3:$AM$258, 107, FALSE) + HLOOKUP(AE3,'BALANCE SHEET'!$C$3:$AM$258, 112, FALSE)+ HLOOKUP(AE3,'BALANCE SHEET'!$C$3:$AM$258, 113, FALSE)+ HLOOKUP(AE3,'BALANCE SHEET'!$C$3:$AM$258, 114, FALSE)+ HLOOKUP(AE3,'BALANCE SHEET'!$C$3:$AM$258, 115, FALSE)+ HLOOKUP(AE3,'BALANCE SHEET'!$C$3:$AM$258, 117, FALSE)+ HLOOKUP(AE3,'BALANCE SHEET'!$C$3:$AM$258, 120, FALSE)+ HLOOKUP(AE3,'BALANCE SHEET'!$C$3:$AM$258, 121, FALSE)+ HLOOKUP(AE3,'BALANCE SHEET'!$C$3:$AM$258, 122, FALSE), 0)</f>
        <v/>
      </c>
      <c r="AF9" s="149">
        <f>IFERROR(HLOOKUP(AF3,'BALANCE SHEET'!$C$3:$AM$258, 5, FALSE) + HLOOKUP(AF3,'BALANCE SHEET'!$C$3:$AM$258, 19, FALSE) + HLOOKUP(AF3,'BALANCE SHEET'!$C$3:$AM$258, 23, FALSE) + HLOOKUP(AF3,'BALANCE SHEET'!$C$3:$AM$258, 24, FALSE) + HLOOKUP(AF3,'BALANCE SHEET'!$C$3:$AM$258, 29, FALSE) + HLOOKUP(AF3,'BALANCE SHEET'!$C$3:$AM$258, 31, FALSE) + HLOOKUP(AF3,'BALANCE SHEET'!$C$3:$AM$258, 35, FALSE)+ HLOOKUP(AF3,'BALANCE SHEET'!$C$3:$AM$258, 39, FALSE) + HLOOKUP(AF3,'BALANCE SHEET'!$C$3:$AM$258, 49, FALSE) + HLOOKUP(AF3,'BALANCE SHEET'!$C$3:$AM$258, 89, FALSE) + HLOOKUP(AF3,'BALANCE SHEET'!$C$3:$AM$258, 98, FALSE) + HLOOKUP(AF3,'BALANCE SHEET'!$C$3:$AM$258, 100, FALSE)+ HLOOKUP(AF3,'BALANCE SHEET'!$C$3:$AM$258, 101, FALSE)+ HLOOKUP(AF3,'BALANCE SHEET'!$C$3:$AM$258, 102, FALSE)+ HLOOKUP(AF3,'BALANCE SHEET'!$C$3:$AM$258, 103, FALSE)+ HLOOKUP(AF3,'BALANCE SHEET'!$C$3:$AM$258, 104, FALSE)+ HLOOKUP(AF3,'BALANCE SHEET'!$C$3:$AM$258, 105, FALSE)+ HLOOKUP(AF3,'BALANCE SHEET'!$C$3:$AM$258, 106, FALSE) + + HLOOKUP(AF3,'BALANCE SHEET'!$C$3:$AM$258, 107, FALSE) + HLOOKUP(AF3,'BALANCE SHEET'!$C$3:$AM$258, 112, FALSE)+ HLOOKUP(AF3,'BALANCE SHEET'!$C$3:$AM$258, 113, FALSE)+ HLOOKUP(AF3,'BALANCE SHEET'!$C$3:$AM$258, 114, FALSE)+ HLOOKUP(AF3,'BALANCE SHEET'!$C$3:$AM$258, 115, FALSE)+ HLOOKUP(AF3,'BALANCE SHEET'!$C$3:$AM$258, 117, FALSE)+ HLOOKUP(AF3,'BALANCE SHEET'!$C$3:$AM$258, 120, FALSE)+ HLOOKUP(AF3,'BALANCE SHEET'!$C$3:$AM$258, 121, FALSE)+ HLOOKUP(AF3,'BALANCE SHEET'!$C$3:$AM$258, 122, FALSE), 0)</f>
        <v/>
      </c>
      <c r="AG9" s="149">
        <f>IFERROR(HLOOKUP(AG3,'BALANCE SHEET'!$C$3:$AM$258, 5, FALSE) + HLOOKUP(AG3,'BALANCE SHEET'!$C$3:$AM$258, 19, FALSE) + HLOOKUP(AG3,'BALANCE SHEET'!$C$3:$AM$258, 23, FALSE) + HLOOKUP(AG3,'BALANCE SHEET'!$C$3:$AM$258, 24, FALSE) + HLOOKUP(AG3,'BALANCE SHEET'!$C$3:$AM$258, 29, FALSE) + HLOOKUP(AG3,'BALANCE SHEET'!$C$3:$AM$258, 31, FALSE) + HLOOKUP(AG3,'BALANCE SHEET'!$C$3:$AM$258, 35, FALSE)+ HLOOKUP(AG3,'BALANCE SHEET'!$C$3:$AM$258, 39, FALSE) + HLOOKUP(AG3,'BALANCE SHEET'!$C$3:$AM$258, 49, FALSE) + HLOOKUP(AG3,'BALANCE SHEET'!$C$3:$AM$258, 89, FALSE) + HLOOKUP(AG3,'BALANCE SHEET'!$C$3:$AM$258, 98, FALSE) + HLOOKUP(AG3,'BALANCE SHEET'!$C$3:$AM$258, 100, FALSE)+ HLOOKUP(AG3,'BALANCE SHEET'!$C$3:$AM$258, 101, FALSE)+ HLOOKUP(AG3,'BALANCE SHEET'!$C$3:$AM$258, 102, FALSE)+ HLOOKUP(AG3,'BALANCE SHEET'!$C$3:$AM$258, 103, FALSE)+ HLOOKUP(AG3,'BALANCE SHEET'!$C$3:$AM$258, 104, FALSE)+ HLOOKUP(AG3,'BALANCE SHEET'!$C$3:$AM$258, 105, FALSE)+ HLOOKUP(AG3,'BALANCE SHEET'!$C$3:$AM$258, 106, FALSE) + + HLOOKUP(AG3,'BALANCE SHEET'!$C$3:$AM$258, 107, FALSE) + HLOOKUP(AG3,'BALANCE SHEET'!$C$3:$AM$258, 112, FALSE)+ HLOOKUP(AG3,'BALANCE SHEET'!$C$3:$AM$258, 113, FALSE)+ HLOOKUP(AG3,'BALANCE SHEET'!$C$3:$AM$258, 114, FALSE)+ HLOOKUP(AG3,'BALANCE SHEET'!$C$3:$AM$258, 115, FALSE)+ HLOOKUP(AG3,'BALANCE SHEET'!$C$3:$AM$258, 117, FALSE)+ HLOOKUP(AG3,'BALANCE SHEET'!$C$3:$AM$258, 120, FALSE)+ HLOOKUP(AG3,'BALANCE SHEET'!$C$3:$AM$258, 121, FALSE)+ HLOOKUP(AG3,'BALANCE SHEET'!$C$3:$AM$258, 122, FALSE), 0)</f>
        <v/>
      </c>
      <c r="AH9" s="149">
        <f>IFERROR(HLOOKUP(AH3,'BALANCE SHEET'!$C$3:$AM$258, 5, FALSE) + HLOOKUP(AH3,'BALANCE SHEET'!$C$3:$AM$258, 19, FALSE) + HLOOKUP(AH3,'BALANCE SHEET'!$C$3:$AM$258, 23, FALSE) + HLOOKUP(AH3,'BALANCE SHEET'!$C$3:$AM$258, 24, FALSE) + HLOOKUP(AH3,'BALANCE SHEET'!$C$3:$AM$258, 29, FALSE) + HLOOKUP(AH3,'BALANCE SHEET'!$C$3:$AM$258, 31, FALSE) + HLOOKUP(AH3,'BALANCE SHEET'!$C$3:$AM$258, 35, FALSE)+ HLOOKUP(AH3,'BALANCE SHEET'!$C$3:$AM$258, 39, FALSE) + HLOOKUP(AH3,'BALANCE SHEET'!$C$3:$AM$258, 49, FALSE) + HLOOKUP(AH3,'BALANCE SHEET'!$C$3:$AM$258, 89, FALSE) + HLOOKUP(AH3,'BALANCE SHEET'!$C$3:$AM$258, 98, FALSE) + HLOOKUP(AH3,'BALANCE SHEET'!$C$3:$AM$258, 100, FALSE)+ HLOOKUP(AH3,'BALANCE SHEET'!$C$3:$AM$258, 101, FALSE)+ HLOOKUP(AH3,'BALANCE SHEET'!$C$3:$AM$258, 102, FALSE)+ HLOOKUP(AH3,'BALANCE SHEET'!$C$3:$AM$258, 103, FALSE)+ HLOOKUP(AH3,'BALANCE SHEET'!$C$3:$AM$258, 104, FALSE)+ HLOOKUP(AH3,'BALANCE SHEET'!$C$3:$AM$258, 105, FALSE)+ HLOOKUP(AH3,'BALANCE SHEET'!$C$3:$AM$258, 106, FALSE) + + HLOOKUP(AH3,'BALANCE SHEET'!$C$3:$AM$258, 107, FALSE) + HLOOKUP(AH3,'BALANCE SHEET'!$C$3:$AM$258, 112, FALSE)+ HLOOKUP(AH3,'BALANCE SHEET'!$C$3:$AM$258, 113, FALSE)+ HLOOKUP(AH3,'BALANCE SHEET'!$C$3:$AM$258, 114, FALSE)+ HLOOKUP(AH3,'BALANCE SHEET'!$C$3:$AM$258, 115, FALSE)+ HLOOKUP(AH3,'BALANCE SHEET'!$C$3:$AM$258, 117, FALSE)+ HLOOKUP(AH3,'BALANCE SHEET'!$C$3:$AM$258, 120, FALSE)+ HLOOKUP(AH3,'BALANCE SHEET'!$C$3:$AM$258, 121, FALSE)+ HLOOKUP(AH3,'BALANCE SHEET'!$C$3:$AM$258, 122, FALSE), 0)</f>
        <v/>
      </c>
      <c r="AI9" s="149">
        <f>IFERROR(HLOOKUP(AI3,'BALANCE SHEET'!$C$3:$AM$258, 5, FALSE) + HLOOKUP(AI3,'BALANCE SHEET'!$C$3:$AM$258, 19, FALSE) + HLOOKUP(AI3,'BALANCE SHEET'!$C$3:$AM$258, 23, FALSE) + HLOOKUP(AI3,'BALANCE SHEET'!$C$3:$AM$258, 24, FALSE) + HLOOKUP(AI3,'BALANCE SHEET'!$C$3:$AM$258, 29, FALSE) + HLOOKUP(AI3,'BALANCE SHEET'!$C$3:$AM$258, 31, FALSE) + HLOOKUP(AI3,'BALANCE SHEET'!$C$3:$AM$258, 35, FALSE)+ HLOOKUP(AI3,'BALANCE SHEET'!$C$3:$AM$258, 39, FALSE) + HLOOKUP(AI3,'BALANCE SHEET'!$C$3:$AM$258, 49, FALSE) + HLOOKUP(AI3,'BALANCE SHEET'!$C$3:$AM$258, 89, FALSE) + HLOOKUP(AI3,'BALANCE SHEET'!$C$3:$AM$258, 98, FALSE) + HLOOKUP(AI3,'BALANCE SHEET'!$C$3:$AM$258, 100, FALSE)+ HLOOKUP(AI3,'BALANCE SHEET'!$C$3:$AM$258, 101, FALSE)+ HLOOKUP(AI3,'BALANCE SHEET'!$C$3:$AM$258, 102, FALSE)+ HLOOKUP(AI3,'BALANCE SHEET'!$C$3:$AM$258, 103, FALSE)+ HLOOKUP(AI3,'BALANCE SHEET'!$C$3:$AM$258, 104, FALSE)+ HLOOKUP(AI3,'BALANCE SHEET'!$C$3:$AM$258, 105, FALSE)+ HLOOKUP(AI3,'BALANCE SHEET'!$C$3:$AM$258, 106, FALSE) + + HLOOKUP(AI3,'BALANCE SHEET'!$C$3:$AM$258, 107, FALSE) + HLOOKUP(AI3,'BALANCE SHEET'!$C$3:$AM$258, 112, FALSE)+ HLOOKUP(AI3,'BALANCE SHEET'!$C$3:$AM$258, 113, FALSE)+ HLOOKUP(AI3,'BALANCE SHEET'!$C$3:$AM$258, 114, FALSE)+ HLOOKUP(AI3,'BALANCE SHEET'!$C$3:$AM$258, 115, FALSE)+ HLOOKUP(AI3,'BALANCE SHEET'!$C$3:$AM$258, 117, FALSE)+ HLOOKUP(AI3,'BALANCE SHEET'!$C$3:$AM$258, 120, FALSE)+ HLOOKUP(AI3,'BALANCE SHEET'!$C$3:$AM$258, 121, FALSE)+ HLOOKUP(AI3,'BALANCE SHEET'!$C$3:$AM$258, 122, FALSE), 0)</f>
        <v/>
      </c>
      <c r="AJ9" s="149">
        <f>IFERROR(HLOOKUP(AJ3,'BALANCE SHEET'!$C$3:$AM$258, 5, FALSE) + HLOOKUP(AJ3,'BALANCE SHEET'!$C$3:$AM$258, 19, FALSE) + HLOOKUP(AJ3,'BALANCE SHEET'!$C$3:$AM$258, 23, FALSE) + HLOOKUP(AJ3,'BALANCE SHEET'!$C$3:$AM$258, 24, FALSE) + HLOOKUP(AJ3,'BALANCE SHEET'!$C$3:$AM$258, 29, FALSE) + HLOOKUP(AJ3,'BALANCE SHEET'!$C$3:$AM$258, 31, FALSE) + HLOOKUP(AJ3,'BALANCE SHEET'!$C$3:$AM$258, 35, FALSE)+ HLOOKUP(AJ3,'BALANCE SHEET'!$C$3:$AM$258, 39, FALSE) + HLOOKUP(AJ3,'BALANCE SHEET'!$C$3:$AM$258, 49, FALSE) + HLOOKUP(AJ3,'BALANCE SHEET'!$C$3:$AM$258, 89, FALSE) + HLOOKUP(AJ3,'BALANCE SHEET'!$C$3:$AM$258, 98, FALSE) + HLOOKUP(AJ3,'BALANCE SHEET'!$C$3:$AM$258, 100, FALSE)+ HLOOKUP(AJ3,'BALANCE SHEET'!$C$3:$AM$258, 101, FALSE)+ HLOOKUP(AJ3,'BALANCE SHEET'!$C$3:$AM$258, 102, FALSE)+ HLOOKUP(AJ3,'BALANCE SHEET'!$C$3:$AM$258, 103, FALSE)+ HLOOKUP(AJ3,'BALANCE SHEET'!$C$3:$AM$258, 104, FALSE)+ HLOOKUP(AJ3,'BALANCE SHEET'!$C$3:$AM$258, 105, FALSE)+ HLOOKUP(AJ3,'BALANCE SHEET'!$C$3:$AM$258, 106, FALSE) + + HLOOKUP(AJ3,'BALANCE SHEET'!$C$3:$AM$258, 107, FALSE) + HLOOKUP(AJ3,'BALANCE SHEET'!$C$3:$AM$258, 112, FALSE)+ HLOOKUP(AJ3,'BALANCE SHEET'!$C$3:$AM$258, 113, FALSE)+ HLOOKUP(AJ3,'BALANCE SHEET'!$C$3:$AM$258, 114, FALSE)+ HLOOKUP(AJ3,'BALANCE SHEET'!$C$3:$AM$258, 115, FALSE)+ HLOOKUP(AJ3,'BALANCE SHEET'!$C$3:$AM$258, 117, FALSE)+ HLOOKUP(AJ3,'BALANCE SHEET'!$C$3:$AM$258, 120, FALSE)+ HLOOKUP(AJ3,'BALANCE SHEET'!$C$3:$AM$258, 121, FALSE)+ HLOOKUP(AJ3,'BALANCE SHEET'!$C$3:$AM$258, 122, FALSE), 0)</f>
        <v/>
      </c>
      <c r="AK9" s="149">
        <f>IFERROR(HLOOKUP(AK3,'BALANCE SHEET'!$C$3:$AM$258, 5, FALSE) + HLOOKUP(AK3,'BALANCE SHEET'!$C$3:$AM$258, 19, FALSE) + HLOOKUP(AK3,'BALANCE SHEET'!$C$3:$AM$258, 23, FALSE) + HLOOKUP(AK3,'BALANCE SHEET'!$C$3:$AM$258, 24, FALSE) + HLOOKUP(AK3,'BALANCE SHEET'!$C$3:$AM$258, 29, FALSE) + HLOOKUP(AK3,'BALANCE SHEET'!$C$3:$AM$258, 31, FALSE) + HLOOKUP(AK3,'BALANCE SHEET'!$C$3:$AM$258, 35, FALSE)+ HLOOKUP(AK3,'BALANCE SHEET'!$C$3:$AM$258, 39, FALSE) + HLOOKUP(AK3,'BALANCE SHEET'!$C$3:$AM$258, 49, FALSE) + HLOOKUP(AK3,'BALANCE SHEET'!$C$3:$AM$258, 89, FALSE) + HLOOKUP(AK3,'BALANCE SHEET'!$C$3:$AM$258, 98, FALSE) + HLOOKUP(AK3,'BALANCE SHEET'!$C$3:$AM$258, 100, FALSE)+ HLOOKUP(AK3,'BALANCE SHEET'!$C$3:$AM$258, 101, FALSE)+ HLOOKUP(AK3,'BALANCE SHEET'!$C$3:$AM$258, 102, FALSE)+ HLOOKUP(AK3,'BALANCE SHEET'!$C$3:$AM$258, 103, FALSE)+ HLOOKUP(AK3,'BALANCE SHEET'!$C$3:$AM$258, 104, FALSE)+ HLOOKUP(AK3,'BALANCE SHEET'!$C$3:$AM$258, 105, FALSE)+ HLOOKUP(AK3,'BALANCE SHEET'!$C$3:$AM$258, 106, FALSE) + + HLOOKUP(AK3,'BALANCE SHEET'!$C$3:$AM$258, 107, FALSE) + HLOOKUP(AK3,'BALANCE SHEET'!$C$3:$AM$258, 112, FALSE)+ HLOOKUP(AK3,'BALANCE SHEET'!$C$3:$AM$258, 113, FALSE)+ HLOOKUP(AK3,'BALANCE SHEET'!$C$3:$AM$258, 114, FALSE)+ HLOOKUP(AK3,'BALANCE SHEET'!$C$3:$AM$258, 115, FALSE)+ HLOOKUP(AK3,'BALANCE SHEET'!$C$3:$AM$258, 117, FALSE)+ HLOOKUP(AK3,'BALANCE SHEET'!$C$3:$AM$258, 120, FALSE)+ HLOOKUP(AK3,'BALANCE SHEET'!$C$3:$AM$258, 121, FALSE)+ HLOOKUP(AK3,'BALANCE SHEET'!$C$3:$AM$258, 122, FALSE), 0)</f>
        <v/>
      </c>
      <c r="AL9" s="149">
        <f>IFERROR(HLOOKUP(AL3,'BALANCE SHEET'!$C$3:$AM$258, 5, FALSE) + HLOOKUP(AL3,'BALANCE SHEET'!$C$3:$AM$258, 19, FALSE) + HLOOKUP(AL3,'BALANCE SHEET'!$C$3:$AM$258, 23, FALSE) + HLOOKUP(AL3,'BALANCE SHEET'!$C$3:$AM$258, 24, FALSE) + HLOOKUP(AL3,'BALANCE SHEET'!$C$3:$AM$258, 29, FALSE) + HLOOKUP(AL3,'BALANCE SHEET'!$C$3:$AM$258, 31, FALSE) + HLOOKUP(AL3,'BALANCE SHEET'!$C$3:$AM$258, 35, FALSE)+ HLOOKUP(AL3,'BALANCE SHEET'!$C$3:$AM$258, 39, FALSE) + HLOOKUP(AL3,'BALANCE SHEET'!$C$3:$AM$258, 49, FALSE) + HLOOKUP(AL3,'BALANCE SHEET'!$C$3:$AM$258, 89, FALSE) + HLOOKUP(AL3,'BALANCE SHEET'!$C$3:$AM$258, 98, FALSE) + HLOOKUP(AL3,'BALANCE SHEET'!$C$3:$AM$258, 100, FALSE)+ HLOOKUP(AL3,'BALANCE SHEET'!$C$3:$AM$258, 101, FALSE)+ HLOOKUP(AL3,'BALANCE SHEET'!$C$3:$AM$258, 102, FALSE)+ HLOOKUP(AL3,'BALANCE SHEET'!$C$3:$AM$258, 103, FALSE)+ HLOOKUP(AL3,'BALANCE SHEET'!$C$3:$AM$258, 104, FALSE)+ HLOOKUP(AL3,'BALANCE SHEET'!$C$3:$AM$258, 105, FALSE)+ HLOOKUP(AL3,'BALANCE SHEET'!$C$3:$AM$258, 106, FALSE) + + HLOOKUP(AL3,'BALANCE SHEET'!$C$3:$AM$258, 107, FALSE) + HLOOKUP(AL3,'BALANCE SHEET'!$C$3:$AM$258, 112, FALSE)+ HLOOKUP(AL3,'BALANCE SHEET'!$C$3:$AM$258, 113, FALSE)+ HLOOKUP(AL3,'BALANCE SHEET'!$C$3:$AM$258, 114, FALSE)+ HLOOKUP(AL3,'BALANCE SHEET'!$C$3:$AM$258, 115, FALSE)+ HLOOKUP(AL3,'BALANCE SHEET'!$C$3:$AM$258, 117, FALSE)+ HLOOKUP(AL3,'BALANCE SHEET'!$C$3:$AM$258, 120, FALSE)+ HLOOKUP(AL3,'BALANCE SHEET'!$C$3:$AM$258, 121, FALSE)+ HLOOKUP(AL3,'BALANCE SHEET'!$C$3:$AM$258, 122, FALSE), 0)</f>
        <v/>
      </c>
      <c r="AM9" s="149">
        <f>IFERROR(HLOOKUP(AM3,'BALANCE SHEET'!$C$3:$AM$258, 5, FALSE) + HLOOKUP(AM3,'BALANCE SHEET'!$C$3:$AM$258, 19, FALSE) + HLOOKUP(AM3,'BALANCE SHEET'!$C$3:$AM$258, 23, FALSE) + HLOOKUP(AM3,'BALANCE SHEET'!$C$3:$AM$258, 24, FALSE) + HLOOKUP(AM3,'BALANCE SHEET'!$C$3:$AM$258, 29, FALSE) + HLOOKUP(AM3,'BALANCE SHEET'!$C$3:$AM$258, 31, FALSE) + HLOOKUP(AM3,'BALANCE SHEET'!$C$3:$AM$258, 35, FALSE)+ HLOOKUP(AM3,'BALANCE SHEET'!$C$3:$AM$258, 39, FALSE) + HLOOKUP(AM3,'BALANCE SHEET'!$C$3:$AM$258, 49, FALSE) + HLOOKUP(AM3,'BALANCE SHEET'!$C$3:$AM$258, 89, FALSE) + HLOOKUP(AM3,'BALANCE SHEET'!$C$3:$AM$258, 98, FALSE) + HLOOKUP(AM3,'BALANCE SHEET'!$C$3:$AM$258, 100, FALSE)+ HLOOKUP(AM3,'BALANCE SHEET'!$C$3:$AM$258, 101, FALSE)+ HLOOKUP(AM3,'BALANCE SHEET'!$C$3:$AM$258, 102, FALSE)+ HLOOKUP(AM3,'BALANCE SHEET'!$C$3:$AM$258, 103, FALSE)+ HLOOKUP(AM3,'BALANCE SHEET'!$C$3:$AM$258, 104, FALSE)+ HLOOKUP(AM3,'BALANCE SHEET'!$C$3:$AM$258, 105, FALSE)+ HLOOKUP(AM3,'BALANCE SHEET'!$C$3:$AM$258, 106, FALSE) + + HLOOKUP(AM3,'BALANCE SHEET'!$C$3:$AM$258, 107, FALSE) + HLOOKUP(AM3,'BALANCE SHEET'!$C$3:$AM$258, 112, FALSE)+ HLOOKUP(AM3,'BALANCE SHEET'!$C$3:$AM$258, 113, FALSE)+ HLOOKUP(AM3,'BALANCE SHEET'!$C$3:$AM$258, 114, FALSE)+ HLOOKUP(AM3,'BALANCE SHEET'!$C$3:$AM$258, 115, FALSE)+ HLOOKUP(AM3,'BALANCE SHEET'!$C$3:$AM$258, 117, FALSE)+ HLOOKUP(AM3,'BALANCE SHEET'!$C$3:$AM$258, 120, FALSE)+ HLOOKUP(AM3,'BALANCE SHEET'!$C$3:$AM$258, 121, FALSE)+ HLOOKUP(AM3,'BALANCE SHEET'!$C$3:$AM$258, 122, FALSE), 0)</f>
        <v/>
      </c>
    </row>
    <row r="10" ht="20" customHeight="1" s="173" thickBot="1">
      <c r="A10" s="163" t="inlineStr">
        <is>
          <t>Total Asset Sum</t>
        </is>
      </c>
      <c r="C10" s="149">
        <f>SUM(C5:C9)</f>
        <v/>
      </c>
      <c r="D10" s="149">
        <f>SUM(D5:D9)</f>
        <v/>
      </c>
      <c r="E10" s="149">
        <f>SUM(E5:E9)</f>
        <v/>
      </c>
      <c r="F10" s="149">
        <f>SUM(F5:F9)</f>
        <v/>
      </c>
      <c r="G10" s="149">
        <f>SUM(G5:G9)</f>
        <v/>
      </c>
      <c r="H10" s="149">
        <f>SUM(H5:H9)</f>
        <v/>
      </c>
      <c r="I10" s="149">
        <f>SUM(I5:I9)</f>
        <v/>
      </c>
      <c r="J10" s="149">
        <f>SUM(J5:J9)</f>
        <v/>
      </c>
      <c r="K10" s="149">
        <f>SUM(K5:K9)</f>
        <v/>
      </c>
      <c r="L10" s="149">
        <f>SUM(L5:L9)</f>
        <v/>
      </c>
      <c r="M10" s="149">
        <f>SUM(M5:M9)</f>
        <v/>
      </c>
      <c r="N10" s="149">
        <f>SUM(N5:N9)</f>
        <v/>
      </c>
      <c r="O10" s="149">
        <f>SUM(O5:O9)</f>
        <v/>
      </c>
      <c r="P10" s="149">
        <f>SUM(P5:P9)</f>
        <v/>
      </c>
      <c r="Q10" s="149">
        <f>SUM(Q5:Q9)</f>
        <v/>
      </c>
      <c r="R10" s="149">
        <f>SUM(R5:R9)</f>
        <v/>
      </c>
      <c r="S10" s="149">
        <f>SUM(S5:S9)</f>
        <v/>
      </c>
      <c r="T10" s="149">
        <f>SUM(T5:T9)</f>
        <v/>
      </c>
      <c r="U10" s="149">
        <f>SUM(U5:U9)</f>
        <v/>
      </c>
      <c r="V10" s="149">
        <f>SUM(V5:V9)</f>
        <v/>
      </c>
      <c r="W10" s="149">
        <f>SUM(W5:W9)</f>
        <v/>
      </c>
      <c r="X10" s="149">
        <f>SUM(X5:X9)</f>
        <v/>
      </c>
      <c r="Y10" s="149">
        <f>SUM(Y5:Y9)</f>
        <v/>
      </c>
      <c r="Z10" s="149">
        <f>SUM(Z5:Z9)</f>
        <v/>
      </c>
      <c r="AA10" s="149">
        <f>SUM(AA5:AA9)</f>
        <v/>
      </c>
      <c r="AB10" s="149">
        <f>SUM(AB5:AB9)</f>
        <v/>
      </c>
      <c r="AC10" s="149">
        <f>SUM(AC5:AC9)</f>
        <v/>
      </c>
      <c r="AD10" s="149">
        <f>SUM(AD5:AD9)</f>
        <v/>
      </c>
      <c r="AE10" s="149">
        <f>SUM(AE5:AE9)</f>
        <v/>
      </c>
      <c r="AF10" s="149">
        <f>SUM(AF5:AF9)</f>
        <v/>
      </c>
      <c r="AG10" s="149">
        <f>SUM(AG5:AG9)</f>
        <v/>
      </c>
      <c r="AH10" s="149">
        <f>SUM(AH5:AH9)</f>
        <v/>
      </c>
      <c r="AI10" s="149">
        <f>SUM(AI5:AI9)</f>
        <v/>
      </c>
      <c r="AJ10" s="149">
        <f>SUM(AJ5:AJ9)</f>
        <v/>
      </c>
      <c r="AK10" s="149">
        <f>SUM(AK5:AK9)</f>
        <v/>
      </c>
      <c r="AL10" s="149">
        <f>SUM(AL5:AL9)</f>
        <v/>
      </c>
      <c r="AM10" s="149">
        <f>SUM(AM5:AM9)</f>
        <v/>
      </c>
    </row>
    <row r="11" ht="20" customHeight="1" s="173" thickBot="1">
      <c r="A11" s="163" t="inlineStr">
        <is>
          <t>Total Asset Check</t>
        </is>
      </c>
      <c r="C11" s="149">
        <f>IFERROR(HLOOKUP(C3,'BALANCE SHEET'!$C$3:$AM$258, 123, FALSE), 0)</f>
        <v/>
      </c>
      <c r="D11" s="149">
        <f>IFERROR(HLOOKUP(D3,'BALANCE SHEET'!$C$3:$AM$258, 123, FALSE), 0)</f>
        <v/>
      </c>
      <c r="E11" s="149">
        <f>IFERROR(HLOOKUP(E3,'BALANCE SHEET'!$C$3:$AM$258, 123, FALSE), 0)</f>
        <v/>
      </c>
      <c r="F11" s="149">
        <f>IFERROR(HLOOKUP(F3,'BALANCE SHEET'!$C$3:$AM$258, 123, FALSE), 0)</f>
        <v/>
      </c>
      <c r="G11" s="149">
        <f>IFERROR(HLOOKUP(G3,'BALANCE SHEET'!$C$3:$AM$258, 123, FALSE), 0)</f>
        <v/>
      </c>
      <c r="H11" s="149">
        <f>IFERROR(HLOOKUP(H3,'BALANCE SHEET'!$C$3:$AM$258, 123, FALSE), 0)</f>
        <v/>
      </c>
      <c r="I11" s="149">
        <f>IFERROR(HLOOKUP(I3,'BALANCE SHEET'!$C$3:$AM$258, 123, FALSE), 0)</f>
        <v/>
      </c>
      <c r="J11" s="149">
        <f>IFERROR(HLOOKUP(J3,'BALANCE SHEET'!$C$3:$AM$258, 123, FALSE), 0)</f>
        <v/>
      </c>
      <c r="K11" s="149">
        <f>IFERROR(HLOOKUP(K3,'BALANCE SHEET'!$C$3:$AM$258, 123, FALSE), 0)</f>
        <v/>
      </c>
      <c r="L11" s="149">
        <f>IFERROR(HLOOKUP(L3,'BALANCE SHEET'!$C$3:$AM$258, 123, FALSE), 0)</f>
        <v/>
      </c>
      <c r="M11" s="149">
        <f>IFERROR(HLOOKUP(M3,'BALANCE SHEET'!$C$3:$AM$258, 123, FALSE), 0)</f>
        <v/>
      </c>
      <c r="N11" s="149">
        <f>IFERROR(HLOOKUP(N3,'BALANCE SHEET'!$C$3:$AM$258, 123, FALSE), 0)</f>
        <v/>
      </c>
      <c r="O11" s="149">
        <f>IFERROR(HLOOKUP(O3,'BALANCE SHEET'!$C$3:$AM$258, 123, FALSE), 0)</f>
        <v/>
      </c>
      <c r="P11" s="149">
        <f>IFERROR(HLOOKUP(P3,'BALANCE SHEET'!$C$3:$AM$258, 123, FALSE), 0)</f>
        <v/>
      </c>
      <c r="Q11" s="149">
        <f>IFERROR(HLOOKUP(Q3,'BALANCE SHEET'!$C$3:$AM$258, 123, FALSE), 0)</f>
        <v/>
      </c>
      <c r="R11" s="149">
        <f>IFERROR(HLOOKUP(R3,'BALANCE SHEET'!$C$3:$AM$258, 123, FALSE), 0)</f>
        <v/>
      </c>
      <c r="S11" s="149">
        <f>IFERROR(HLOOKUP(S3,'BALANCE SHEET'!$C$3:$AM$258, 123, FALSE), 0)</f>
        <v/>
      </c>
      <c r="T11" s="149">
        <f>IFERROR(HLOOKUP(T3,'BALANCE SHEET'!$C$3:$AM$258, 123, FALSE), 0)</f>
        <v/>
      </c>
      <c r="U11" s="149">
        <f>IFERROR(HLOOKUP(U3,'BALANCE SHEET'!$C$3:$AM$258, 123, FALSE), 0)</f>
        <v/>
      </c>
      <c r="V11" s="149">
        <f>IFERROR(HLOOKUP(V3,'BALANCE SHEET'!$C$3:$AM$258, 123, FALSE), 0)</f>
        <v/>
      </c>
      <c r="W11" s="149">
        <f>IFERROR(HLOOKUP(W3,'BALANCE SHEET'!$C$3:$AM$258, 123, FALSE), 0)</f>
        <v/>
      </c>
      <c r="X11" s="149">
        <f>IFERROR(HLOOKUP(X3,'BALANCE SHEET'!$C$3:$AM$258, 123, FALSE), 0)</f>
        <v/>
      </c>
      <c r="Y11" s="149">
        <f>IFERROR(HLOOKUP(Y3,'BALANCE SHEET'!$C$3:$AM$258, 123, FALSE), 0)</f>
        <v/>
      </c>
      <c r="Z11" s="149">
        <f>IFERROR(HLOOKUP(Z3,'BALANCE SHEET'!$C$3:$AM$258, 123, FALSE), 0)</f>
        <v/>
      </c>
      <c r="AA11" s="149">
        <f>IFERROR(HLOOKUP(AA3,'BALANCE SHEET'!$C$3:$AM$258, 123, FALSE), 0)</f>
        <v/>
      </c>
      <c r="AB11" s="149">
        <f>IFERROR(HLOOKUP(AB3,'BALANCE SHEET'!$C$3:$AM$258, 123, FALSE), 0)</f>
        <v/>
      </c>
      <c r="AC11" s="149">
        <f>IFERROR(HLOOKUP(AC3,'BALANCE SHEET'!$C$3:$AM$258, 123, FALSE), 0)</f>
        <v/>
      </c>
      <c r="AD11" s="149">
        <f>IFERROR(HLOOKUP(AD3,'BALANCE SHEET'!$C$3:$AM$258, 123, FALSE), 0)</f>
        <v/>
      </c>
      <c r="AE11" s="149">
        <f>IFERROR(HLOOKUP(AE3,'BALANCE SHEET'!$C$3:$AM$258, 123, FALSE), 0)</f>
        <v/>
      </c>
      <c r="AF11" s="149">
        <f>IFERROR(HLOOKUP(AF3,'BALANCE SHEET'!$C$3:$AM$258, 123, FALSE), 0)</f>
        <v/>
      </c>
      <c r="AG11" s="149">
        <f>IFERROR(HLOOKUP(AG3,'BALANCE SHEET'!$C$3:$AM$258, 123, FALSE), 0)</f>
        <v/>
      </c>
      <c r="AH11" s="149">
        <f>IFERROR(HLOOKUP(AH3,'BALANCE SHEET'!$C$3:$AM$258, 123, FALSE), 0)</f>
        <v/>
      </c>
      <c r="AI11" s="149">
        <f>IFERROR(HLOOKUP(AI3,'BALANCE SHEET'!$C$3:$AM$258, 123, FALSE), 0)</f>
        <v/>
      </c>
      <c r="AJ11" s="149">
        <f>IFERROR(HLOOKUP(AJ3,'BALANCE SHEET'!$C$3:$AM$258, 123, FALSE), 0)</f>
        <v/>
      </c>
      <c r="AK11" s="149">
        <f>IFERROR(HLOOKUP(AK3,'BALANCE SHEET'!$C$3:$AM$258, 123, FALSE), 0)</f>
        <v/>
      </c>
      <c r="AL11" s="149">
        <f>IFERROR(HLOOKUP(AL3,'BALANCE SHEET'!$C$3:$AM$258, 123, FALSE), 0)</f>
        <v/>
      </c>
      <c r="AM11" s="149">
        <f>IFERROR(HLOOKUP(AM3,'BALANCE SHEET'!$C$3:$AM$258, 123, FALSE), 0)</f>
        <v/>
      </c>
    </row>
    <row r="12" ht="20" customHeight="1" s="173" thickBot="1">
      <c r="A12" s="159" t="inlineStr">
        <is>
          <t>Percentage</t>
        </is>
      </c>
      <c r="C12" s="34" t="n"/>
      <c r="D12" s="34" t="n"/>
      <c r="E12" s="34" t="n"/>
      <c r="F12" s="34" t="n"/>
      <c r="G12" s="34" t="n"/>
      <c r="H12" s="34" t="n"/>
      <c r="I12" s="34" t="n"/>
      <c r="J12" s="34" t="n"/>
      <c r="K12" s="34" t="n"/>
      <c r="L12" s="34" t="n"/>
      <c r="M12" s="34" t="n"/>
      <c r="N12" s="34" t="n"/>
      <c r="O12" s="34" t="n"/>
      <c r="P12" s="34" t="n"/>
      <c r="Q12" s="34" t="n"/>
      <c r="R12" s="34" t="n"/>
      <c r="S12" s="34" t="n"/>
      <c r="T12" s="34" t="n"/>
      <c r="U12" s="34" t="n"/>
      <c r="V12" s="34" t="n"/>
      <c r="W12" s="34" t="n"/>
      <c r="X12" s="34" t="n"/>
      <c r="Y12" s="34" t="n"/>
      <c r="Z12" s="34" t="n"/>
      <c r="AA12" s="34" t="n"/>
      <c r="AB12" s="34" t="n"/>
      <c r="AC12" s="34" t="n"/>
      <c r="AD12" s="34" t="n"/>
      <c r="AE12" s="34" t="n"/>
      <c r="AF12" s="34" t="n"/>
      <c r="AG12" s="34" t="n"/>
      <c r="AH12" s="34" t="n"/>
      <c r="AI12" s="34" t="n"/>
      <c r="AJ12" s="34" t="n"/>
      <c r="AK12" s="34" t="n"/>
      <c r="AL12" s="34" t="n"/>
      <c r="AM12" s="34" t="n"/>
    </row>
    <row r="13" ht="20" customHeight="1" s="173">
      <c r="A13" s="160" t="inlineStr">
        <is>
          <t>Cash</t>
        </is>
      </c>
      <c r="C13" s="164">
        <f>IFERROR(C5/C$10, 0)</f>
        <v/>
      </c>
      <c r="D13" s="164">
        <f>IFERROR(D5/D$10, 0)</f>
        <v/>
      </c>
      <c r="E13" s="164">
        <f>IFERROR(E5/E$10, 0)</f>
        <v/>
      </c>
      <c r="F13" s="164">
        <f>IFERROR(F5/F$10, 0)</f>
        <v/>
      </c>
      <c r="G13" s="164">
        <f>IFERROR(G5/G$10, 0)</f>
        <v/>
      </c>
      <c r="H13" s="164">
        <f>IFERROR(H5/H$10, 0)</f>
        <v/>
      </c>
      <c r="I13" s="164">
        <f>IFERROR(I5/I$10, 0)</f>
        <v/>
      </c>
      <c r="J13" s="164">
        <f>IFERROR(J5/J$10, 0)</f>
        <v/>
      </c>
      <c r="K13" s="164">
        <f>IFERROR(K5/K$10, 0)</f>
        <v/>
      </c>
      <c r="L13" s="164">
        <f>IFERROR(L5/L$10, 0)</f>
        <v/>
      </c>
      <c r="M13" s="164">
        <f>IFERROR(M5/M$10, 0)</f>
        <v/>
      </c>
      <c r="N13" s="164">
        <f>IFERROR(N5/N$10, 0)</f>
        <v/>
      </c>
      <c r="O13" s="164">
        <f>IFERROR(O5/O$10, 0)</f>
        <v/>
      </c>
      <c r="P13" s="164">
        <f>IFERROR(P5/P$10, 0)</f>
        <v/>
      </c>
      <c r="Q13" s="164">
        <f>IFERROR(Q5/Q$10, 0)</f>
        <v/>
      </c>
      <c r="R13" s="164">
        <f>IFERROR(R5/R$10, 0)</f>
        <v/>
      </c>
      <c r="S13" s="164">
        <f>IFERROR(S5/S$10, 0)</f>
        <v/>
      </c>
      <c r="T13" s="164">
        <f>IFERROR(T5/T$10, 0)</f>
        <v/>
      </c>
      <c r="U13" s="164">
        <f>IFERROR(U5/U$10, 0)</f>
        <v/>
      </c>
      <c r="V13" s="164">
        <f>IFERROR(V5/V$10, 0)</f>
        <v/>
      </c>
      <c r="W13" s="164">
        <f>IFERROR(W5/W$10, 0)</f>
        <v/>
      </c>
      <c r="X13" s="164">
        <f>IFERROR(X5/X$10, 0)</f>
        <v/>
      </c>
      <c r="Y13" s="164">
        <f>IFERROR(Y5/Y$10, 0)</f>
        <v/>
      </c>
      <c r="Z13" s="164">
        <f>IFERROR(Z5/Z$10, 0)</f>
        <v/>
      </c>
      <c r="AA13" s="164">
        <f>IFERROR(AA5/AA$10, 0)</f>
        <v/>
      </c>
      <c r="AB13" s="164">
        <f>IFERROR(AB5/AB$10, 0)</f>
        <v/>
      </c>
      <c r="AC13" s="164">
        <f>IFERROR(AC5/AC$10, 0)</f>
        <v/>
      </c>
      <c r="AD13" s="164">
        <f>IFERROR(AD5/AD$10, 0)</f>
        <v/>
      </c>
      <c r="AE13" s="164">
        <f>IFERROR(AE5/AE$10, 0)</f>
        <v/>
      </c>
      <c r="AF13" s="164">
        <f>IFERROR(AF5/AF$10, 0)</f>
        <v/>
      </c>
      <c r="AG13" s="164">
        <f>IFERROR(AG5/AG$10, 0)</f>
        <v/>
      </c>
      <c r="AH13" s="164">
        <f>IFERROR(AH5/AH$10, 0)</f>
        <v/>
      </c>
      <c r="AI13" s="164">
        <f>IFERROR(AI5/AI$10, 0)</f>
        <v/>
      </c>
      <c r="AJ13" s="164">
        <f>IFERROR(AJ5/AJ$10, 0)</f>
        <v/>
      </c>
      <c r="AK13" s="164">
        <f>IFERROR(AK5/AK$10, 0)</f>
        <v/>
      </c>
      <c r="AL13" s="164">
        <f>IFERROR(AL5/AL$10, 0)</f>
        <v/>
      </c>
      <c r="AM13" s="164">
        <f>IFERROR(AM5/AM$10, 0)</f>
        <v/>
      </c>
    </row>
    <row r="14" ht="20" customHeight="1" s="173">
      <c r="A14" s="160" t="inlineStr">
        <is>
          <t>Credit</t>
        </is>
      </c>
      <c r="C14" s="164">
        <f>IFERROR(C6/C$10, 0)</f>
        <v/>
      </c>
      <c r="D14" s="164">
        <f>IFERROR(D6/D$10, 0)</f>
        <v/>
      </c>
      <c r="E14" s="164">
        <f>IFERROR(E6/E$10, 0)</f>
        <v/>
      </c>
      <c r="F14" s="164">
        <f>IFERROR(F6/F$10, 0)</f>
        <v/>
      </c>
      <c r="G14" s="164">
        <f>IFERROR(G6/G$10, 0)</f>
        <v/>
      </c>
      <c r="H14" s="164">
        <f>IFERROR(H6/H$10, 0)</f>
        <v/>
      </c>
      <c r="I14" s="164">
        <f>IFERROR(I6/I$10, 0)</f>
        <v/>
      </c>
      <c r="J14" s="164">
        <f>IFERROR(J6/J$10, 0)</f>
        <v/>
      </c>
      <c r="K14" s="164">
        <f>IFERROR(K6/K$10, 0)</f>
        <v/>
      </c>
      <c r="L14" s="164">
        <f>IFERROR(L6/L$10, 0)</f>
        <v/>
      </c>
      <c r="M14" s="164">
        <f>IFERROR(M6/M$10, 0)</f>
        <v/>
      </c>
      <c r="N14" s="164">
        <f>IFERROR(N6/N$10, 0)</f>
        <v/>
      </c>
      <c r="O14" s="164">
        <f>IFERROR(O6/O$10, 0)</f>
        <v/>
      </c>
      <c r="P14" s="164">
        <f>IFERROR(P6/P$10, 0)</f>
        <v/>
      </c>
      <c r="Q14" s="164">
        <f>IFERROR(Q6/Q$10, 0)</f>
        <v/>
      </c>
      <c r="R14" s="164">
        <f>IFERROR(R6/R$10, 0)</f>
        <v/>
      </c>
      <c r="S14" s="164">
        <f>IFERROR(S6/S$10, 0)</f>
        <v/>
      </c>
      <c r="T14" s="164">
        <f>IFERROR(T6/T$10, 0)</f>
        <v/>
      </c>
      <c r="U14" s="164">
        <f>IFERROR(U6/U$10, 0)</f>
        <v/>
      </c>
      <c r="V14" s="164">
        <f>IFERROR(V6/V$10, 0)</f>
        <v/>
      </c>
      <c r="W14" s="164">
        <f>IFERROR(W6/W$10, 0)</f>
        <v/>
      </c>
      <c r="X14" s="164">
        <f>IFERROR(X6/X$10, 0)</f>
        <v/>
      </c>
      <c r="Y14" s="164">
        <f>IFERROR(Y6/Y$10, 0)</f>
        <v/>
      </c>
      <c r="Z14" s="164">
        <f>IFERROR(Z6/Z$10, 0)</f>
        <v/>
      </c>
      <c r="AA14" s="164">
        <f>IFERROR(AA6/AA$10, 0)</f>
        <v/>
      </c>
      <c r="AB14" s="164">
        <f>IFERROR(AB6/AB$10, 0)</f>
        <v/>
      </c>
      <c r="AC14" s="164">
        <f>IFERROR(AC6/AC$10, 0)</f>
        <v/>
      </c>
      <c r="AD14" s="164">
        <f>IFERROR(AD6/AD$10, 0)</f>
        <v/>
      </c>
      <c r="AE14" s="164">
        <f>IFERROR(AE6/AE$10, 0)</f>
        <v/>
      </c>
      <c r="AF14" s="164">
        <f>IFERROR(AF6/AF$10, 0)</f>
        <v/>
      </c>
      <c r="AG14" s="164">
        <f>IFERROR(AG6/AG$10, 0)</f>
        <v/>
      </c>
      <c r="AH14" s="164">
        <f>IFERROR(AH6/AH$10, 0)</f>
        <v/>
      </c>
      <c r="AI14" s="164">
        <f>IFERROR(AI6/AI$10, 0)</f>
        <v/>
      </c>
      <c r="AJ14" s="164">
        <f>IFERROR(AJ6/AJ$10, 0)</f>
        <v/>
      </c>
      <c r="AK14" s="164">
        <f>IFERROR(AK6/AK$10, 0)</f>
        <v/>
      </c>
      <c r="AL14" s="164">
        <f>IFERROR(AL6/AL$10, 0)</f>
        <v/>
      </c>
      <c r="AM14" s="164">
        <f>IFERROR(AM6/AM$10, 0)</f>
        <v/>
      </c>
    </row>
    <row r="15" ht="20" customHeight="1" s="173">
      <c r="A15" s="161" t="inlineStr">
        <is>
          <t>PPE</t>
        </is>
      </c>
      <c r="C15" s="164">
        <f>IFERROR(C7/C$10, 0)</f>
        <v/>
      </c>
      <c r="D15" s="164">
        <f>IFERROR(D7/D$10, 0)</f>
        <v/>
      </c>
      <c r="E15" s="164">
        <f>IFERROR(E7/E$10, 0)</f>
        <v/>
      </c>
      <c r="F15" s="164">
        <f>IFERROR(F7/F$10, 0)</f>
        <v/>
      </c>
      <c r="G15" s="164">
        <f>IFERROR(G7/G$10, 0)</f>
        <v/>
      </c>
      <c r="H15" s="164">
        <f>IFERROR(H7/H$10, 0)</f>
        <v/>
      </c>
      <c r="I15" s="164">
        <f>IFERROR(I7/I$10, 0)</f>
        <v/>
      </c>
      <c r="J15" s="164">
        <f>IFERROR(J7/J$10, 0)</f>
        <v/>
      </c>
      <c r="K15" s="164">
        <f>IFERROR(K7/K$10, 0)</f>
        <v/>
      </c>
      <c r="L15" s="164">
        <f>IFERROR(L7/L$10, 0)</f>
        <v/>
      </c>
      <c r="M15" s="164">
        <f>IFERROR(M7/M$10, 0)</f>
        <v/>
      </c>
      <c r="N15" s="164">
        <f>IFERROR(N7/N$10, 0)</f>
        <v/>
      </c>
      <c r="O15" s="164">
        <f>IFERROR(O7/O$10, 0)</f>
        <v/>
      </c>
      <c r="P15" s="164">
        <f>IFERROR(P7/P$10, 0)</f>
        <v/>
      </c>
      <c r="Q15" s="164">
        <f>IFERROR(Q7/Q$10, 0)</f>
        <v/>
      </c>
      <c r="R15" s="164">
        <f>IFERROR(R7/R$10, 0)</f>
        <v/>
      </c>
      <c r="S15" s="164">
        <f>IFERROR(S7/S$10, 0)</f>
        <v/>
      </c>
      <c r="T15" s="164">
        <f>IFERROR(T7/T$10, 0)</f>
        <v/>
      </c>
      <c r="U15" s="164">
        <f>IFERROR(U7/U$10, 0)</f>
        <v/>
      </c>
      <c r="V15" s="164">
        <f>IFERROR(V7/V$10, 0)</f>
        <v/>
      </c>
      <c r="W15" s="164">
        <f>IFERROR(W7/W$10, 0)</f>
        <v/>
      </c>
      <c r="X15" s="164">
        <f>IFERROR(X7/X$10, 0)</f>
        <v/>
      </c>
      <c r="Y15" s="164">
        <f>IFERROR(Y7/Y$10, 0)</f>
        <v/>
      </c>
      <c r="Z15" s="164">
        <f>IFERROR(Z7/Z$10, 0)</f>
        <v/>
      </c>
      <c r="AA15" s="164">
        <f>IFERROR(AA7/AA$10, 0)</f>
        <v/>
      </c>
      <c r="AB15" s="164">
        <f>IFERROR(AB7/AB$10, 0)</f>
        <v/>
      </c>
      <c r="AC15" s="164">
        <f>IFERROR(AC7/AC$10, 0)</f>
        <v/>
      </c>
      <c r="AD15" s="164">
        <f>IFERROR(AD7/AD$10, 0)</f>
        <v/>
      </c>
      <c r="AE15" s="164">
        <f>IFERROR(AE7/AE$10, 0)</f>
        <v/>
      </c>
      <c r="AF15" s="164">
        <f>IFERROR(AF7/AF$10, 0)</f>
        <v/>
      </c>
      <c r="AG15" s="164">
        <f>IFERROR(AG7/AG$10, 0)</f>
        <v/>
      </c>
      <c r="AH15" s="164">
        <f>IFERROR(AH7/AH$10, 0)</f>
        <v/>
      </c>
      <c r="AI15" s="164">
        <f>IFERROR(AI7/AI$10, 0)</f>
        <v/>
      </c>
      <c r="AJ15" s="164">
        <f>IFERROR(AJ7/AJ$10, 0)</f>
        <v/>
      </c>
      <c r="AK15" s="164">
        <f>IFERROR(AK7/AK$10, 0)</f>
        <v/>
      </c>
      <c r="AL15" s="164">
        <f>IFERROR(AL7/AL$10, 0)</f>
        <v/>
      </c>
      <c r="AM15" s="164">
        <f>IFERROR(AM7/AM$10, 0)</f>
        <v/>
      </c>
    </row>
    <row r="16" ht="20" customHeight="1" s="173">
      <c r="A16" s="161" t="inlineStr">
        <is>
          <t>Investment</t>
        </is>
      </c>
      <c r="C16" s="164">
        <f>IFERROR(C8/C$10, 0)</f>
        <v/>
      </c>
      <c r="D16" s="164">
        <f>IFERROR(D8/D$10, 0)</f>
        <v/>
      </c>
      <c r="E16" s="164">
        <f>IFERROR(E8/E$10, 0)</f>
        <v/>
      </c>
      <c r="F16" s="164">
        <f>IFERROR(F8/F$10, 0)</f>
        <v/>
      </c>
      <c r="G16" s="164">
        <f>IFERROR(G8/G$10, 0)</f>
        <v/>
      </c>
      <c r="H16" s="164">
        <f>IFERROR(H8/H$10, 0)</f>
        <v/>
      </c>
      <c r="I16" s="164">
        <f>IFERROR(I8/I$10, 0)</f>
        <v/>
      </c>
      <c r="J16" s="164">
        <f>IFERROR(J8/J$10, 0)</f>
        <v/>
      </c>
      <c r="K16" s="164">
        <f>IFERROR(K8/K$10, 0)</f>
        <v/>
      </c>
      <c r="L16" s="164">
        <f>IFERROR(L8/L$10, 0)</f>
        <v/>
      </c>
      <c r="M16" s="164">
        <f>IFERROR(M8/M$10, 0)</f>
        <v/>
      </c>
      <c r="N16" s="164">
        <f>IFERROR(N8/N$10, 0)</f>
        <v/>
      </c>
      <c r="O16" s="164">
        <f>IFERROR(O8/O$10, 0)</f>
        <v/>
      </c>
      <c r="P16" s="164">
        <f>IFERROR(P8/P$10, 0)</f>
        <v/>
      </c>
      <c r="Q16" s="164">
        <f>IFERROR(Q8/Q$10, 0)</f>
        <v/>
      </c>
      <c r="R16" s="164">
        <f>IFERROR(R8/R$10, 0)</f>
        <v/>
      </c>
      <c r="S16" s="164">
        <f>IFERROR(S8/S$10, 0)</f>
        <v/>
      </c>
      <c r="T16" s="164">
        <f>IFERROR(T8/T$10, 0)</f>
        <v/>
      </c>
      <c r="U16" s="164">
        <f>IFERROR(U8/U$10, 0)</f>
        <v/>
      </c>
      <c r="V16" s="164">
        <f>IFERROR(V8/V$10, 0)</f>
        <v/>
      </c>
      <c r="W16" s="164">
        <f>IFERROR(W8/W$10, 0)</f>
        <v/>
      </c>
      <c r="X16" s="164">
        <f>IFERROR(X8/X$10, 0)</f>
        <v/>
      </c>
      <c r="Y16" s="164">
        <f>IFERROR(Y8/Y$10, 0)</f>
        <v/>
      </c>
      <c r="Z16" s="164">
        <f>IFERROR(Z8/Z$10, 0)</f>
        <v/>
      </c>
      <c r="AA16" s="164">
        <f>IFERROR(AA8/AA$10, 0)</f>
        <v/>
      </c>
      <c r="AB16" s="164">
        <f>IFERROR(AB8/AB$10, 0)</f>
        <v/>
      </c>
      <c r="AC16" s="164">
        <f>IFERROR(AC8/AC$10, 0)</f>
        <v/>
      </c>
      <c r="AD16" s="164">
        <f>IFERROR(AD8/AD$10, 0)</f>
        <v/>
      </c>
      <c r="AE16" s="164">
        <f>IFERROR(AE8/AE$10, 0)</f>
        <v/>
      </c>
      <c r="AF16" s="164">
        <f>IFERROR(AF8/AF$10, 0)</f>
        <v/>
      </c>
      <c r="AG16" s="164">
        <f>IFERROR(AG8/AG$10, 0)</f>
        <v/>
      </c>
      <c r="AH16" s="164">
        <f>IFERROR(AH8/AH$10, 0)</f>
        <v/>
      </c>
      <c r="AI16" s="164">
        <f>IFERROR(AI8/AI$10, 0)</f>
        <v/>
      </c>
      <c r="AJ16" s="164">
        <f>IFERROR(AJ8/AJ$10, 0)</f>
        <v/>
      </c>
      <c r="AK16" s="164">
        <f>IFERROR(AK8/AK$10, 0)</f>
        <v/>
      </c>
      <c r="AL16" s="164">
        <f>IFERROR(AL8/AL$10, 0)</f>
        <v/>
      </c>
      <c r="AM16" s="164">
        <f>IFERROR(AM8/AM$10, 0)</f>
        <v/>
      </c>
    </row>
    <row r="17" ht="20" customHeight="1" s="173">
      <c r="A17" s="162" t="inlineStr">
        <is>
          <t>Others</t>
        </is>
      </c>
      <c r="C17" s="164">
        <f>IFERROR(C9/C$10, 0)</f>
        <v/>
      </c>
      <c r="D17" s="164">
        <f>IFERROR(D9/D$10, 0)</f>
        <v/>
      </c>
      <c r="E17" s="164">
        <f>IFERROR(E9/E$10, 0)</f>
        <v/>
      </c>
      <c r="F17" s="164">
        <f>IFERROR(F9/F$10, 0)</f>
        <v/>
      </c>
      <c r="G17" s="164">
        <f>IFERROR(G9/G$10, 0)</f>
        <v/>
      </c>
      <c r="H17" s="164">
        <f>IFERROR(H9/H$10, 0)</f>
        <v/>
      </c>
      <c r="I17" s="164">
        <f>IFERROR(I9/I$10, 0)</f>
        <v/>
      </c>
      <c r="J17" s="164">
        <f>IFERROR(J9/J$10, 0)</f>
        <v/>
      </c>
      <c r="K17" s="164">
        <f>IFERROR(K9/K$10, 0)</f>
        <v/>
      </c>
      <c r="L17" s="164">
        <f>IFERROR(L9/L$10, 0)</f>
        <v/>
      </c>
      <c r="M17" s="164">
        <f>IFERROR(M9/M$10, 0)</f>
        <v/>
      </c>
      <c r="N17" s="164">
        <f>IFERROR(N9/N$10, 0)</f>
        <v/>
      </c>
      <c r="O17" s="164">
        <f>IFERROR(O9/O$10, 0)</f>
        <v/>
      </c>
      <c r="P17" s="164">
        <f>IFERROR(P9/P$10, 0)</f>
        <v/>
      </c>
      <c r="Q17" s="164">
        <f>IFERROR(Q9/Q$10, 0)</f>
        <v/>
      </c>
      <c r="R17" s="164">
        <f>IFERROR(R9/R$10, 0)</f>
        <v/>
      </c>
      <c r="S17" s="164">
        <f>IFERROR(S9/S$10, 0)</f>
        <v/>
      </c>
      <c r="T17" s="164">
        <f>IFERROR(T9/T$10, 0)</f>
        <v/>
      </c>
      <c r="U17" s="164">
        <f>IFERROR(U9/U$10, 0)</f>
        <v/>
      </c>
      <c r="V17" s="164">
        <f>IFERROR(V9/V$10, 0)</f>
        <v/>
      </c>
      <c r="W17" s="164">
        <f>IFERROR(W9/W$10, 0)</f>
        <v/>
      </c>
      <c r="X17" s="164">
        <f>IFERROR(X9/X$10, 0)</f>
        <v/>
      </c>
      <c r="Y17" s="164">
        <f>IFERROR(Y9/Y$10, 0)</f>
        <v/>
      </c>
      <c r="Z17" s="164">
        <f>IFERROR(Z9/Z$10, 0)</f>
        <v/>
      </c>
      <c r="AA17" s="164">
        <f>IFERROR(AA9/AA$10, 0)</f>
        <v/>
      </c>
      <c r="AB17" s="164">
        <f>IFERROR(AB9/AB$10, 0)</f>
        <v/>
      </c>
      <c r="AC17" s="164">
        <f>IFERROR(AC9/AC$10, 0)</f>
        <v/>
      </c>
      <c r="AD17" s="164">
        <f>IFERROR(AD9/AD$10, 0)</f>
        <v/>
      </c>
      <c r="AE17" s="164">
        <f>IFERROR(AE9/AE$10, 0)</f>
        <v/>
      </c>
      <c r="AF17" s="164">
        <f>IFERROR(AF9/AF$10, 0)</f>
        <v/>
      </c>
      <c r="AG17" s="164">
        <f>IFERROR(AG9/AG$10, 0)</f>
        <v/>
      </c>
      <c r="AH17" s="164">
        <f>IFERROR(AH9/AH$10, 0)</f>
        <v/>
      </c>
      <c r="AI17" s="164">
        <f>IFERROR(AI9/AI$10, 0)</f>
        <v/>
      </c>
      <c r="AJ17" s="164">
        <f>IFERROR(AJ9/AJ$10, 0)</f>
        <v/>
      </c>
      <c r="AK17" s="164">
        <f>IFERROR(AK9/AK$10, 0)</f>
        <v/>
      </c>
      <c r="AL17" s="164">
        <f>IFERROR(AL9/AL$10, 0)</f>
        <v/>
      </c>
      <c r="AM17" s="164">
        <f>IFERROR(AM9/AM$10, 0)</f>
        <v/>
      </c>
    </row>
    <row r="18" ht="20" customHeight="1" s="173">
      <c r="A18" s="163" t="inlineStr">
        <is>
          <t>Total Percentage Sum</t>
        </is>
      </c>
      <c r="C18" s="164">
        <f>SUM(C13:C17)</f>
        <v/>
      </c>
      <c r="D18" s="164">
        <f>SUM(D13:D17)</f>
        <v/>
      </c>
      <c r="E18" s="164">
        <f>SUM(E13:E17)</f>
        <v/>
      </c>
      <c r="F18" s="164">
        <f>SUM(F13:F17)</f>
        <v/>
      </c>
      <c r="G18" s="164">
        <f>SUM(G13:G17)</f>
        <v/>
      </c>
      <c r="H18" s="164">
        <f>SUM(H13:H17)</f>
        <v/>
      </c>
      <c r="I18" s="164">
        <f>SUM(I13:I17)</f>
        <v/>
      </c>
      <c r="J18" s="164">
        <f>SUM(J13:J17)</f>
        <v/>
      </c>
      <c r="K18" s="164">
        <f>SUM(K13:K17)</f>
        <v/>
      </c>
      <c r="L18" s="164">
        <f>SUM(L13:L17)</f>
        <v/>
      </c>
      <c r="M18" s="164">
        <f>SUM(M13:M17)</f>
        <v/>
      </c>
      <c r="N18" s="164">
        <f>SUM(N13:N17)</f>
        <v/>
      </c>
      <c r="O18" s="164">
        <f>SUM(O13:O17)</f>
        <v/>
      </c>
      <c r="P18" s="164">
        <f>SUM(P13:P17)</f>
        <v/>
      </c>
      <c r="Q18" s="164">
        <f>SUM(Q13:Q17)</f>
        <v/>
      </c>
      <c r="R18" s="164">
        <f>SUM(R13:R17)</f>
        <v/>
      </c>
      <c r="S18" s="164">
        <f>SUM(S13:S17)</f>
        <v/>
      </c>
      <c r="T18" s="164">
        <f>SUM(T13:T17)</f>
        <v/>
      </c>
      <c r="U18" s="164">
        <f>SUM(U13:U17)</f>
        <v/>
      </c>
      <c r="V18" s="164">
        <f>SUM(V13:V17)</f>
        <v/>
      </c>
      <c r="W18" s="164">
        <f>SUM(W13:W17)</f>
        <v/>
      </c>
      <c r="X18" s="164">
        <f>SUM(X13:X17)</f>
        <v/>
      </c>
      <c r="Y18" s="164">
        <f>SUM(Y13:Y17)</f>
        <v/>
      </c>
      <c r="Z18" s="164">
        <f>SUM(Z13:Z17)</f>
        <v/>
      </c>
      <c r="AA18" s="164">
        <f>SUM(AA13:AA17)</f>
        <v/>
      </c>
      <c r="AB18" s="164">
        <f>SUM(AB13:AB17)</f>
        <v/>
      </c>
      <c r="AC18" s="164">
        <f>SUM(AC13:AC17)</f>
        <v/>
      </c>
      <c r="AD18" s="164">
        <f>SUM(AD13:AD17)</f>
        <v/>
      </c>
      <c r="AE18" s="164">
        <f>SUM(AE13:AE17)</f>
        <v/>
      </c>
      <c r="AF18" s="164">
        <f>SUM(AF13:AF17)</f>
        <v/>
      </c>
      <c r="AG18" s="164">
        <f>SUM(AG13:AG17)</f>
        <v/>
      </c>
      <c r="AH18" s="164">
        <f>SUM(AH13:AH17)</f>
        <v/>
      </c>
      <c r="AI18" s="164">
        <f>SUM(AI13:AI17)</f>
        <v/>
      </c>
      <c r="AJ18" s="164">
        <f>SUM(AJ13:AJ17)</f>
        <v/>
      </c>
      <c r="AK18" s="164">
        <f>SUM(AK13:AK17)</f>
        <v/>
      </c>
      <c r="AL18" s="164">
        <f>SUM(AL13:AL17)</f>
        <v/>
      </c>
      <c r="AM18" s="164">
        <f>SUM(AM13:AM17)</f>
        <v/>
      </c>
    </row>
  </sheetData>
  <mergeCells count="1">
    <mergeCell ref="A1:C1"/>
  </mergeCells>
  <pageMargins left="0.7" right="0.7" top="0.75" bottom="0.75" header="0.3" footer="0.3"/>
</worksheet>
</file>

<file path=xl/worksheets/sheet6.xml><?xml version="1.0" encoding="utf-8"?>
<worksheet xmlns="http://schemas.openxmlformats.org/spreadsheetml/2006/main">
  <sheetPr>
    <outlinePr summaryBelow="1" summaryRight="1"/>
    <pageSetUpPr/>
  </sheetPr>
  <dimension ref="A1:AL167"/>
  <sheetViews>
    <sheetView showGridLines="0" topLeftCell="A1" workbookViewId="0">
      <pane xSplit="2" ySplit="3" topLeftCell="C4" activePane="bottomRight" state="frozen"/>
      <selection pane="topRight"/>
      <selection pane="bottomLeft"/>
      <selection pane="bottomRight" activeCell="C151" sqref="C151"/>
    </sheetView>
  </sheetViews>
  <sheetFormatPr baseColWidth="10" defaultColWidth="9.3984375" defaultRowHeight="15"/>
  <cols>
    <col collapsed="1" width="42.59765625" bestFit="1" customWidth="1" style="50" min="1" max="1"/>
    <col width="26" customWidth="1" style="50" min="2" max="2"/>
    <col collapsed="1" width="21" customWidth="1" style="50" min="3" max="5"/>
    <col width="21" customWidth="1" style="50" min="6" max="6"/>
    <col collapsed="1" width="21" customWidth="1" style="50" min="7" max="38"/>
    <col collapsed="1" width="9.3984375" customWidth="1" style="50" min="39" max="16384"/>
  </cols>
  <sheetData>
    <row r="1" ht="25" customHeight="1" s="173">
      <c r="A1" s="167" t="inlineStr">
        <is>
          <t>Laporan laba rugi dan penghasilan komprehensif lain</t>
        </is>
      </c>
      <c r="D1" s="49" t="n"/>
    </row>
    <row r="2" ht="17" customHeight="1" s="173">
      <c r="A2" s="167" t="n"/>
      <c r="B2" s="167" t="n"/>
      <c r="C2" s="167" t="n"/>
      <c r="D2" s="49" t="n"/>
    </row>
    <row r="3" ht="17" customHeight="1" s="173">
      <c r="A3" s="31" t="inlineStr">
        <is>
          <t>Period</t>
        </is>
      </c>
      <c r="B3" s="31" t="n"/>
      <c r="C3" s="51" t="inlineStr">
        <is>
          <t>2018-12-31</t>
        </is>
      </c>
      <c r="D3" s="51" t="inlineStr">
        <is>
          <t>2019-12-31</t>
        </is>
      </c>
      <c r="E3" s="51" t="inlineStr">
        <is>
          <t>2020-12-31</t>
        </is>
      </c>
      <c r="F3" s="51" t="inlineStr">
        <is>
          <t>2021-12-31</t>
        </is>
      </c>
      <c r="G3" s="51" t="inlineStr">
        <is>
          <t>2022-12-31</t>
        </is>
      </c>
      <c r="H3" s="51" t="inlineStr">
        <is>
          <t>2023-12-31</t>
        </is>
      </c>
      <c r="I3" s="51" t="inlineStr">
        <is>
          <t>2024-12-31</t>
        </is>
      </c>
      <c r="J3" s="51" t="inlineStr">
        <is>
          <t>2025-12-31</t>
        </is>
      </c>
      <c r="K3" s="51" t="n"/>
      <c r="L3" s="51" t="n"/>
      <c r="M3" s="51" t="n"/>
      <c r="N3" s="51" t="n"/>
      <c r="O3" s="51" t="n"/>
      <c r="P3" s="51" t="n"/>
      <c r="Q3" s="51" t="n"/>
      <c r="R3" s="51" t="n"/>
      <c r="S3" s="51" t="n"/>
      <c r="T3" s="51" t="n"/>
      <c r="U3" s="51" t="n"/>
      <c r="V3" s="51" t="n"/>
      <c r="W3" s="51" t="n"/>
      <c r="X3" s="51" t="n"/>
      <c r="Y3" s="51" t="n"/>
      <c r="Z3" s="51" t="n"/>
      <c r="AA3" s="51" t="n"/>
      <c r="AB3" s="51" t="n"/>
      <c r="AC3" s="51" t="n"/>
      <c r="AD3" s="51" t="n"/>
      <c r="AE3" s="51" t="n"/>
      <c r="AF3" s="51" t="n"/>
      <c r="AG3" s="51" t="n"/>
      <c r="AH3" s="51" t="n"/>
      <c r="AI3" s="51" t="n"/>
      <c r="AJ3" s="51" t="n"/>
      <c r="AK3" s="51" t="n"/>
      <c r="AL3" s="51" t="n"/>
    </row>
    <row r="4" ht="35" customHeight="1" s="173" thickBot="1">
      <c r="A4" s="52" t="inlineStr">
        <is>
          <t>Laporan laba rugi dan penghasilan komprehensif lain</t>
        </is>
      </c>
      <c r="B4" s="52" t="n"/>
      <c r="C4" s="53" t="n"/>
      <c r="D4" s="53" t="n"/>
      <c r="E4" s="53" t="n"/>
      <c r="F4" s="53" t="n"/>
      <c r="G4" s="53" t="n"/>
      <c r="H4" s="53" t="n"/>
      <c r="I4" s="53" t="n"/>
      <c r="J4" s="53" t="n"/>
      <c r="K4" s="53" t="n"/>
      <c r="L4" s="53" t="n"/>
      <c r="M4" s="53" t="n"/>
      <c r="N4" s="53" t="n"/>
      <c r="O4" s="53" t="n"/>
      <c r="P4" s="53" t="n"/>
      <c r="Q4" s="53" t="n"/>
      <c r="R4" s="53" t="n"/>
      <c r="S4" s="53" t="n"/>
      <c r="T4" s="53" t="n"/>
      <c r="U4" s="53" t="n"/>
      <c r="V4" s="53" t="n"/>
      <c r="W4" s="53" t="n"/>
      <c r="X4" s="53" t="n"/>
      <c r="Y4" s="53" t="n"/>
      <c r="Z4" s="53" t="n"/>
      <c r="AA4" s="53" t="n"/>
      <c r="AB4" s="53" t="n"/>
      <c r="AC4" s="53" t="n"/>
      <c r="AD4" s="53" t="n"/>
      <c r="AE4" s="53" t="n"/>
      <c r="AF4" s="53" t="n"/>
      <c r="AG4" s="53" t="n"/>
      <c r="AH4" s="53" t="n"/>
      <c r="AI4" s="53" t="n"/>
      <c r="AJ4" s="53" t="n"/>
      <c r="AK4" s="53" t="n"/>
      <c r="AL4" s="53" t="n"/>
    </row>
    <row r="5" ht="52" customHeight="1" s="173" thickBot="1">
      <c r="A5" s="54" t="inlineStr">
        <is>
          <t>Gross Operating Revenue (without recoveries, change in fair value, &amp; one off)</t>
        </is>
      </c>
      <c r="B5" s="62" t="n"/>
      <c r="C5" s="149">
        <f>C11+C19+C20+C28+C29+C30+C22+C25+C27+C33+C34+C38+C47+C48+C49+C50+C61+C52+C53+C54+C55+C56+C57+C60+C63+C62+C64+C69</f>
        <v/>
      </c>
      <c r="D5" s="149">
        <f>D11+D19+D20+D28+D29+D30+D22+D25+D27+D33+D34+D38+D47+D48+D49+D50+D61+D52+D53+D54+D55+D56+D57+D60+D63+D62+D64+D69</f>
        <v/>
      </c>
      <c r="E5" s="149">
        <f>E11+E19+E20+E28+E29+E30+E22+E25+E27+E33+E34+E38+E47+E48+E49+E50+E61+E52+E53+E54+E55+E56+E57+E60+E63+E62+E64+E69</f>
        <v/>
      </c>
      <c r="F5" s="149">
        <f>F11+F19+F20+F28+F29+F30+F22+F25+F27+F33+F34+F38+F47+F48+F49+F50+F61+F52+F53+F54+F55+F56+F57+F60+F63+F62+F64+F69</f>
        <v/>
      </c>
      <c r="G5" s="149">
        <f>G11+G19+G20+G28+G29+G30+G22+G25+G27+G33+G34+G38+G47+G48+G49+G50+G61+G52+G53+G54+G55+G56+G57+G60+G63+G62+G64+G69</f>
        <v/>
      </c>
      <c r="H5" s="149">
        <f>H11+H19+H20+H28+H29+H30+H22+H25+H27+H33+H34+H38+H47+H48+H49+H50+H61+H52+H53+H54+H55+H56+H57+H60+H63+H62+H64+H69</f>
        <v/>
      </c>
      <c r="I5" s="149">
        <f>I11+I19+I20+I28+I29+I30+I22+I25+I27+I33+I34+I38+I47+I48+I49+I50+I61+I52+I53+I54+I55+I56+I57+I60+I63+I62+I64+I69</f>
        <v/>
      </c>
      <c r="J5" s="149">
        <f>J11+J19+J20+J28+J29+J30+J22+J25+J27+J33+J34+J38+J47+J48+J49+J50+J61+J52+J53+J54+J55+J56+J57+J60+J63+J62+J64+J69</f>
        <v/>
      </c>
      <c r="K5" s="149">
        <f>K11+K19+K20+K28+K29+K30+K22+K25+K27+K33+K34+K38+K47+K48+K49+K50+K61+K52+K53+K54+K55+K56+K57+K60+K63+K62+K64+K69</f>
        <v/>
      </c>
      <c r="L5" s="149">
        <f>L11+L19+L20+L28+L29+L30+L22+L25+L27+L33+L34+L38+L47+L48+L49+L50+L61+L52+L53+L54+L55+L56+L57+L60+L63+L62+L64+L69</f>
        <v/>
      </c>
      <c r="M5" s="149">
        <f>M11+M19+M20+M28+M29+M30+M22+M25+M27+M33+M34+M38+M47+M48+M49+M50+M61+M52+M53+M54+M55+M56+M57+M60+M63+M62+M64+M69</f>
        <v/>
      </c>
      <c r="N5" s="149">
        <f>N11+N19+N20+N28+N29+N30+N22+N25+N27+N33+N34+N38+N47+N48+N49+N50+N61+N52+N53+N54+N55+N56+N57+N60+N63+N62+N64+N69</f>
        <v/>
      </c>
      <c r="O5" s="149">
        <f>O11+O19+O20+O28+O29+O30+O22+O25+O27+O33+O34+O38+O47+O48+O49+O50+O61+O52+O53+O54+O55+O56+O57+O60+O63+O62+O64+O69</f>
        <v/>
      </c>
      <c r="P5" s="149">
        <f>P11+P19+P20+P28+P29+P30+P22+P25+P27+P33+P34+P38+P47+P48+P49+P50+P61+P52+P53+P54+P55+P56+P57+P60+P63+P62+P64+P69</f>
        <v/>
      </c>
      <c r="Q5" s="149">
        <f>Q11+Q19+Q20+Q28+Q29+Q30+Q22+Q25+Q27+Q33+Q34+Q38+Q47+Q48+Q49+Q50+Q61+Q52+Q53+Q54+Q55+Q56+Q57+Q60+Q63+Q62+Q64+Q69</f>
        <v/>
      </c>
      <c r="R5" s="149">
        <f>R11+R19+R20+R28+R29+R30+R22+R25+R27+R33+R34+R38+R47+R48+R49+R50+R61+R52+R53+R54+R55+R56+R57+R60+R63+R62+R64+R69</f>
        <v/>
      </c>
      <c r="S5" s="149">
        <f>S11+S19+S20+S28+S29+S30+S22+S25+S27+S33+S34+S38+S47+S48+S49+S50+S61+S52+S53+S54+S55+S56+S57+S60+S63+S62+S64+S69</f>
        <v/>
      </c>
      <c r="T5" s="149">
        <f>T11+T19+T20+T28+T29+T30+T22+T25+T27+T33+T34+T38+T47+T48+T49+T50+T61+T52+T53+T54+T55+T56+T57+T60+T63+T62+T64+T69</f>
        <v/>
      </c>
      <c r="U5" s="149">
        <f>U11+U19+U20+U28+U29+U30+U22+U25+U27+U33+U34+U38+U47+U48+U49+U50+U61+U52+U53+U54+U55+U56+U57+U60+U63+U62+U64+U69</f>
        <v/>
      </c>
      <c r="V5" s="149">
        <f>V11+V19+V20+V28+V29+V30+V22+V25+V27+V33+V34+V38+V47+V48+V49+V50+V61+V52+V53+V54+V55+V56+V57+V60+V63+V62+V64+V69</f>
        <v/>
      </c>
      <c r="W5" s="149">
        <f>W11+W19+W20+W28+W29+W30+W22+W25+W27+W33+W34+W38+W47+W48+W49+W50+W61+W52+W53+W54+W55+W56+W57+W60+W63+W62+W64+W69</f>
        <v/>
      </c>
      <c r="X5" s="149">
        <f>X11+X19+X20+X28+X29+X30+X22+X25+X27+X33+X34+X38+X47+X48+X49+X50+X61+X52+X53+X54+X55+X56+X57+X60+X63+X62+X64+X69</f>
        <v/>
      </c>
      <c r="Y5" s="149">
        <f>Y11+Y19+Y20+Y28+Y29+Y30+Y22+Y25+Y27+Y33+Y34+Y38+Y47+Y48+Y49+Y50+Y61+Y52+Y53+Y54+Y55+Y56+Y57+Y60+Y63+Y62+Y64+Y69</f>
        <v/>
      </c>
      <c r="Z5" s="149">
        <f>Z11+Z19+Z20+Z28+Z29+Z30+Z22+Z25+Z27+Z33+Z34+Z38+Z47+Z48+Z49+Z50+Z61+Z52+Z53+Z54+Z55+Z56+Z57+Z60+Z63+Z62+Z64+Z69</f>
        <v/>
      </c>
      <c r="AA5" s="149">
        <f>AA11+AA19+AA20+AA28+AA29+AA30+AA22+AA25+AA27+AA33+AA34+AA38+AA47+AA48+AA49+AA50+AA61+AA52+AA53+AA54+AA55+AA56+AA57+AA60+AA63+AA62+AA64+AA69</f>
        <v/>
      </c>
      <c r="AB5" s="149">
        <f>AB11+AB19+AB20+AB28+AB29+AB30+AB22+AB25+AB27+AB33+AB34+AB38+AB47+AB48+AB49+AB50+AB61+AB52+AB53+AB54+AB55+AB56+AB57+AB60+AB63+AB62+AB64+AB69</f>
        <v/>
      </c>
      <c r="AC5" s="149">
        <f>AC11+AC19+AC20+AC28+AC29+AC30+AC22+AC25+AC27+AC33+AC34+AC38+AC47+AC48+AC49+AC50+AC61+AC52+AC53+AC54+AC55+AC56+AC57+AC60+AC63+AC62+AC64+AC69</f>
        <v/>
      </c>
      <c r="AD5" s="149">
        <f>AD11+AD19+AD20+AD28+AD29+AD30+AD22+AD25+AD27+AD33+AD34+AD38+AD47+AD48+AD49+AD50+AD61+AD52+AD53+AD54+AD55+AD56+AD57+AD60+AD63+AD62+AD64+AD69</f>
        <v/>
      </c>
      <c r="AE5" s="149">
        <f>AE11+AE19+AE20+AE28+AE29+AE30+AE22+AE25+AE27+AE33+AE34+AE38+AE47+AE48+AE49+AE50+AE61+AE52+AE53+AE54+AE55+AE56+AE57+AE60+AE63+AE62+AE64+AE69</f>
        <v/>
      </c>
      <c r="AF5" s="149">
        <f>AF11+AF19+AF20+AF28+AF29+AF30+AF22+AF25+AF27+AF33+AF34+AF38+AF47+AF48+AF49+AF50+AF61+AF52+AF53+AF54+AF55+AF56+AF57+AF60+AF63+AF62+AF64+AF69</f>
        <v/>
      </c>
      <c r="AG5" s="149">
        <f>AG11+AG19+AG20+AG28+AG29+AG30+AG22+AG25+AG27+AG33+AG34+AG38+AG47+AG48+AG49+AG50+AG61+AG52+AG53+AG54+AG55+AG56+AG57+AG60+AG63+AG62+AG64+AG69</f>
        <v/>
      </c>
      <c r="AH5" s="149">
        <f>AH11+AH19+AH20+AH28+AH29+AH30+AH22+AH25+AH27+AH33+AH34+AH38+AH47+AH48+AH49+AH50+AH61+AH52+AH53+AH54+AH55+AH56+AH57+AH60+AH63+AH62+AH64+AH69</f>
        <v/>
      </c>
      <c r="AI5" s="149">
        <f>AI11+AI19+AI20+AI28+AI29+AI30+AI22+AI25+AI27+AI33+AI34+AI38+AI47+AI48+AI49+AI50+AI61+AI52+AI53+AI54+AI55+AI56+AI57+AI60+AI63+AI62+AI64+AI69</f>
        <v/>
      </c>
      <c r="AJ5" s="149">
        <f>AJ11+AJ19+AJ20+AJ28+AJ29+AJ30+AJ22+AJ25+AJ27+AJ33+AJ34+AJ38+AJ47+AJ48+AJ49+AJ50+AJ61+AJ52+AJ53+AJ54+AJ55+AJ56+AJ57+AJ60+AJ63+AJ62+AJ64+AJ69</f>
        <v/>
      </c>
      <c r="AK5" s="149">
        <f>AK11+AK19+AK20+AK28+AK29+AK30+AK22+AK25+AK27+AK33+AK34+AK38+AK47+AK48+AK49+AK50+AK61+AK52+AK53+AK54+AK55+AK56+AK57+AK60+AK63+AK62+AK64+AK69</f>
        <v/>
      </c>
      <c r="AL5" s="149">
        <f>AL11+AL19+AL20+AL28+AL29+AL30+AL22+AL25+AL27+AL33+AL34+AL38+AL47+AL48+AL49+AL50+AL61+AL52+AL53+AL54+AL55+AL56+AL57+AL60+AL63+AL62+AL64+AL69</f>
        <v/>
      </c>
    </row>
    <row r="6" ht="35" customHeight="1" s="173" thickBot="1">
      <c r="A6" s="151" t="inlineStr">
        <is>
          <t>Gross Operating Revenue Growth (%)</t>
        </is>
      </c>
      <c r="B6" s="62" t="n"/>
      <c r="C6" s="152">
        <f>IFERROR(IF(((C5-B5)/B5)=-1, "", (C5-B5)/B5), "")</f>
        <v/>
      </c>
      <c r="D6" s="152">
        <f>IFERROR(IF(((D5-C5)/C5)=-1, "", (D5-C5)/C5), "")</f>
        <v/>
      </c>
      <c r="E6" s="152">
        <f>IFERROR(IF(((E5-D5)/D5)=-1, "", (E5-D5)/D5), "")</f>
        <v/>
      </c>
      <c r="F6" s="152">
        <f>IFERROR(IF(((F5-E5)/E5)=-1, "", (F5-E5)/E5), "")</f>
        <v/>
      </c>
      <c r="G6" s="152">
        <f>IFERROR(IF(((G5-F5)/F5)=-1, "", (G5-F5)/F5), "")</f>
        <v/>
      </c>
      <c r="H6" s="152">
        <f>IFERROR(IF(((H5-G5)/G5)=-1, "", (H5-G5)/G5), "")</f>
        <v/>
      </c>
      <c r="I6" s="152">
        <f>IFERROR(IF(((I5-H5)/H5)=-1, "", (I5-H5)/H5), "")</f>
        <v/>
      </c>
      <c r="J6" s="152">
        <f>IFERROR(IF(((J5-I5)/I5)=-1, "", (J5-I5)/I5), "")</f>
        <v/>
      </c>
      <c r="K6" s="152">
        <f>IFERROR(IF(((K5-J5)/J5)=-1, "", (K5-J5)/J5), "")</f>
        <v/>
      </c>
      <c r="L6" s="152">
        <f>IFERROR(IF(((L5-K5)/K5)=-1, "", (L5-K5)/K5), "")</f>
        <v/>
      </c>
      <c r="M6" s="152">
        <f>IFERROR(IF(((M5-L5)/L5)=-1, "", (M5-L5)/L5), "")</f>
        <v/>
      </c>
      <c r="N6" s="152">
        <f>IFERROR(IF(((N5-M5)/M5)=-1, "", (N5-M5)/M5), "")</f>
        <v/>
      </c>
      <c r="O6" s="152">
        <f>IFERROR(IF(((O5-N5)/N5)=-1, "", (O5-N5)/N5), "")</f>
        <v/>
      </c>
      <c r="P6" s="152">
        <f>IFERROR(IF(((P5-O5)/O5)=-1, "", (P5-O5)/O5), "")</f>
        <v/>
      </c>
      <c r="Q6" s="152">
        <f>IFERROR(IF(((Q5-P5)/P5)=-1, "", (Q5-P5)/P5), "")</f>
        <v/>
      </c>
      <c r="R6" s="152">
        <f>IFERROR(IF(((R5-Q5)/Q5)=-1, "", (R5-Q5)/Q5), "")</f>
        <v/>
      </c>
      <c r="S6" s="152">
        <f>IFERROR(IF(((S5-R5)/R5)=-1, "", (S5-R5)/R5), "")</f>
        <v/>
      </c>
      <c r="T6" s="152">
        <f>IFERROR(IF(((T5-S5)/S5)=-1, "", (T5-S5)/S5), "")</f>
        <v/>
      </c>
      <c r="U6" s="152">
        <f>IFERROR(IF(((U5-T5)/T5)=-1, "", (U5-T5)/T5), "")</f>
        <v/>
      </c>
      <c r="V6" s="152">
        <f>IFERROR(IF(((V5-U5)/U5)=-1, "", (V5-U5)/U5), "")</f>
        <v/>
      </c>
      <c r="W6" s="152">
        <f>IFERROR(IF(((W5-V5)/V5)=-1, "", (W5-V5)/V5), "")</f>
        <v/>
      </c>
      <c r="X6" s="152">
        <f>IFERROR(IF(((X5-W5)/W5)=-1, "", (X5-W5)/W5), "")</f>
        <v/>
      </c>
      <c r="Y6" s="152">
        <f>IFERROR(IF(((Y5-X5)/X5)=-1, "", (Y5-X5)/X5), "")</f>
        <v/>
      </c>
      <c r="Z6" s="152">
        <f>IFERROR(IF(((Z5-Y5)/Y5)=-1, "", (Z5-Y5)/Y5), "")</f>
        <v/>
      </c>
      <c r="AA6" s="152">
        <f>IFERROR(IF(((AA5-Z5)/Z5)=-1, "", (AA5-Z5)/Z5), "")</f>
        <v/>
      </c>
      <c r="AB6" s="152">
        <f>IFERROR(IF(((AB5-AA5)/AA5)=-1, "", (AB5-AA5)/AA5), "")</f>
        <v/>
      </c>
      <c r="AC6" s="152">
        <f>IFERROR(IF(((AC5-AB5)/AB5)=-1, "", (AC5-AB5)/AB5), "")</f>
        <v/>
      </c>
      <c r="AD6" s="152">
        <f>IFERROR(IF(((AD5-AC5)/AC5)=-1, "", (AD5-AC5)/AC5), "")</f>
        <v/>
      </c>
      <c r="AE6" s="152">
        <f>IFERROR(IF(((AE5-AD5)/AD5)=-1, "", (AE5-AD5)/AD5), "")</f>
        <v/>
      </c>
      <c r="AF6" s="152">
        <f>IFERROR(IF(((AF5-AE5)/AE5)=-1, "", (AF5-AE5)/AE5), "")</f>
        <v/>
      </c>
      <c r="AG6" s="152">
        <f>IFERROR(IF(((AG5-AF5)/AF5)=-1, "", (AG5-AF5)/AF5), "")</f>
        <v/>
      </c>
      <c r="AH6" s="152">
        <f>IFERROR(IF(((AH5-AG5)/AG5)=-1, "", (AH5-AG5)/AG5), "")</f>
        <v/>
      </c>
      <c r="AI6" s="152">
        <f>IFERROR(IF(((AI5-AH5)/AH5)=-1, "", (AI5-AH5)/AH5), "")</f>
        <v/>
      </c>
      <c r="AJ6" s="152">
        <f>IFERROR(IF(((AJ5-AI5)/AI5)=-1, "", (AJ5-AI5)/AI5), "")</f>
        <v/>
      </c>
      <c r="AK6" s="152">
        <f>IFERROR(IF(((AK5-AJ5)/AJ5)=-1, "", (AK5-AJ5)/AJ5), "")</f>
        <v/>
      </c>
      <c r="AL6" s="152">
        <f>IFERROR(IF(((AL5-AK5)/AK5)=-1, "", (AL5-AK5)/AK5), "")</f>
        <v/>
      </c>
    </row>
    <row r="7" ht="52" customHeight="1" s="173" thickBot="1">
      <c r="A7" s="54" t="inlineStr">
        <is>
          <t>Net Operating Revenue (without recoveries, change in fair value, &amp; one off)</t>
        </is>
      </c>
      <c r="B7" s="62" t="n"/>
      <c r="C7" s="149">
        <f>C5 - (C14+C23+C24+C26+C32+C35+C36+C37+C39+C40+C41+C42+C43+C77)</f>
        <v/>
      </c>
      <c r="D7" s="149">
        <f>D5 - (D14+D23+D24+D26+D32+D35+D36+D37+D39+D40+D41+D42+D43+D77)</f>
        <v/>
      </c>
      <c r="E7" s="149">
        <f>E5 - (E14+E23+E24+E26+E32+E35+E36+E37+E39+E40+E41+E42+E43+E77)</f>
        <v/>
      </c>
      <c r="F7" s="149">
        <f>F5 - (F14+F23+F24+F26+F32+F35+F36+F37+F39+F40+F41+F42+F43+F77)</f>
        <v/>
      </c>
      <c r="G7" s="149">
        <f>G5 - (G14+G23+G24+G26+G32+G35+G36+G37+G39+G40+G41+G42+G43+G77)</f>
        <v/>
      </c>
      <c r="H7" s="149">
        <f>H5 - (H14+H23+H24+H26+H32+H35+H36+H37+H39+H40+H41+H42+H43+H77)</f>
        <v/>
      </c>
      <c r="I7" s="149">
        <f>I5 - (I14+I23+I24+I26+I32+I35+I36+I37+I39+I40+I41+I42+I43+I77)</f>
        <v/>
      </c>
      <c r="J7" s="149">
        <f>J5 - (J14+J23+J24+J26+J32+J35+J36+J37+J39+J40+J41+J42+J43+J77)</f>
        <v/>
      </c>
      <c r="K7" s="149">
        <f>K5 - (K14+K23+K24+K26+K32+K35+K36+K37+K39+K40+K41+K42+K43+K77)</f>
        <v/>
      </c>
      <c r="L7" s="149">
        <f>L5 - (L14+L23+L24+L26+L32+L35+L36+L37+L39+L40+L41+L42+L43+L77)</f>
        <v/>
      </c>
      <c r="M7" s="149">
        <f>M5 - (M14+M23+M24+M26+M32+M35+M36+M37+M39+M40+M41+M42+M43+M77)</f>
        <v/>
      </c>
      <c r="N7" s="149">
        <f>N5 - (N14+N23+N24+N26+N32+N35+N36+N37+N39+N40+N41+N42+N43+N77)</f>
        <v/>
      </c>
      <c r="O7" s="149">
        <f>O5 - (O14+O23+O24+O26+O32+O35+O36+O37+O39+O40+O41+O42+O43+O77)</f>
        <v/>
      </c>
      <c r="P7" s="149">
        <f>P5 - (P14+P23+P24+P26+P32+P35+P36+P37+P39+P40+P41+P42+P43+P77)</f>
        <v/>
      </c>
      <c r="Q7" s="149">
        <f>Q5 - (Q14+Q23+Q24+Q26+Q32+Q35+Q36+Q37+Q39+Q40+Q41+Q42+Q43+Q77)</f>
        <v/>
      </c>
      <c r="R7" s="149">
        <f>R5 - (R14+R23+R24+R26+R32+R35+R36+R37+R39+R40+R41+R42+R43+R77)</f>
        <v/>
      </c>
      <c r="S7" s="149">
        <f>S5 - (S14+S23+S24+S26+S32+S35+S36+S37+S39+S40+S41+S42+S43+S77)</f>
        <v/>
      </c>
      <c r="T7" s="149">
        <f>T5 - (T14+T23+T24+T26+T32+T35+T36+T37+T39+T40+T41+T42+T43+T77)</f>
        <v/>
      </c>
      <c r="U7" s="149">
        <f>U5 - (U14+U23+U24+U26+U32+U35+U36+U37+U39+U40+U41+U42+U43+U77)</f>
        <v/>
      </c>
      <c r="V7" s="149">
        <f>V5 - (V14+V23+V24+V26+V32+V35+V36+V37+V39+V40+V41+V42+V43+V77)</f>
        <v/>
      </c>
      <c r="W7" s="149">
        <f>W5 - (W14+W23+W24+W26+W32+W35+W36+W37+W39+W40+W41+W42+W43+W77)</f>
        <v/>
      </c>
      <c r="X7" s="149">
        <f>X5 - (X14+X23+X24+X26+X32+X35+X36+X37+X39+X40+X41+X42+X43+X77)</f>
        <v/>
      </c>
      <c r="Y7" s="149">
        <f>Y5 - (Y14+Y23+Y24+Y26+Y32+Y35+Y36+Y37+Y39+Y40+Y41+Y42+Y43+Y77)</f>
        <v/>
      </c>
      <c r="Z7" s="149">
        <f>Z5 - (Z14+Z23+Z24+Z26+Z32+Z35+Z36+Z37+Z39+Z40+Z41+Z42+Z43+Z77)</f>
        <v/>
      </c>
      <c r="AA7" s="149">
        <f>AA5 - (AA14+AA23+AA24+AA26+AA32+AA35+AA36+AA37+AA39+AA40+AA41+AA42+AA43+AA77)</f>
        <v/>
      </c>
      <c r="AB7" s="149">
        <f>AB5 - (AB14+AB23+AB24+AB26+AB32+AB35+AB36+AB37+AB39+AB40+AB41+AB42+AB43+AB77)</f>
        <v/>
      </c>
      <c r="AC7" s="149">
        <f>AC5 - (AC14+AC23+AC24+AC26+AC32+AC35+AC36+AC37+AC39+AC40+AC41+AC42+AC43+AC77)</f>
        <v/>
      </c>
      <c r="AD7" s="149">
        <f>AD5 - (AD14+AD23+AD24+AD26+AD32+AD35+AD36+AD37+AD39+AD40+AD41+AD42+AD43+AD77)</f>
        <v/>
      </c>
      <c r="AE7" s="149">
        <f>AE5 - (AE14+AE23+AE24+AE26+AE32+AE35+AE36+AE37+AE39+AE40+AE41+AE42+AE43+AE77)</f>
        <v/>
      </c>
      <c r="AF7" s="149">
        <f>AF5 - (AF14+AF23+AF24+AF26+AF32+AF35+AF36+AF37+AF39+AF40+AF41+AF42+AF43+AF77)</f>
        <v/>
      </c>
      <c r="AG7" s="149">
        <f>AG5 - (AG14+AG23+AG24+AG26+AG32+AG35+AG36+AG37+AG39+AG40+AG41+AG42+AG43+AG77)</f>
        <v/>
      </c>
      <c r="AH7" s="149">
        <f>AH5 - (AH14+AH23+AH24+AH26+AH32+AH35+AH36+AH37+AH39+AH40+AH41+AH42+AH43+AH77)</f>
        <v/>
      </c>
      <c r="AI7" s="149">
        <f>AI5 - (AI14+AI23+AI24+AI26+AI32+AI35+AI36+AI37+AI39+AI40+AI41+AI42+AI43+AI77)</f>
        <v/>
      </c>
      <c r="AJ7" s="149">
        <f>AJ5 - (AJ14+AJ23+AJ24+AJ26+AJ32+AJ35+AJ36+AJ37+AJ39+AJ40+AJ41+AJ42+AJ43+AJ77)</f>
        <v/>
      </c>
      <c r="AK7" s="149">
        <f>AK5 - (AK14+AK23+AK24+AK26+AK32+AK35+AK36+AK37+AK39+AK40+AK41+AK42+AK43+AK77)</f>
        <v/>
      </c>
      <c r="AL7" s="149">
        <f>AL5 - (AL14+AL23+AL24+AL26+AL32+AL35+AL36+AL37+AL39+AL40+AL41+AL42+AL43+AL77)</f>
        <v/>
      </c>
    </row>
    <row r="8" ht="35" customHeight="1" s="173" thickBot="1">
      <c r="A8" s="151" t="inlineStr">
        <is>
          <t>Net Operating Revenue Growth (%)</t>
        </is>
      </c>
      <c r="B8" s="62" t="n"/>
      <c r="C8" s="152">
        <f>IFERROR(IF(((C7-B7)/B7)=-1, "", (C7-B7)/B7), "")</f>
        <v/>
      </c>
      <c r="D8" s="152">
        <f>IFERROR(IF(((D7-C7)/C7)=-1, "", (D7-C7)/C7), "")</f>
        <v/>
      </c>
      <c r="E8" s="152">
        <f>IFERROR(IF(((E7-D7)/D7)=-1, "", (E7-D7)/D7), "")</f>
        <v/>
      </c>
      <c r="F8" s="152">
        <f>IFERROR(IF(((F7-E7)/E7)=-1, "", (F7-E7)/E7), "")</f>
        <v/>
      </c>
      <c r="G8" s="152">
        <f>IFERROR(IF(((G7-F7)/F7)=-1, "", (G7-F7)/F7), "")</f>
        <v/>
      </c>
      <c r="H8" s="152">
        <f>IFERROR(IF(((H7-G7)/G7)=-1, "", (H7-G7)/G7), "")</f>
        <v/>
      </c>
      <c r="I8" s="152">
        <f>IFERROR(IF(((I7-H7)/H7)=-1, "", (I7-H7)/H7), "")</f>
        <v/>
      </c>
      <c r="J8" s="152">
        <f>IFERROR(IF(((J7-I7)/I7)=-1, "", (J7-I7)/I7), "")</f>
        <v/>
      </c>
      <c r="K8" s="152">
        <f>IFERROR(IF(((K7-J7)/J7)=-1, "", (K7-J7)/J7), "")</f>
        <v/>
      </c>
      <c r="L8" s="152">
        <f>IFERROR(IF(((L7-K7)/K7)=-1, "", (L7-K7)/K7), "")</f>
        <v/>
      </c>
      <c r="M8" s="152">
        <f>IFERROR(IF(((M7-L7)/L7)=-1, "", (M7-L7)/L7), "")</f>
        <v/>
      </c>
      <c r="N8" s="152">
        <f>IFERROR(IF(((N7-M7)/M7)=-1, "", (N7-M7)/M7), "")</f>
        <v/>
      </c>
      <c r="O8" s="152">
        <f>IFERROR(IF(((O7-N7)/N7)=-1, "", (O7-N7)/N7), "")</f>
        <v/>
      </c>
      <c r="P8" s="152">
        <f>IFERROR(IF(((P7-O7)/O7)=-1, "", (P7-O7)/O7), "")</f>
        <v/>
      </c>
      <c r="Q8" s="152">
        <f>IFERROR(IF(((Q7-P7)/P7)=-1, "", (Q7-P7)/P7), "")</f>
        <v/>
      </c>
      <c r="R8" s="152">
        <f>IFERROR(IF(((R7-Q7)/Q7)=-1, "", (R7-Q7)/Q7), "")</f>
        <v/>
      </c>
      <c r="S8" s="152">
        <f>IFERROR(IF(((S7-R7)/R7)=-1, "", (S7-R7)/R7), "")</f>
        <v/>
      </c>
      <c r="T8" s="152">
        <f>IFERROR(IF(((T7-S7)/S7)=-1, "", (T7-S7)/S7), "")</f>
        <v/>
      </c>
      <c r="U8" s="152">
        <f>IFERROR(IF(((U7-T7)/T7)=-1, "", (U7-T7)/T7), "")</f>
        <v/>
      </c>
      <c r="V8" s="152">
        <f>IFERROR(IF(((V7-U7)/U7)=-1, "", (V7-U7)/U7), "")</f>
        <v/>
      </c>
      <c r="W8" s="152">
        <f>IFERROR(IF(((W7-V7)/V7)=-1, "", (W7-V7)/V7), "")</f>
        <v/>
      </c>
      <c r="X8" s="152">
        <f>IFERROR(IF(((X7-W7)/W7)=-1, "", (X7-W7)/W7), "")</f>
        <v/>
      </c>
      <c r="Y8" s="152">
        <f>IFERROR(IF(((Y7-X7)/X7)=-1, "", (Y7-X7)/X7), "")</f>
        <v/>
      </c>
      <c r="Z8" s="152">
        <f>IFERROR(IF(((Z7-Y7)/Y7)=-1, "", (Z7-Y7)/Y7), "")</f>
        <v/>
      </c>
      <c r="AA8" s="152">
        <f>IFERROR(IF(((AA7-Z7)/Z7)=-1, "", (AA7-Z7)/Z7), "")</f>
        <v/>
      </c>
      <c r="AB8" s="152">
        <f>IFERROR(IF(((AB7-AA7)/AA7)=-1, "", (AB7-AA7)/AA7), "")</f>
        <v/>
      </c>
      <c r="AC8" s="152">
        <f>IFERROR(IF(((AC7-AB7)/AB7)=-1, "", (AC7-AB7)/AB7), "")</f>
        <v/>
      </c>
      <c r="AD8" s="152">
        <f>IFERROR(IF(((AD7-AC7)/AC7)=-1, "", (AD7-AC7)/AC7), "")</f>
        <v/>
      </c>
      <c r="AE8" s="152">
        <f>IFERROR(IF(((AE7-AD7)/AD7)=-1, "", (AE7-AD7)/AD7), "")</f>
        <v/>
      </c>
      <c r="AF8" s="152">
        <f>IFERROR(IF(((AF7-AE7)/AE7)=-1, "", (AF7-AE7)/AE7), "")</f>
        <v/>
      </c>
      <c r="AG8" s="152">
        <f>IFERROR(IF(((AG7-AF7)/AF7)=-1, "", (AG7-AF7)/AF7), "")</f>
        <v/>
      </c>
      <c r="AH8" s="152">
        <f>IFERROR(IF(((AH7-AG7)/AG7)=-1, "", (AH7-AG7)/AG7), "")</f>
        <v/>
      </c>
      <c r="AI8" s="152">
        <f>IFERROR(IF(((AI7-AH7)/AH7)=-1, "", (AI7-AH7)/AH7), "")</f>
        <v/>
      </c>
      <c r="AJ8" s="152">
        <f>IFERROR(IF(((AJ7-AI7)/AI7)=-1, "", (AJ7-AI7)/AI7), "")</f>
        <v/>
      </c>
      <c r="AK8" s="152">
        <f>IFERROR(IF(((AK7-AJ7)/AJ7)=-1, "", (AK7-AJ7)/AJ7), "")</f>
        <v/>
      </c>
      <c r="AL8" s="152">
        <f>IFERROR(IF(((AL7-AK7)/AK7)=-1, "", (AL7-AK7)/AK7), "")</f>
        <v/>
      </c>
    </row>
    <row r="9" ht="35" customHeight="1" s="173" thickBot="1">
      <c r="A9" s="146" t="inlineStr">
        <is>
          <t>Total Asset Turnover Ratio (TATO) (%)</t>
        </is>
      </c>
      <c r="B9" s="62" t="n"/>
      <c r="C9" s="95">
        <f>IFERROR(C7/HLOOKUP(C3,'BALANCE SHEET'!$C$3:$AH$258, 123, FALSE), "")</f>
        <v/>
      </c>
      <c r="D9" s="95">
        <f>IFERROR(D7/HLOOKUP(D3,'BALANCE SHEET'!$C$3:$AH$258, 123, FALSE), "")</f>
        <v/>
      </c>
      <c r="E9" s="95">
        <f>IFERROR(E7/HLOOKUP(E3,'BALANCE SHEET'!$C$3:$AH$258, 123, FALSE), "")</f>
        <v/>
      </c>
      <c r="F9" s="95">
        <f>IFERROR(F7/HLOOKUP(F3,'BALANCE SHEET'!$C$3:$AH$258, 123, FALSE), "")</f>
        <v/>
      </c>
      <c r="G9" s="95">
        <f>IFERROR(G7/HLOOKUP(G3,'BALANCE SHEET'!$C$3:$AH$258, 123, FALSE), "")</f>
        <v/>
      </c>
      <c r="H9" s="95">
        <f>IFERROR(H7/HLOOKUP(H3,'BALANCE SHEET'!$C$3:$AH$258, 123, FALSE), "")</f>
        <v/>
      </c>
      <c r="I9" s="95">
        <f>IFERROR(I7/HLOOKUP(I3,'BALANCE SHEET'!$C$3:$AH$258, 123, FALSE), "")</f>
        <v/>
      </c>
      <c r="J9" s="95">
        <f>IFERROR(J7/HLOOKUP(J3,'BALANCE SHEET'!$C$3:$AH$258, 123, FALSE), "")</f>
        <v/>
      </c>
      <c r="K9" s="95">
        <f>IFERROR(K7/HLOOKUP(K3,'BALANCE SHEET'!$C$3:$AH$258, 123, FALSE), "")</f>
        <v/>
      </c>
      <c r="L9" s="95">
        <f>IFERROR(L7/HLOOKUP(L3,'BALANCE SHEET'!$C$3:$AH$258, 123, FALSE), "")</f>
        <v/>
      </c>
      <c r="M9" s="95">
        <f>IFERROR(M7/HLOOKUP(M3,'BALANCE SHEET'!$C$3:$AH$258, 123, FALSE), "")</f>
        <v/>
      </c>
      <c r="N9" s="95">
        <f>IFERROR(N7/HLOOKUP(N3,'BALANCE SHEET'!$C$3:$AH$258, 123, FALSE), "")</f>
        <v/>
      </c>
      <c r="O9" s="95">
        <f>IFERROR(O7/HLOOKUP(O3,'BALANCE SHEET'!$C$3:$AH$258, 123, FALSE), "")</f>
        <v/>
      </c>
      <c r="P9" s="95">
        <f>IFERROR(P7/HLOOKUP(P3,'BALANCE SHEET'!$C$3:$AH$258, 123, FALSE), "")</f>
        <v/>
      </c>
      <c r="Q9" s="95">
        <f>IFERROR(Q7/HLOOKUP(Q3,'BALANCE SHEET'!$C$3:$AH$258, 123, FALSE), "")</f>
        <v/>
      </c>
      <c r="R9" s="95">
        <f>IFERROR(R7/HLOOKUP(R3,'BALANCE SHEET'!$C$3:$AH$258, 123, FALSE), "")</f>
        <v/>
      </c>
      <c r="S9" s="95">
        <f>IFERROR(S7/HLOOKUP(S3,'BALANCE SHEET'!$C$3:$AH$258, 123, FALSE), "")</f>
        <v/>
      </c>
      <c r="T9" s="95">
        <f>IFERROR(T7/HLOOKUP(T3,'BALANCE SHEET'!$C$3:$AH$258, 123, FALSE), "")</f>
        <v/>
      </c>
      <c r="U9" s="95">
        <f>IFERROR(U7/HLOOKUP(U3,'BALANCE SHEET'!$C$3:$AH$258, 123, FALSE), "")</f>
        <v/>
      </c>
      <c r="V9" s="95">
        <f>IFERROR(V7/HLOOKUP(V3,'BALANCE SHEET'!$C$3:$AH$258, 123, FALSE), "")</f>
        <v/>
      </c>
      <c r="W9" s="95">
        <f>IFERROR(W7/HLOOKUP(W3,'BALANCE SHEET'!$C$3:$AH$258, 123, FALSE), "")</f>
        <v/>
      </c>
      <c r="X9" s="95">
        <f>IFERROR(X7/HLOOKUP(X3,'BALANCE SHEET'!$C$3:$AH$258, 123, FALSE), "")</f>
        <v/>
      </c>
      <c r="Y9" s="95">
        <f>IFERROR(Y7/HLOOKUP(Y3,'BALANCE SHEET'!$C$3:$AH$258, 123, FALSE), "")</f>
        <v/>
      </c>
      <c r="Z9" s="95">
        <f>IFERROR(Z7/HLOOKUP(Z3,'BALANCE SHEET'!$C$3:$AH$258, 123, FALSE), "")</f>
        <v/>
      </c>
      <c r="AA9" s="95">
        <f>IFERROR(AA7/HLOOKUP(AA3,'BALANCE SHEET'!$C$3:$AH$258, 123, FALSE), "")</f>
        <v/>
      </c>
      <c r="AB9" s="95">
        <f>IFERROR(AB7/HLOOKUP(AB3,'BALANCE SHEET'!$C$3:$AH$258, 123, FALSE), "")</f>
        <v/>
      </c>
      <c r="AC9" s="95">
        <f>IFERROR(AC7/HLOOKUP(AC3,'BALANCE SHEET'!$C$3:$AH$258, 123, FALSE), "")</f>
        <v/>
      </c>
      <c r="AD9" s="95">
        <f>IFERROR(AD7/HLOOKUP(AD3,'BALANCE SHEET'!$C$3:$AH$258, 123, FALSE), "")</f>
        <v/>
      </c>
      <c r="AE9" s="95">
        <f>IFERROR(AE7/HLOOKUP(AE3,'BALANCE SHEET'!$C$3:$AH$258, 123, FALSE), "")</f>
        <v/>
      </c>
      <c r="AF9" s="95">
        <f>IFERROR(AF7/HLOOKUP(AF3,'BALANCE SHEET'!$C$3:$AH$258, 123, FALSE), "")</f>
        <v/>
      </c>
      <c r="AG9" s="95">
        <f>IFERROR(AG7/HLOOKUP(AG3,'BALANCE SHEET'!$C$3:$AH$258, 123, FALSE), "")</f>
        <v/>
      </c>
      <c r="AH9" s="95">
        <f>IFERROR(AH7/HLOOKUP(AH3,'BALANCE SHEET'!$C$3:$AH$258, 123, FALSE), "")</f>
        <v/>
      </c>
      <c r="AI9" s="95">
        <f>IFERROR(AI7/HLOOKUP(AI3,'BALANCE SHEET'!$C$3:$AH$258, 123, FALSE), "")</f>
        <v/>
      </c>
      <c r="AJ9" s="95">
        <f>IFERROR(AJ7/HLOOKUP(AJ3,'BALANCE SHEET'!$C$3:$AH$258, 123, FALSE), "")</f>
        <v/>
      </c>
      <c r="AK9" s="95">
        <f>IFERROR(AK7/HLOOKUP(AK3,'BALANCE SHEET'!$C$3:$AH$258, 123, FALSE), "")</f>
        <v/>
      </c>
      <c r="AL9" s="95">
        <f>IFERROR(AL7/HLOOKUP(AL3,'BALANCE SHEET'!$C$3:$AH$258, 123, FALSE), "")</f>
        <v/>
      </c>
    </row>
    <row r="10" ht="35" customHeight="1" s="173" thickBot="1">
      <c r="A10" s="54" t="inlineStr">
        <is>
          <t>Pendapatan dan beban operasional</t>
        </is>
      </c>
      <c r="B10" s="54" t="n"/>
      <c r="C10" s="53" t="n"/>
      <c r="D10" s="53" t="n"/>
      <c r="E10" s="53" t="n"/>
      <c r="F10" s="53" t="n"/>
      <c r="G10" s="53" t="n"/>
      <c r="H10" s="53" t="n"/>
      <c r="I10" s="53" t="n"/>
      <c r="J10" s="53" t="n"/>
      <c r="K10" s="53" t="n"/>
      <c r="L10" s="53" t="n"/>
      <c r="M10" s="53" t="n"/>
      <c r="N10" s="53" t="n"/>
      <c r="O10" s="53" t="n"/>
      <c r="P10" s="53" t="n"/>
      <c r="Q10" s="53" t="n"/>
      <c r="R10" s="53" t="n"/>
      <c r="S10" s="53" t="n"/>
      <c r="T10" s="53" t="n"/>
      <c r="U10" s="53" t="n"/>
      <c r="V10" s="53" t="n"/>
      <c r="W10" s="53" t="n"/>
      <c r="X10" s="53" t="n"/>
      <c r="Y10" s="53" t="n"/>
      <c r="Z10" s="53" t="n"/>
      <c r="AA10" s="53" t="n"/>
      <c r="AB10" s="53" t="n"/>
      <c r="AC10" s="53" t="n"/>
      <c r="AD10" s="53" t="n"/>
      <c r="AE10" s="53" t="n"/>
      <c r="AF10" s="53" t="n"/>
      <c r="AG10" s="53" t="n"/>
      <c r="AH10" s="53" t="n"/>
      <c r="AI10" s="53" t="n"/>
      <c r="AJ10" s="53" t="n"/>
      <c r="AK10" s="53" t="n"/>
      <c r="AL10" s="53" t="n"/>
    </row>
    <row r="11" hidden="1" ht="18" customHeight="1" s="173" thickBot="1">
      <c r="A11" s="55" t="inlineStr">
        <is>
          <t>Pendapatan bunga</t>
        </is>
      </c>
      <c r="B11" s="55" t="n"/>
      <c r="C11" s="56" t="inlineStr"/>
      <c r="D11" s="56" t="inlineStr"/>
      <c r="E11" s="56" t="inlineStr"/>
      <c r="F11" s="56" t="inlineStr"/>
      <c r="G11" s="56" t="inlineStr"/>
      <c r="H11" s="56" t="inlineStr"/>
      <c r="I11" s="56" t="inlineStr"/>
      <c r="J11" s="56" t="inlineStr"/>
      <c r="K11" s="56" t="n"/>
      <c r="L11" s="56" t="n"/>
      <c r="M11" s="56" t="n"/>
      <c r="N11" s="56" t="n"/>
      <c r="O11" s="56" t="n"/>
      <c r="P11" s="56" t="n"/>
      <c r="Q11" s="56" t="n"/>
      <c r="R11" s="56" t="n"/>
      <c r="S11" s="56" t="n"/>
      <c r="T11" s="56" t="n"/>
      <c r="U11" s="56" t="n"/>
      <c r="V11" s="56" t="n"/>
      <c r="W11" s="56" t="n"/>
      <c r="X11" s="56" t="n"/>
      <c r="Y11" s="56" t="n"/>
      <c r="Z11" s="56" t="n"/>
      <c r="AA11" s="56" t="n"/>
      <c r="AB11" s="56" t="n"/>
      <c r="AC11" s="56" t="n"/>
      <c r="AD11" s="56" t="n"/>
      <c r="AE11" s="56" t="n"/>
      <c r="AF11" s="56" t="n"/>
      <c r="AG11" s="56" t="n"/>
      <c r="AH11" s="56" t="n"/>
      <c r="AI11" s="56" t="n"/>
      <c r="AJ11" s="56" t="n"/>
      <c r="AK11" s="56" t="n"/>
      <c r="AL11" s="56" t="n"/>
    </row>
    <row r="12" ht="35" customHeight="1" s="173" thickBot="1">
      <c r="A12" s="151" t="inlineStr">
        <is>
          <t>Gross Interest Income Growth (%)</t>
        </is>
      </c>
      <c r="B12" s="62" t="n"/>
      <c r="C12" s="152">
        <f>IFERROR(IF(((C11-B11)/B11)=-1, "", (C11-B11)/B11), "")</f>
        <v/>
      </c>
      <c r="D12" s="152">
        <f>IFERROR(IF(((D11-C11)/C11)=-1, "", (D11-C11)/C11), "")</f>
        <v/>
      </c>
      <c r="E12" s="152">
        <f>IFERROR(IF(((E11-D11)/D11)=-1, "", (E11-D11)/D11), "")</f>
        <v/>
      </c>
      <c r="F12" s="152">
        <f>IFERROR(IF(((F11-E11)/E11)=-1, "", (F11-E11)/E11), "")</f>
        <v/>
      </c>
      <c r="G12" s="152">
        <f>IFERROR(IF(((G11-F11)/F11)=-1, "", (G11-F11)/F11), "")</f>
        <v/>
      </c>
      <c r="H12" s="152">
        <f>IFERROR(IF(((H11-G11)/G11)=-1, "", (H11-G11)/G11), "")</f>
        <v/>
      </c>
      <c r="I12" s="152">
        <f>IFERROR(IF(((I11-H11)/H11)=-1, "", (I11-H11)/H11), "")</f>
        <v/>
      </c>
      <c r="J12" s="152">
        <f>IFERROR(IF(((J11-I11)/I11)=-1, "", (J11-I11)/I11), "")</f>
        <v/>
      </c>
      <c r="K12" s="152">
        <f>IFERROR(IF(((K11-J11)/J11)=-1, "", (K11-J11)/J11), "")</f>
        <v/>
      </c>
      <c r="L12" s="152">
        <f>IFERROR(IF(((L11-K11)/K11)=-1, "", (L11-K11)/K11), "")</f>
        <v/>
      </c>
      <c r="M12" s="152">
        <f>IFERROR(IF(((M11-L11)/L11)=-1, "", (M11-L11)/L11), "")</f>
        <v/>
      </c>
      <c r="N12" s="152">
        <f>IFERROR(IF(((N11-M11)/M11)=-1, "", (N11-M11)/M11), "")</f>
        <v/>
      </c>
      <c r="O12" s="152">
        <f>IFERROR(IF(((O11-N11)/N11)=-1, "", (O11-N11)/N11), "")</f>
        <v/>
      </c>
      <c r="P12" s="152">
        <f>IFERROR(IF(((P11-O11)/O11)=-1, "", (P11-O11)/O11), "")</f>
        <v/>
      </c>
      <c r="Q12" s="152">
        <f>IFERROR(IF(((Q11-P11)/P11)=-1, "", (Q11-P11)/P11), "")</f>
        <v/>
      </c>
      <c r="R12" s="152">
        <f>IFERROR(IF(((R11-Q11)/Q11)=-1, "", (R11-Q11)/Q11), "")</f>
        <v/>
      </c>
      <c r="S12" s="152">
        <f>IFERROR(IF(((S11-R11)/R11)=-1, "", (S11-R11)/R11), "")</f>
        <v/>
      </c>
      <c r="T12" s="152">
        <f>IFERROR(IF(((T11-S11)/S11)=-1, "", (T11-S11)/S11), "")</f>
        <v/>
      </c>
      <c r="U12" s="152">
        <f>IFERROR(IF(((U11-T11)/T11)=-1, "", (U11-T11)/T11), "")</f>
        <v/>
      </c>
      <c r="V12" s="152">
        <f>IFERROR(IF(((V11-U11)/U11)=-1, "", (V11-U11)/U11), "")</f>
        <v/>
      </c>
      <c r="W12" s="152">
        <f>IFERROR(IF(((W11-V11)/V11)=-1, "", (W11-V11)/V11), "")</f>
        <v/>
      </c>
      <c r="X12" s="152">
        <f>IFERROR(IF(((X11-W11)/W11)=-1, "", (X11-W11)/W11), "")</f>
        <v/>
      </c>
      <c r="Y12" s="152">
        <f>IFERROR(IF(((Y11-X11)/X11)=-1, "", (Y11-X11)/X11), "")</f>
        <v/>
      </c>
      <c r="Z12" s="152">
        <f>IFERROR(IF(((Z11-Y11)/Y11)=-1, "", (Z11-Y11)/Y11), "")</f>
        <v/>
      </c>
      <c r="AA12" s="152">
        <f>IFERROR(IF(((AA11-Z11)/Z11)=-1, "", (AA11-Z11)/Z11), "")</f>
        <v/>
      </c>
      <c r="AB12" s="152">
        <f>IFERROR(IF(((AB11-AA11)/AA11)=-1, "", (AB11-AA11)/AA11), "")</f>
        <v/>
      </c>
      <c r="AC12" s="152">
        <f>IFERROR(IF(((AC11-AB11)/AB11)=-1, "", (AC11-AB11)/AB11), "")</f>
        <v/>
      </c>
      <c r="AD12" s="152">
        <f>IFERROR(IF(((AD11-AC11)/AC11)=-1, "", (AD11-AC11)/AC11), "")</f>
        <v/>
      </c>
      <c r="AE12" s="152">
        <f>IFERROR(IF(((AE11-AD11)/AD11)=-1, "", (AE11-AD11)/AD11), "")</f>
        <v/>
      </c>
      <c r="AF12" s="152">
        <f>IFERROR(IF(((AF11-AE11)/AE11)=-1, "", (AF11-AE11)/AE11), "")</f>
        <v/>
      </c>
      <c r="AG12" s="152">
        <f>IFERROR(IF(((AG11-AF11)/AF11)=-1, "", (AG11-AF11)/AF11), "")</f>
        <v/>
      </c>
      <c r="AH12" s="152">
        <f>IFERROR(IF(((AH11-AG11)/AG11)=-1, "", (AH11-AG11)/AG11), "")</f>
        <v/>
      </c>
      <c r="AI12" s="152">
        <f>IFERROR(IF(((AI11-AH11)/AH11)=-1, "", (AI11-AH11)/AH11), "")</f>
        <v/>
      </c>
      <c r="AJ12" s="152">
        <f>IFERROR(IF(((AJ11-AI11)/AI11)=-1, "", (AJ11-AI11)/AI11), "")</f>
        <v/>
      </c>
      <c r="AK12" s="152">
        <f>IFERROR(IF(((AK11-AJ11)/AJ11)=-1, "", (AK11-AJ11)/AJ11), "")</f>
        <v/>
      </c>
      <c r="AL12" s="152">
        <f>IFERROR(IF(((AL11-AK11)/AK11)=-1, "", (AL11-AK11)/AK11), "")</f>
        <v/>
      </c>
    </row>
    <row r="13" ht="35" customHeight="1" s="173" thickBot="1">
      <c r="A13" s="143" t="inlineStr">
        <is>
          <t>Gross Interest Margin (GIM) (%)</t>
        </is>
      </c>
      <c r="B13" s="62" t="n"/>
      <c r="C13" s="95">
        <f>IFERROR(C11/HLOOKUP(C3,'BALANCE SHEET'!$C$3:$AH$258, 125, FALSE), "")</f>
        <v/>
      </c>
      <c r="D13" s="95">
        <f>IFERROR(D11/HLOOKUP(D3,'BALANCE SHEET'!$C$3:$AH$258, 125, FALSE), "")</f>
        <v/>
      </c>
      <c r="E13" s="95">
        <f>IFERROR(E11/HLOOKUP(E3,'BALANCE SHEET'!$C$3:$AH$258, 125, FALSE), "")</f>
        <v/>
      </c>
      <c r="F13" s="95">
        <f>IFERROR(F11/HLOOKUP(F3,'BALANCE SHEET'!$C$3:$AH$258, 125, FALSE), "")</f>
        <v/>
      </c>
      <c r="G13" s="95">
        <f>IFERROR(G11/HLOOKUP(G3,'BALANCE SHEET'!$C$3:$AH$258, 125, FALSE), "")</f>
        <v/>
      </c>
      <c r="H13" s="95">
        <f>IFERROR(H11/HLOOKUP(H3,'BALANCE SHEET'!$C$3:$AH$258, 125, FALSE), "")</f>
        <v/>
      </c>
      <c r="I13" s="95">
        <f>IFERROR(I11/HLOOKUP(I3,'BALANCE SHEET'!$C$3:$AH$258, 125, FALSE), "")</f>
        <v/>
      </c>
      <c r="J13" s="95">
        <f>IFERROR(J11/HLOOKUP(J3,'BALANCE SHEET'!$C$3:$AH$258, 125, FALSE), "")</f>
        <v/>
      </c>
      <c r="K13" s="95">
        <f>IFERROR(K11/HLOOKUP(K3,'BALANCE SHEET'!$C$3:$AH$258, 125, FALSE), "")</f>
        <v/>
      </c>
      <c r="L13" s="95">
        <f>IFERROR(L11/HLOOKUP(L3,'BALANCE SHEET'!$C$3:$AH$258, 125, FALSE), "")</f>
        <v/>
      </c>
      <c r="M13" s="95">
        <f>IFERROR(M11/HLOOKUP(M3,'BALANCE SHEET'!$C$3:$AH$258, 125, FALSE), "")</f>
        <v/>
      </c>
      <c r="N13" s="95">
        <f>IFERROR(N11/HLOOKUP(N3,'BALANCE SHEET'!$C$3:$AH$258, 125, FALSE), "")</f>
        <v/>
      </c>
      <c r="O13" s="95">
        <f>IFERROR(O11/HLOOKUP(O3,'BALANCE SHEET'!$C$3:$AH$258, 125, FALSE), "")</f>
        <v/>
      </c>
      <c r="P13" s="95">
        <f>IFERROR(P11/HLOOKUP(P3,'BALANCE SHEET'!$C$3:$AH$258, 125, FALSE), "")</f>
        <v/>
      </c>
      <c r="Q13" s="95">
        <f>IFERROR(Q11/HLOOKUP(Q3,'BALANCE SHEET'!$C$3:$AH$258, 125, FALSE), "")</f>
        <v/>
      </c>
      <c r="R13" s="95">
        <f>IFERROR(R11/HLOOKUP(R3,'BALANCE SHEET'!$C$3:$AH$258, 125, FALSE), "")</f>
        <v/>
      </c>
      <c r="S13" s="95">
        <f>IFERROR(S11/HLOOKUP(S3,'BALANCE SHEET'!$C$3:$AH$258, 125, FALSE), "")</f>
        <v/>
      </c>
      <c r="T13" s="95">
        <f>IFERROR(T11/HLOOKUP(T3,'BALANCE SHEET'!$C$3:$AH$258, 125, FALSE), "")</f>
        <v/>
      </c>
      <c r="U13" s="95">
        <f>IFERROR(U11/HLOOKUP(U3,'BALANCE SHEET'!$C$3:$AH$258, 125, FALSE), "")</f>
        <v/>
      </c>
      <c r="V13" s="95">
        <f>IFERROR(V11/HLOOKUP(V3,'BALANCE SHEET'!$C$3:$AH$258, 125, FALSE), "")</f>
        <v/>
      </c>
      <c r="W13" s="95">
        <f>IFERROR(W11/HLOOKUP(W3,'BALANCE SHEET'!$C$3:$AH$258, 125, FALSE), "")</f>
        <v/>
      </c>
      <c r="X13" s="95">
        <f>IFERROR(X11/HLOOKUP(X3,'BALANCE SHEET'!$C$3:$AH$258, 125, FALSE), "")</f>
        <v/>
      </c>
      <c r="Y13" s="95">
        <f>IFERROR(Y11/HLOOKUP(Y3,'BALANCE SHEET'!$C$3:$AH$258, 125, FALSE), "")</f>
        <v/>
      </c>
      <c r="Z13" s="95">
        <f>IFERROR(Z11/HLOOKUP(Z3,'BALANCE SHEET'!$C$3:$AH$258, 125, FALSE), "")</f>
        <v/>
      </c>
      <c r="AA13" s="95">
        <f>IFERROR(AA11/HLOOKUP(AA3,'BALANCE SHEET'!$C$3:$AH$258, 125, FALSE), "")</f>
        <v/>
      </c>
      <c r="AB13" s="95">
        <f>IFERROR(AB11/HLOOKUP(AB3,'BALANCE SHEET'!$C$3:$AH$258, 125, FALSE), "")</f>
        <v/>
      </c>
      <c r="AC13" s="95">
        <f>IFERROR(AC11/HLOOKUP(AC3,'BALANCE SHEET'!$C$3:$AH$258, 125, FALSE), "")</f>
        <v/>
      </c>
      <c r="AD13" s="95">
        <f>IFERROR(AD11/HLOOKUP(AD3,'BALANCE SHEET'!$C$3:$AH$258, 125, FALSE), "")</f>
        <v/>
      </c>
      <c r="AE13" s="95">
        <f>IFERROR(AE11/HLOOKUP(AE3,'BALANCE SHEET'!$C$3:$AH$258, 125, FALSE), "")</f>
        <v/>
      </c>
      <c r="AF13" s="95">
        <f>IFERROR(AF11/HLOOKUP(AF3,'BALANCE SHEET'!$C$3:$AH$258, 125, FALSE), "")</f>
        <v/>
      </c>
      <c r="AG13" s="95">
        <f>IFERROR(AG11/HLOOKUP(AG3,'BALANCE SHEET'!$C$3:$AH$258, 125, FALSE), "")</f>
        <v/>
      </c>
      <c r="AH13" s="95">
        <f>IFERROR(AH11/HLOOKUP(AH3,'BALANCE SHEET'!$C$3:$AH$258, 125, FALSE), "")</f>
        <v/>
      </c>
      <c r="AI13" s="95">
        <f>IFERROR(AI11/HLOOKUP(AI3,'BALANCE SHEET'!$C$3:$AH$258, 125, FALSE), "")</f>
        <v/>
      </c>
      <c r="AJ13" s="95">
        <f>IFERROR(AJ11/HLOOKUP(AJ3,'BALANCE SHEET'!$C$3:$AH$258, 125, FALSE), "")</f>
        <v/>
      </c>
      <c r="AK13" s="95">
        <f>IFERROR(AK11/HLOOKUP(AK3,'BALANCE SHEET'!$C$3:$AH$258, 125, FALSE), "")</f>
        <v/>
      </c>
      <c r="AL13" s="95">
        <f>IFERROR(AL11/HLOOKUP(AL3,'BALANCE SHEET'!$C$3:$AH$258, 125, FALSE), "")</f>
        <v/>
      </c>
    </row>
    <row r="14" hidden="1" ht="18" customHeight="1" s="173" thickBot="1">
      <c r="A14" s="55" t="inlineStr">
        <is>
          <t>Beban bunga</t>
        </is>
      </c>
      <c r="B14" s="55" t="n"/>
      <c r="C14" s="57" t="inlineStr"/>
      <c r="D14" s="57" t="inlineStr"/>
      <c r="E14" s="57" t="inlineStr"/>
      <c r="F14" s="57" t="inlineStr"/>
      <c r="G14" s="57" t="inlineStr"/>
      <c r="H14" s="57" t="inlineStr"/>
      <c r="I14" s="57" t="inlineStr"/>
      <c r="J14" s="57" t="inlineStr"/>
      <c r="K14" s="57" t="n"/>
      <c r="L14" s="57" t="n"/>
      <c r="M14" s="57" t="n"/>
      <c r="N14" s="57" t="n"/>
      <c r="O14" s="57" t="n"/>
      <c r="P14" s="57" t="n"/>
      <c r="Q14" s="57" t="n"/>
      <c r="R14" s="57" t="n"/>
      <c r="S14" s="57" t="n"/>
      <c r="T14" s="57" t="n"/>
      <c r="U14" s="57" t="n"/>
      <c r="V14" s="57" t="n"/>
      <c r="W14" s="57" t="n"/>
      <c r="X14" s="57" t="n"/>
      <c r="Y14" s="57" t="n"/>
      <c r="Z14" s="57" t="n"/>
      <c r="AA14" s="57" t="n"/>
      <c r="AB14" s="57" t="n"/>
      <c r="AC14" s="57" t="n"/>
      <c r="AD14" s="57" t="n"/>
      <c r="AE14" s="57" t="n"/>
      <c r="AF14" s="57" t="n"/>
      <c r="AG14" s="57" t="n"/>
      <c r="AH14" s="57" t="n"/>
      <c r="AI14" s="57" t="n"/>
      <c r="AJ14" s="57" t="n"/>
      <c r="AK14" s="57" t="n"/>
      <c r="AL14" s="57" t="n"/>
    </row>
    <row r="15" ht="18" customHeight="1" s="173" thickBot="1">
      <c r="A15" s="143" t="inlineStr">
        <is>
          <t>Cost of Fund (COF) (%)</t>
        </is>
      </c>
      <c r="B15" s="62" t="n"/>
      <c r="C15" s="62">
        <f>IFERROR(C$14/HLOOKUP(C$3,'BALANCE SHEET'!$C$3:$AH$258, 203, FALSE), "")</f>
        <v/>
      </c>
      <c r="D15" s="62">
        <f>IFERROR(D$14/HLOOKUP(D$3,'BALANCE SHEET'!$C$3:$AH$258, 203, FALSE), "")</f>
        <v/>
      </c>
      <c r="E15" s="62">
        <f>IFERROR(E$14/HLOOKUP(E$3,'BALANCE SHEET'!$C$3:$AH$258, 203, FALSE), "")</f>
        <v/>
      </c>
      <c r="F15" s="62">
        <f>IFERROR(F$14/HLOOKUP(F$3,'BALANCE SHEET'!$C$3:$AH$258, 203, FALSE), "")</f>
        <v/>
      </c>
      <c r="G15" s="62">
        <f>IFERROR(G$14/HLOOKUP(G$3,'BALANCE SHEET'!$C$3:$AH$258, 203, FALSE), "")</f>
        <v/>
      </c>
      <c r="H15" s="62">
        <f>IFERROR(H$14/HLOOKUP(H$3,'BALANCE SHEET'!$C$3:$AH$258, 203, FALSE), "")</f>
        <v/>
      </c>
      <c r="I15" s="62">
        <f>IFERROR(I$14/HLOOKUP(I$3,'BALANCE SHEET'!$C$3:$AH$258, 203, FALSE), "")</f>
        <v/>
      </c>
      <c r="J15" s="62">
        <f>IFERROR(J$14/HLOOKUP(J$3,'BALANCE SHEET'!$C$3:$AH$258, 203, FALSE), "")</f>
        <v/>
      </c>
      <c r="K15" s="62">
        <f>IFERROR(K$14/HLOOKUP(K$3,'BALANCE SHEET'!$C$3:$AH$258, 203, FALSE), "")</f>
        <v/>
      </c>
      <c r="L15" s="62">
        <f>IFERROR(L$14/HLOOKUP(L$3,'BALANCE SHEET'!$C$3:$AH$258, 203, FALSE), "")</f>
        <v/>
      </c>
      <c r="M15" s="62">
        <f>IFERROR(M$14/HLOOKUP(M$3,'BALANCE SHEET'!$C$3:$AH$258, 203, FALSE), "")</f>
        <v/>
      </c>
      <c r="N15" s="62">
        <f>IFERROR(N$14/HLOOKUP(N$3,'BALANCE SHEET'!$C$3:$AH$258, 203, FALSE), "")</f>
        <v/>
      </c>
      <c r="O15" s="62">
        <f>IFERROR(O$14/HLOOKUP(O$3,'BALANCE SHEET'!$C$3:$AH$258, 203, FALSE), "")</f>
        <v/>
      </c>
      <c r="P15" s="62">
        <f>IFERROR(P$14/HLOOKUP(P$3,'BALANCE SHEET'!$C$3:$AH$258, 203, FALSE), "")</f>
        <v/>
      </c>
      <c r="Q15" s="62">
        <f>IFERROR(Q$14/HLOOKUP(Q$3,'BALANCE SHEET'!$C$3:$AH$258, 203, FALSE), "")</f>
        <v/>
      </c>
      <c r="R15" s="62">
        <f>IFERROR(R$14/HLOOKUP(R$3,'BALANCE SHEET'!$C$3:$AH$258, 203, FALSE), "")</f>
        <v/>
      </c>
      <c r="S15" s="62">
        <f>IFERROR(S$14/HLOOKUP(S$3,'BALANCE SHEET'!$C$3:$AH$258, 203, FALSE), "")</f>
        <v/>
      </c>
      <c r="T15" s="62">
        <f>IFERROR(T$14/HLOOKUP(T$3,'BALANCE SHEET'!$C$3:$AH$258, 203, FALSE), "")</f>
        <v/>
      </c>
      <c r="U15" s="62">
        <f>IFERROR(U$14/HLOOKUP(U$3,'BALANCE SHEET'!$C$3:$AH$258, 203, FALSE), "")</f>
        <v/>
      </c>
      <c r="V15" s="62">
        <f>IFERROR(V$14/HLOOKUP(V$3,'BALANCE SHEET'!$C$3:$AH$258, 203, FALSE), "")</f>
        <v/>
      </c>
      <c r="W15" s="62">
        <f>IFERROR(W$14/HLOOKUP(W$3,'BALANCE SHEET'!$C$3:$AH$258, 203, FALSE), "")</f>
        <v/>
      </c>
      <c r="X15" s="62">
        <f>IFERROR(X$14/HLOOKUP(X$3,'BALANCE SHEET'!$C$3:$AH$258, 203, FALSE), "")</f>
        <v/>
      </c>
      <c r="Y15" s="62">
        <f>IFERROR(Y$14/HLOOKUP(Y$3,'BALANCE SHEET'!$C$3:$AH$258, 203, FALSE), "")</f>
        <v/>
      </c>
      <c r="Z15" s="62">
        <f>IFERROR(Z$14/HLOOKUP(Z$3,'BALANCE SHEET'!$C$3:$AH$258, 203, FALSE), "")</f>
        <v/>
      </c>
      <c r="AA15" s="62">
        <f>IFERROR(AA$14/HLOOKUP(AA$3,'BALANCE SHEET'!$C$3:$AH$258, 203, FALSE), "")</f>
        <v/>
      </c>
      <c r="AB15" s="62">
        <f>IFERROR(AB$14/HLOOKUP(AB$3,'BALANCE SHEET'!$C$3:$AH$258, 203, FALSE), "")</f>
        <v/>
      </c>
      <c r="AC15" s="62">
        <f>IFERROR(AC$14/HLOOKUP(AC$3,'BALANCE SHEET'!$C$3:$AH$258, 203, FALSE), "")</f>
        <v/>
      </c>
      <c r="AD15" s="62">
        <f>IFERROR(AD$14/HLOOKUP(AD$3,'BALANCE SHEET'!$C$3:$AH$258, 203, FALSE), "")</f>
        <v/>
      </c>
      <c r="AE15" s="62">
        <f>IFERROR(AE$14/HLOOKUP(AE$3,'BALANCE SHEET'!$C$3:$AH$258, 203, FALSE), "")</f>
        <v/>
      </c>
      <c r="AF15" s="62">
        <f>IFERROR(AF$14/HLOOKUP(AF$3,'BALANCE SHEET'!$C$3:$AH$258, 203, FALSE), "")</f>
        <v/>
      </c>
      <c r="AG15" s="62">
        <f>IFERROR(AG$14/HLOOKUP(AG$3,'BALANCE SHEET'!$C$3:$AH$258, 203, FALSE), "")</f>
        <v/>
      </c>
      <c r="AH15" s="62">
        <f>IFERROR(AH$14/HLOOKUP(AH$3,'BALANCE SHEET'!$C$3:$AH$258, 203, FALSE), "")</f>
        <v/>
      </c>
      <c r="AI15" s="62">
        <f>IFERROR(AI$14/HLOOKUP(AI$3,'BALANCE SHEET'!$C$3:$AH$258, 203, FALSE), "")</f>
        <v/>
      </c>
      <c r="AJ15" s="62">
        <f>IFERROR(AJ$14/HLOOKUP(AJ$3,'BALANCE SHEET'!$C$3:$AH$258, 203, FALSE), "")</f>
        <v/>
      </c>
      <c r="AK15" s="62">
        <f>IFERROR(AK$14/HLOOKUP(AK$3,'BALANCE SHEET'!$C$3:$AH$258, 203, FALSE), "")</f>
        <v/>
      </c>
      <c r="AL15" s="62">
        <f>IFERROR(AL$14/HLOOKUP(AL$3,'BALANCE SHEET'!$C$3:$AH$258, 203, FALSE), "")</f>
        <v/>
      </c>
    </row>
    <row r="16" ht="18" customHeight="1" s="173" thickBot="1">
      <c r="A16" s="58" t="inlineStr">
        <is>
          <t>Pendapatan bunga bersih</t>
        </is>
      </c>
      <c r="B16" s="62" t="n"/>
      <c r="C16" s="149">
        <f>C11-C14</f>
        <v/>
      </c>
      <c r="D16" s="149">
        <f>D11-D14</f>
        <v/>
      </c>
      <c r="E16" s="149">
        <f>E11-E14</f>
        <v/>
      </c>
      <c r="F16" s="149">
        <f>F11-F14</f>
        <v/>
      </c>
      <c r="G16" s="149">
        <f>G11-G14</f>
        <v/>
      </c>
      <c r="H16" s="149">
        <f>H11-H14</f>
        <v/>
      </c>
      <c r="I16" s="149">
        <f>I11-I14</f>
        <v/>
      </c>
      <c r="J16" s="149">
        <f>J11-J14</f>
        <v/>
      </c>
      <c r="K16" s="149">
        <f>K11-K14</f>
        <v/>
      </c>
      <c r="L16" s="149">
        <f>L11-L14</f>
        <v/>
      </c>
      <c r="M16" s="149">
        <f>M11-M14</f>
        <v/>
      </c>
      <c r="N16" s="149">
        <f>N11-N14</f>
        <v/>
      </c>
      <c r="O16" s="149">
        <f>O11-O14</f>
        <v/>
      </c>
      <c r="P16" s="149">
        <f>P11-P14</f>
        <v/>
      </c>
      <c r="Q16" s="149">
        <f>Q11-Q14</f>
        <v/>
      </c>
      <c r="R16" s="149">
        <f>R11-R14</f>
        <v/>
      </c>
      <c r="S16" s="149">
        <f>S11-S14</f>
        <v/>
      </c>
      <c r="T16" s="149">
        <f>T11-T14</f>
        <v/>
      </c>
      <c r="U16" s="149">
        <f>U11-U14</f>
        <v/>
      </c>
      <c r="V16" s="149">
        <f>V11-V14</f>
        <v/>
      </c>
      <c r="W16" s="149">
        <f>W11-W14</f>
        <v/>
      </c>
      <c r="X16" s="149">
        <f>X11-X14</f>
        <v/>
      </c>
      <c r="Y16" s="149">
        <f>Y11-Y14</f>
        <v/>
      </c>
      <c r="Z16" s="149">
        <f>Z11-Z14</f>
        <v/>
      </c>
      <c r="AA16" s="149">
        <f>AA11-AA14</f>
        <v/>
      </c>
      <c r="AB16" s="149">
        <f>AB11-AB14</f>
        <v/>
      </c>
      <c r="AC16" s="149">
        <f>AC11-AC14</f>
        <v/>
      </c>
      <c r="AD16" s="149">
        <f>AD11-AD14</f>
        <v/>
      </c>
      <c r="AE16" s="149">
        <f>AE11-AE14</f>
        <v/>
      </c>
      <c r="AF16" s="149">
        <f>AF11-AF14</f>
        <v/>
      </c>
      <c r="AG16" s="149">
        <f>AG11-AG14</f>
        <v/>
      </c>
      <c r="AH16" s="149">
        <f>AH11-AH14</f>
        <v/>
      </c>
      <c r="AI16" s="149">
        <f>AI11-AI14</f>
        <v/>
      </c>
      <c r="AJ16" s="149">
        <f>AJ11-AJ14</f>
        <v/>
      </c>
      <c r="AK16" s="149">
        <f>AK11-AK14</f>
        <v/>
      </c>
      <c r="AL16" s="149">
        <f>AL11-AL14</f>
        <v/>
      </c>
    </row>
    <row r="17" ht="35" customHeight="1" s="173" thickBot="1">
      <c r="A17" s="151" t="inlineStr">
        <is>
          <t>Net Interest Income Growth (%)</t>
        </is>
      </c>
      <c r="B17" s="62" t="n"/>
      <c r="C17" s="152">
        <f>IFERROR(IF(((C16-B16)/B16)=-1, "", (C16-B16)/B16), "")</f>
        <v/>
      </c>
      <c r="D17" s="152">
        <f>IFERROR(IF(((D16-C16)/C16)=-1, "", (D16-C16)/C16), "")</f>
        <v/>
      </c>
      <c r="E17" s="152">
        <f>IFERROR(IF(((E16-D16)/D16)=-1, "", (E16-D16)/D16), "")</f>
        <v/>
      </c>
      <c r="F17" s="152">
        <f>IFERROR(IF(((F16-E16)/E16)=-1, "", (F16-E16)/E16), "")</f>
        <v/>
      </c>
      <c r="G17" s="152">
        <f>IFERROR(IF(((G16-F16)/F16)=-1, "", (G16-F16)/F16), "")</f>
        <v/>
      </c>
      <c r="H17" s="152">
        <f>IFERROR(IF(((H16-G16)/G16)=-1, "", (H16-G16)/G16), "")</f>
        <v/>
      </c>
      <c r="I17" s="152">
        <f>IFERROR(IF(((I16-H16)/H16)=-1, "", (I16-H16)/H16), "")</f>
        <v/>
      </c>
      <c r="J17" s="152">
        <f>IFERROR(IF(((J16-I16)/I16)=-1, "", (J16-I16)/I16), "")</f>
        <v/>
      </c>
      <c r="K17" s="152">
        <f>IFERROR(IF(((K16-J16)/J16)=-1, "", (K16-J16)/J16), "")</f>
        <v/>
      </c>
      <c r="L17" s="152">
        <f>IFERROR(IF(((L16-K16)/K16)=-1, "", (L16-K16)/K16), "")</f>
        <v/>
      </c>
      <c r="M17" s="152">
        <f>IFERROR(IF(((M16-L16)/L16)=-1, "", (M16-L16)/L16), "")</f>
        <v/>
      </c>
      <c r="N17" s="152">
        <f>IFERROR(IF(((N16-M16)/M16)=-1, "", (N16-M16)/M16), "")</f>
        <v/>
      </c>
      <c r="O17" s="152">
        <f>IFERROR(IF(((O16-N16)/N16)=-1, "", (O16-N16)/N16), "")</f>
        <v/>
      </c>
      <c r="P17" s="152">
        <f>IFERROR(IF(((P16-O16)/O16)=-1, "", (P16-O16)/O16), "")</f>
        <v/>
      </c>
      <c r="Q17" s="152">
        <f>IFERROR(IF(((Q16-P16)/P16)=-1, "", (Q16-P16)/P16), "")</f>
        <v/>
      </c>
      <c r="R17" s="152">
        <f>IFERROR(IF(((R16-Q16)/Q16)=-1, "", (R16-Q16)/Q16), "")</f>
        <v/>
      </c>
      <c r="S17" s="152">
        <f>IFERROR(IF(((S16-R16)/R16)=-1, "", (S16-R16)/R16), "")</f>
        <v/>
      </c>
      <c r="T17" s="152">
        <f>IFERROR(IF(((T16-S16)/S16)=-1, "", (T16-S16)/S16), "")</f>
        <v/>
      </c>
      <c r="U17" s="152">
        <f>IFERROR(IF(((U16-T16)/T16)=-1, "", (U16-T16)/T16), "")</f>
        <v/>
      </c>
      <c r="V17" s="152">
        <f>IFERROR(IF(((V16-U16)/U16)=-1, "", (V16-U16)/U16), "")</f>
        <v/>
      </c>
      <c r="W17" s="152">
        <f>IFERROR(IF(((W16-V16)/V16)=-1, "", (W16-V16)/V16), "")</f>
        <v/>
      </c>
      <c r="X17" s="152">
        <f>IFERROR(IF(((X16-W16)/W16)=-1, "", (X16-W16)/W16), "")</f>
        <v/>
      </c>
      <c r="Y17" s="152">
        <f>IFERROR(IF(((Y16-X16)/X16)=-1, "", (Y16-X16)/X16), "")</f>
        <v/>
      </c>
      <c r="Z17" s="152">
        <f>IFERROR(IF(((Z16-Y16)/Y16)=-1, "", (Z16-Y16)/Y16), "")</f>
        <v/>
      </c>
      <c r="AA17" s="152">
        <f>IFERROR(IF(((AA16-Z16)/Z16)=-1, "", (AA16-Z16)/Z16), "")</f>
        <v/>
      </c>
      <c r="AB17" s="152">
        <f>IFERROR(IF(((AB16-AA16)/AA16)=-1, "", (AB16-AA16)/AA16), "")</f>
        <v/>
      </c>
      <c r="AC17" s="152">
        <f>IFERROR(IF(((AC16-AB16)/AB16)=-1, "", (AC16-AB16)/AB16), "")</f>
        <v/>
      </c>
      <c r="AD17" s="152">
        <f>IFERROR(IF(((AD16-AC16)/AC16)=-1, "", (AD16-AC16)/AC16), "")</f>
        <v/>
      </c>
      <c r="AE17" s="152">
        <f>IFERROR(IF(((AE16-AD16)/AD16)=-1, "", (AE16-AD16)/AD16), "")</f>
        <v/>
      </c>
      <c r="AF17" s="152">
        <f>IFERROR(IF(((AF16-AE16)/AE16)=-1, "", (AF16-AE16)/AE16), "")</f>
        <v/>
      </c>
      <c r="AG17" s="152">
        <f>IFERROR(IF(((AG16-AF16)/AF16)=-1, "", (AG16-AF16)/AF16), "")</f>
        <v/>
      </c>
      <c r="AH17" s="152">
        <f>IFERROR(IF(((AH16-AG16)/AG16)=-1, "", (AH16-AG16)/AG16), "")</f>
        <v/>
      </c>
      <c r="AI17" s="152">
        <f>IFERROR(IF(((AI16-AH16)/AH16)=-1, "", (AI16-AH16)/AH16), "")</f>
        <v/>
      </c>
      <c r="AJ17" s="152">
        <f>IFERROR(IF(((AJ16-AI16)/AI16)=-1, "", (AJ16-AI16)/AI16), "")</f>
        <v/>
      </c>
      <c r="AK17" s="152">
        <f>IFERROR(IF(((AK16-AJ16)/AJ16)=-1, "", (AK16-AJ16)/AJ16), "")</f>
        <v/>
      </c>
      <c r="AL17" s="152">
        <f>IFERROR(IF(((AL16-AK16)/AK16)=-1, "", (AL16-AK16)/AK16), "")</f>
        <v/>
      </c>
    </row>
    <row r="18" ht="18" customHeight="1" s="173" thickBot="1">
      <c r="A18" s="143" t="inlineStr">
        <is>
          <t>Net Interest Margin (NIM) (%)</t>
        </is>
      </c>
      <c r="B18" s="62" t="n"/>
      <c r="C18" s="95">
        <f>IFERROR(C16/HLOOKUP(C3,'BALANCE SHEET'!$C$3:$AH$258, 125, FALSE), "")</f>
        <v/>
      </c>
      <c r="D18" s="95">
        <f>IFERROR(D16/HLOOKUP(D3,'BALANCE SHEET'!$C$3:$AH$258, 125, FALSE), "")</f>
        <v/>
      </c>
      <c r="E18" s="95">
        <f>IFERROR(E16/HLOOKUP(E3,'BALANCE SHEET'!$C$3:$AH$258, 125, FALSE), "")</f>
        <v/>
      </c>
      <c r="F18" s="95">
        <f>IFERROR(F16/HLOOKUP(F3,'BALANCE SHEET'!$C$3:$AH$258, 125, FALSE), "")</f>
        <v/>
      </c>
      <c r="G18" s="95">
        <f>IFERROR(G16/HLOOKUP(G3,'BALANCE SHEET'!$C$3:$AH$258, 125, FALSE), "")</f>
        <v/>
      </c>
      <c r="H18" s="95">
        <f>IFERROR(H16/HLOOKUP(H3,'BALANCE SHEET'!$C$3:$AH$258, 125, FALSE), "")</f>
        <v/>
      </c>
      <c r="I18" s="95">
        <f>IFERROR(I16/HLOOKUP(I3,'BALANCE SHEET'!$C$3:$AH$258, 125, FALSE), "")</f>
        <v/>
      </c>
      <c r="J18" s="95">
        <f>IFERROR(J16/HLOOKUP(J3,'BALANCE SHEET'!$C$3:$AH$258, 125, FALSE), "")</f>
        <v/>
      </c>
      <c r="K18" s="95">
        <f>IFERROR(K16/HLOOKUP(K3,'BALANCE SHEET'!$C$3:$AH$258, 125, FALSE), "")</f>
        <v/>
      </c>
      <c r="L18" s="95">
        <f>IFERROR(L16/HLOOKUP(L3,'BALANCE SHEET'!$C$3:$AH$258, 125, FALSE), "")</f>
        <v/>
      </c>
      <c r="M18" s="95">
        <f>IFERROR(M16/HLOOKUP(M3,'BALANCE SHEET'!$C$3:$AH$258, 125, FALSE), "")</f>
        <v/>
      </c>
      <c r="N18" s="95">
        <f>IFERROR(N16/HLOOKUP(N3,'BALANCE SHEET'!$C$3:$AH$258, 125, FALSE), "")</f>
        <v/>
      </c>
      <c r="O18" s="95">
        <f>IFERROR(O16/HLOOKUP(O3,'BALANCE SHEET'!$C$3:$AH$258, 125, FALSE), "")</f>
        <v/>
      </c>
      <c r="P18" s="95">
        <f>IFERROR(P16/HLOOKUP(P3,'BALANCE SHEET'!$C$3:$AH$258, 125, FALSE), "")</f>
        <v/>
      </c>
      <c r="Q18" s="95">
        <f>IFERROR(Q16/HLOOKUP(Q3,'BALANCE SHEET'!$C$3:$AH$258, 125, FALSE), "")</f>
        <v/>
      </c>
      <c r="R18" s="95">
        <f>IFERROR(R16/HLOOKUP(R3,'BALANCE SHEET'!$C$3:$AH$258, 125, FALSE), "")</f>
        <v/>
      </c>
      <c r="S18" s="95">
        <f>IFERROR(S16/HLOOKUP(S3,'BALANCE SHEET'!$C$3:$AH$258, 125, FALSE), "")</f>
        <v/>
      </c>
      <c r="T18" s="95">
        <f>IFERROR(T16/HLOOKUP(T3,'BALANCE SHEET'!$C$3:$AH$258, 125, FALSE), "")</f>
        <v/>
      </c>
      <c r="U18" s="95">
        <f>IFERROR(U16/HLOOKUP(U3,'BALANCE SHEET'!$C$3:$AH$258, 125, FALSE), "")</f>
        <v/>
      </c>
      <c r="V18" s="95">
        <f>IFERROR(V16/HLOOKUP(V3,'BALANCE SHEET'!$C$3:$AH$258, 125, FALSE), "")</f>
        <v/>
      </c>
      <c r="W18" s="95">
        <f>IFERROR(W16/HLOOKUP(W3,'BALANCE SHEET'!$C$3:$AH$258, 125, FALSE), "")</f>
        <v/>
      </c>
      <c r="X18" s="95">
        <f>IFERROR(X16/HLOOKUP(X3,'BALANCE SHEET'!$C$3:$AH$258, 125, FALSE), "")</f>
        <v/>
      </c>
      <c r="Y18" s="95">
        <f>IFERROR(Y16/HLOOKUP(Y3,'BALANCE SHEET'!$C$3:$AH$258, 125, FALSE), "")</f>
        <v/>
      </c>
      <c r="Z18" s="95">
        <f>IFERROR(Z16/HLOOKUP(Z3,'BALANCE SHEET'!$C$3:$AH$258, 125, FALSE), "")</f>
        <v/>
      </c>
      <c r="AA18" s="95">
        <f>IFERROR(AA16/HLOOKUP(AA3,'BALANCE SHEET'!$C$3:$AH$258, 125, FALSE), "")</f>
        <v/>
      </c>
      <c r="AB18" s="95">
        <f>IFERROR(AB16/HLOOKUP(AB3,'BALANCE SHEET'!$C$3:$AH$258, 125, FALSE), "")</f>
        <v/>
      </c>
      <c r="AC18" s="95">
        <f>IFERROR(AC16/HLOOKUP(AC3,'BALANCE SHEET'!$C$3:$AH$258, 125, FALSE), "")</f>
        <v/>
      </c>
      <c r="AD18" s="95">
        <f>IFERROR(AD16/HLOOKUP(AD3,'BALANCE SHEET'!$C$3:$AH$258, 125, FALSE), "")</f>
        <v/>
      </c>
      <c r="AE18" s="95">
        <f>IFERROR(AE16/HLOOKUP(AE3,'BALANCE SHEET'!$C$3:$AH$258, 125, FALSE), "")</f>
        <v/>
      </c>
      <c r="AF18" s="95">
        <f>IFERROR(AF16/HLOOKUP(AF3,'BALANCE SHEET'!$C$3:$AH$258, 125, FALSE), "")</f>
        <v/>
      </c>
      <c r="AG18" s="95">
        <f>IFERROR(AG16/HLOOKUP(AG3,'BALANCE SHEET'!$C$3:$AH$258, 125, FALSE), "")</f>
        <v/>
      </c>
      <c r="AH18" s="95">
        <f>IFERROR(AH16/HLOOKUP(AH3,'BALANCE SHEET'!$C$3:$AH$258, 125, FALSE), "")</f>
        <v/>
      </c>
      <c r="AI18" s="95">
        <f>IFERROR(AI16/HLOOKUP(AI3,'BALANCE SHEET'!$C$3:$AH$258, 125, FALSE), "")</f>
        <v/>
      </c>
      <c r="AJ18" s="95">
        <f>IFERROR(AJ16/HLOOKUP(AJ3,'BALANCE SHEET'!$C$3:$AH$258, 125, FALSE), "")</f>
        <v/>
      </c>
      <c r="AK18" s="95">
        <f>IFERROR(AK16/HLOOKUP(AK3,'BALANCE SHEET'!$C$3:$AH$258, 125, FALSE), "")</f>
        <v/>
      </c>
      <c r="AL18" s="95">
        <f>IFERROR(AL16/HLOOKUP(AL3,'BALANCE SHEET'!$C$3:$AH$258, 125, FALSE), "")</f>
        <v/>
      </c>
    </row>
    <row r="19" ht="35" customHeight="1" s="173" thickBot="1">
      <c r="A19" s="55" t="inlineStr">
        <is>
          <t>Pendapatan pengelolaan dana oleh bank sebagai mudharib</t>
        </is>
      </c>
      <c r="B19" s="55" t="n"/>
      <c r="C19" s="56" t="n">
        <v>3120.307</v>
      </c>
      <c r="D19" s="56" t="n">
        <v>3374.863</v>
      </c>
      <c r="E19" s="56" t="n">
        <v>16929.592</v>
      </c>
      <c r="F19" s="56" t="n">
        <v>17808.432</v>
      </c>
      <c r="G19" s="56" t="n">
        <v>19622.865</v>
      </c>
      <c r="H19" s="56" t="n">
        <v>22251.743</v>
      </c>
      <c r="I19" s="56" t="n">
        <v>25298.203</v>
      </c>
      <c r="J19" s="56" t="n">
        <v>28265.491</v>
      </c>
      <c r="K19" s="56" t="n"/>
      <c r="L19" s="56" t="n"/>
      <c r="M19" s="56" t="n"/>
      <c r="N19" s="56" t="n"/>
      <c r="O19" s="56" t="n"/>
      <c r="P19" s="56" t="n"/>
      <c r="Q19" s="56" t="n"/>
      <c r="R19" s="56" t="n"/>
      <c r="S19" s="56" t="n"/>
      <c r="T19" s="56" t="n"/>
      <c r="U19" s="56" t="n"/>
      <c r="V19" s="56" t="n"/>
      <c r="W19" s="56" t="n"/>
      <c r="X19" s="56" t="n"/>
      <c r="Y19" s="56" t="n"/>
      <c r="Z19" s="56" t="n"/>
      <c r="AA19" s="56" t="n"/>
      <c r="AB19" s="56" t="n"/>
      <c r="AC19" s="56" t="n"/>
      <c r="AD19" s="56" t="n"/>
      <c r="AE19" s="56" t="n"/>
      <c r="AF19" s="56" t="n"/>
      <c r="AG19" s="56" t="n"/>
      <c r="AH19" s="56" t="n"/>
      <c r="AI19" s="56" t="n"/>
      <c r="AJ19" s="56" t="n"/>
      <c r="AK19" s="56" t="n"/>
      <c r="AL19" s="56" t="n"/>
    </row>
    <row r="20" ht="35" customHeight="1" s="173" thickBot="1">
      <c r="A20" s="55" t="inlineStr">
        <is>
          <t>Hak pihak ketiga atas bagi hasil dana syirkah temporer</t>
        </is>
      </c>
      <c r="B20" s="55" t="n"/>
      <c r="C20" s="56" t="n">
        <v>-1317.1</v>
      </c>
      <c r="D20" s="56" t="n">
        <v>-1320.886</v>
      </c>
      <c r="E20" s="56" t="n">
        <v>-1458.915</v>
      </c>
      <c r="F20" s="56" t="n">
        <v>-4378.807</v>
      </c>
      <c r="G20" s="56" t="n">
        <v>-4032.169</v>
      </c>
      <c r="H20" s="56" t="n">
        <v>-5993.168</v>
      </c>
      <c r="I20" s="56" t="n">
        <v>-7889.029</v>
      </c>
      <c r="J20" s="56" t="n">
        <v>-9136.405000000001</v>
      </c>
      <c r="K20" s="56" t="n"/>
      <c r="L20" s="56" t="n"/>
      <c r="M20" s="56" t="n"/>
      <c r="N20" s="56" t="n"/>
      <c r="O20" s="56" t="n"/>
      <c r="P20" s="56" t="n"/>
      <c r="Q20" s="56" t="n"/>
      <c r="R20" s="56" t="n"/>
      <c r="S20" s="56" t="n"/>
      <c r="T20" s="56" t="n"/>
      <c r="U20" s="56" t="n"/>
      <c r="V20" s="56" t="n"/>
      <c r="W20" s="56" t="n"/>
      <c r="X20" s="56" t="n"/>
      <c r="Y20" s="56" t="n"/>
      <c r="Z20" s="56" t="n"/>
      <c r="AA20" s="56" t="n"/>
      <c r="AB20" s="56" t="n"/>
      <c r="AC20" s="56" t="n"/>
      <c r="AD20" s="56" t="n"/>
      <c r="AE20" s="56" t="n"/>
      <c r="AF20" s="56" t="n"/>
      <c r="AG20" s="56" t="n"/>
      <c r="AH20" s="56" t="n"/>
      <c r="AI20" s="56" t="n"/>
      <c r="AJ20" s="56" t="n"/>
      <c r="AK20" s="56" t="n"/>
      <c r="AL20" s="56" t="n"/>
    </row>
    <row r="21" ht="18" customHeight="1" s="173" thickBot="1">
      <c r="A21" s="58" t="inlineStr">
        <is>
          <t>Pendapatan asuransi</t>
        </is>
      </c>
      <c r="B21" s="58" t="n"/>
      <c r="C21" s="53" t="n"/>
      <c r="D21" s="53" t="n"/>
      <c r="E21" s="53" t="n"/>
      <c r="F21" s="53" t="n"/>
      <c r="G21" s="53" t="n"/>
      <c r="H21" s="53" t="n"/>
      <c r="I21" s="53" t="n"/>
      <c r="J21" s="53" t="n"/>
      <c r="K21" s="53" t="n"/>
      <c r="L21" s="53" t="n"/>
      <c r="M21" s="53" t="n"/>
      <c r="N21" s="53" t="n"/>
      <c r="O21" s="53" t="n"/>
      <c r="P21" s="53" t="n"/>
      <c r="Q21" s="53" t="n"/>
      <c r="R21" s="53" t="n"/>
      <c r="S21" s="53" t="n"/>
      <c r="T21" s="53" t="n"/>
      <c r="U21" s="53" t="n"/>
      <c r="V21" s="53" t="n"/>
      <c r="W21" s="53" t="n"/>
      <c r="X21" s="53" t="n"/>
      <c r="Y21" s="53" t="n"/>
      <c r="Z21" s="53" t="n"/>
      <c r="AA21" s="53" t="n"/>
      <c r="AB21" s="53" t="n"/>
      <c r="AC21" s="53" t="n"/>
      <c r="AD21" s="53" t="n"/>
      <c r="AE21" s="53" t="n"/>
      <c r="AF21" s="53" t="n"/>
      <c r="AG21" s="53" t="n"/>
      <c r="AH21" s="53" t="n"/>
      <c r="AI21" s="53" t="n"/>
      <c r="AJ21" s="53" t="n"/>
      <c r="AK21" s="53" t="n"/>
      <c r="AL21" s="53" t="n"/>
    </row>
    <row r="22" hidden="1" ht="18" customHeight="1" s="173" thickBot="1">
      <c r="A22" s="59" t="inlineStr">
        <is>
          <t>Pendapatan dari premi asuransi</t>
        </is>
      </c>
      <c r="B22" s="59" t="n"/>
      <c r="C22" s="56" t="inlineStr"/>
      <c r="D22" s="56" t="inlineStr"/>
      <c r="E22" s="56" t="inlineStr"/>
      <c r="F22" s="56" t="inlineStr"/>
      <c r="G22" s="56" t="inlineStr"/>
      <c r="H22" s="56" t="inlineStr"/>
      <c r="I22" s="56" t="inlineStr"/>
      <c r="J22" s="56" t="inlineStr"/>
      <c r="K22" s="56" t="n"/>
      <c r="L22" s="56" t="n"/>
      <c r="M22" s="56" t="n"/>
      <c r="N22" s="56" t="n"/>
      <c r="O22" s="56" t="n"/>
      <c r="P22" s="56" t="n"/>
      <c r="Q22" s="56" t="n"/>
      <c r="R22" s="56" t="n"/>
      <c r="S22" s="56" t="n"/>
      <c r="T22" s="56" t="n"/>
      <c r="U22" s="56" t="n"/>
      <c r="V22" s="56" t="n"/>
      <c r="W22" s="56" t="n"/>
      <c r="X22" s="56" t="n"/>
      <c r="Y22" s="56" t="n"/>
      <c r="Z22" s="56" t="n"/>
      <c r="AA22" s="56" t="n"/>
      <c r="AB22" s="56" t="n"/>
      <c r="AC22" s="56" t="n"/>
      <c r="AD22" s="56" t="n"/>
      <c r="AE22" s="56" t="n"/>
      <c r="AF22" s="56" t="n"/>
      <c r="AG22" s="56" t="n"/>
      <c r="AH22" s="56" t="n"/>
      <c r="AI22" s="56" t="n"/>
      <c r="AJ22" s="56" t="n"/>
      <c r="AK22" s="56" t="n"/>
      <c r="AL22" s="56" t="n"/>
    </row>
    <row r="23" hidden="1" ht="18" customHeight="1" s="173" thickBot="1">
      <c r="A23" s="59" t="inlineStr">
        <is>
          <t>Premi reasuransi</t>
        </is>
      </c>
      <c r="B23" s="59" t="n"/>
      <c r="C23" s="57" t="inlineStr"/>
      <c r="D23" s="57" t="inlineStr"/>
      <c r="E23" s="57" t="inlineStr"/>
      <c r="F23" s="57" t="inlineStr"/>
      <c r="G23" s="57" t="inlineStr"/>
      <c r="H23" s="57" t="inlineStr"/>
      <c r="I23" s="57" t="inlineStr"/>
      <c r="J23" s="57" t="inlineStr"/>
      <c r="K23" s="57" t="n"/>
      <c r="L23" s="57" t="n"/>
      <c r="M23" s="57" t="n"/>
      <c r="N23" s="57" t="n"/>
      <c r="O23" s="57" t="n"/>
      <c r="P23" s="57" t="n"/>
      <c r="Q23" s="57" t="n"/>
      <c r="R23" s="57" t="n"/>
      <c r="S23" s="57" t="n"/>
      <c r="T23" s="57" t="n"/>
      <c r="U23" s="57" t="n"/>
      <c r="V23" s="57" t="n"/>
      <c r="W23" s="57" t="n"/>
      <c r="X23" s="57" t="n"/>
      <c r="Y23" s="57" t="n"/>
      <c r="Z23" s="57" t="n"/>
      <c r="AA23" s="57" t="n"/>
      <c r="AB23" s="57" t="n"/>
      <c r="AC23" s="57" t="n"/>
      <c r="AD23" s="57" t="n"/>
      <c r="AE23" s="57" t="n"/>
      <c r="AF23" s="57" t="n"/>
      <c r="AG23" s="57" t="n"/>
      <c r="AH23" s="57" t="n"/>
      <c r="AI23" s="57" t="n"/>
      <c r="AJ23" s="57" t="n"/>
      <c r="AK23" s="57" t="n"/>
      <c r="AL23" s="57" t="n"/>
    </row>
    <row r="24" hidden="1" ht="18" customHeight="1" s="173" thickBot="1">
      <c r="A24" s="59" t="inlineStr">
        <is>
          <t>Premi retrosesi</t>
        </is>
      </c>
      <c r="B24" s="59" t="n"/>
      <c r="C24" s="57" t="inlineStr"/>
      <c r="D24" s="57" t="inlineStr"/>
      <c r="E24" s="57" t="inlineStr"/>
      <c r="F24" s="57" t="inlineStr"/>
      <c r="G24" s="57" t="inlineStr"/>
      <c r="H24" s="57" t="inlineStr"/>
      <c r="I24" s="57" t="inlineStr"/>
      <c r="J24" s="57" t="inlineStr"/>
      <c r="K24" s="57" t="n"/>
      <c r="L24" s="57" t="n"/>
      <c r="M24" s="57" t="n"/>
      <c r="N24" s="57" t="n"/>
      <c r="O24" s="57" t="n"/>
      <c r="P24" s="57" t="n"/>
      <c r="Q24" s="57" t="n"/>
      <c r="R24" s="57" t="n"/>
      <c r="S24" s="57" t="n"/>
      <c r="T24" s="57" t="n"/>
      <c r="U24" s="57" t="n"/>
      <c r="V24" s="57" t="n"/>
      <c r="W24" s="57" t="n"/>
      <c r="X24" s="57" t="n"/>
      <c r="Y24" s="57" t="n"/>
      <c r="Z24" s="57" t="n"/>
      <c r="AA24" s="57" t="n"/>
      <c r="AB24" s="57" t="n"/>
      <c r="AC24" s="57" t="n"/>
      <c r="AD24" s="57" t="n"/>
      <c r="AE24" s="57" t="n"/>
      <c r="AF24" s="57" t="n"/>
      <c r="AG24" s="57" t="n"/>
      <c r="AH24" s="57" t="n"/>
      <c r="AI24" s="57" t="n"/>
      <c r="AJ24" s="57" t="n"/>
      <c r="AK24" s="57" t="n"/>
      <c r="AL24" s="57" t="n"/>
    </row>
    <row r="25" hidden="1" ht="52" customHeight="1" s="173" thickBot="1">
      <c r="A25" s="59" t="inlineStr">
        <is>
          <t>Penurunan (kenaikan) premi yang belum merupakan pendapatan</t>
        </is>
      </c>
      <c r="B25" s="59" t="n"/>
      <c r="C25" s="56" t="inlineStr"/>
      <c r="D25" s="56" t="inlineStr"/>
      <c r="E25" s="56" t="inlineStr"/>
      <c r="F25" s="56" t="inlineStr"/>
      <c r="G25" s="56" t="inlineStr"/>
      <c r="H25" s="56" t="inlineStr"/>
      <c r="I25" s="56" t="inlineStr"/>
      <c r="J25" s="56" t="inlineStr"/>
      <c r="K25" s="56" t="n"/>
      <c r="L25" s="56" t="n"/>
      <c r="M25" s="56" t="n"/>
      <c r="N25" s="56" t="n"/>
      <c r="O25" s="56" t="n"/>
      <c r="P25" s="56" t="n"/>
      <c r="Q25" s="56" t="n"/>
      <c r="R25" s="56" t="n"/>
      <c r="S25" s="56" t="n"/>
      <c r="T25" s="56" t="n"/>
      <c r="U25" s="56" t="n"/>
      <c r="V25" s="56" t="n"/>
      <c r="W25" s="56" t="n"/>
      <c r="X25" s="56" t="n"/>
      <c r="Y25" s="56" t="n"/>
      <c r="Z25" s="56" t="n"/>
      <c r="AA25" s="56" t="n"/>
      <c r="AB25" s="56" t="n"/>
      <c r="AC25" s="56" t="n"/>
      <c r="AD25" s="56" t="n"/>
      <c r="AE25" s="56" t="n"/>
      <c r="AF25" s="56" t="n"/>
      <c r="AG25" s="56" t="n"/>
      <c r="AH25" s="56" t="n"/>
      <c r="AI25" s="56" t="n"/>
      <c r="AJ25" s="56" t="n"/>
      <c r="AK25" s="56" t="n"/>
      <c r="AL25" s="56" t="n"/>
    </row>
    <row r="26" hidden="1" ht="52" customHeight="1" s="173" thickBot="1">
      <c r="A26" s="59" t="inlineStr">
        <is>
          <t>Penurunan (kenaikan) pendapatan premi disesikan kepada reasuradur</t>
        </is>
      </c>
      <c r="B26" s="59" t="n"/>
      <c r="C26" s="57" t="inlineStr"/>
      <c r="D26" s="57" t="inlineStr"/>
      <c r="E26" s="57" t="inlineStr"/>
      <c r="F26" s="57" t="inlineStr"/>
      <c r="G26" s="57" t="inlineStr"/>
      <c r="H26" s="57" t="inlineStr"/>
      <c r="I26" s="57" t="inlineStr"/>
      <c r="J26" s="57" t="inlineStr"/>
      <c r="K26" s="57" t="n"/>
      <c r="L26" s="57" t="n"/>
      <c r="M26" s="57" t="n"/>
      <c r="N26" s="57" t="n"/>
      <c r="O26" s="57" t="n"/>
      <c r="P26" s="57" t="n"/>
      <c r="Q26" s="57" t="n"/>
      <c r="R26" s="57" t="n"/>
      <c r="S26" s="57" t="n"/>
      <c r="T26" s="57" t="n"/>
      <c r="U26" s="57" t="n"/>
      <c r="V26" s="57" t="n"/>
      <c r="W26" s="57" t="n"/>
      <c r="X26" s="57" t="n"/>
      <c r="Y26" s="57" t="n"/>
      <c r="Z26" s="57" t="n"/>
      <c r="AA26" s="57" t="n"/>
      <c r="AB26" s="57" t="n"/>
      <c r="AC26" s="57" t="n"/>
      <c r="AD26" s="57" t="n"/>
      <c r="AE26" s="57" t="n"/>
      <c r="AF26" s="57" t="n"/>
      <c r="AG26" s="57" t="n"/>
      <c r="AH26" s="57" t="n"/>
      <c r="AI26" s="57" t="n"/>
      <c r="AJ26" s="57" t="n"/>
      <c r="AK26" s="57" t="n"/>
      <c r="AL26" s="57" t="n"/>
    </row>
    <row r="27" hidden="1" ht="18" customHeight="1" s="173" thickBot="1">
      <c r="A27" s="59" t="inlineStr">
        <is>
          <t>Pendapatan komisi asuransi</t>
        </is>
      </c>
      <c r="B27" s="59" t="n"/>
      <c r="C27" s="56" t="inlineStr"/>
      <c r="D27" s="56" t="inlineStr"/>
      <c r="E27" s="56" t="inlineStr"/>
      <c r="F27" s="56" t="inlineStr"/>
      <c r="G27" s="56" t="inlineStr"/>
      <c r="H27" s="56" t="inlineStr"/>
      <c r="I27" s="56" t="inlineStr"/>
      <c r="J27" s="56" t="inlineStr"/>
      <c r="K27" s="56" t="n"/>
      <c r="L27" s="56" t="n"/>
      <c r="M27" s="56" t="n"/>
      <c r="N27" s="56" t="n"/>
      <c r="O27" s="56" t="n"/>
      <c r="P27" s="56" t="n"/>
      <c r="Q27" s="56" t="n"/>
      <c r="R27" s="56" t="n"/>
      <c r="S27" s="56" t="n"/>
      <c r="T27" s="56" t="n"/>
      <c r="U27" s="56" t="n"/>
      <c r="V27" s="56" t="n"/>
      <c r="W27" s="56" t="n"/>
      <c r="X27" s="56" t="n"/>
      <c r="Y27" s="56" t="n"/>
      <c r="Z27" s="56" t="n"/>
      <c r="AA27" s="56" t="n"/>
      <c r="AB27" s="56" t="n"/>
      <c r="AC27" s="56" t="n"/>
      <c r="AD27" s="56" t="n"/>
      <c r="AE27" s="56" t="n"/>
      <c r="AF27" s="56" t="n"/>
      <c r="AG27" s="56" t="n"/>
      <c r="AH27" s="56" t="n"/>
      <c r="AI27" s="56" t="n"/>
      <c r="AJ27" s="56" t="n"/>
      <c r="AK27" s="56" t="n"/>
      <c r="AL27" s="56" t="n"/>
    </row>
    <row r="28" hidden="1" ht="18" customHeight="1" s="173" thickBot="1">
      <c r="A28" s="59" t="inlineStr">
        <is>
          <t>Pendapatan bersih investasi</t>
        </is>
      </c>
      <c r="B28" s="59" t="n"/>
      <c r="C28" s="56" t="inlineStr"/>
      <c r="D28" s="56" t="inlineStr"/>
      <c r="E28" s="56" t="inlineStr"/>
      <c r="F28" s="56" t="inlineStr"/>
      <c r="G28" s="56" t="inlineStr"/>
      <c r="H28" s="56" t="inlineStr"/>
      <c r="I28" s="56" t="inlineStr"/>
      <c r="J28" s="56" t="inlineStr"/>
      <c r="K28" s="56" t="n"/>
      <c r="L28" s="56" t="n"/>
      <c r="M28" s="56" t="n"/>
      <c r="N28" s="56" t="n"/>
      <c r="O28" s="56" t="n"/>
      <c r="P28" s="56" t="n"/>
      <c r="Q28" s="56" t="n"/>
      <c r="R28" s="56" t="n"/>
      <c r="S28" s="56" t="n"/>
      <c r="T28" s="56" t="n"/>
      <c r="U28" s="56" t="n"/>
      <c r="V28" s="56" t="n"/>
      <c r="W28" s="56" t="n"/>
      <c r="X28" s="56" t="n"/>
      <c r="Y28" s="56" t="n"/>
      <c r="Z28" s="56" t="n"/>
      <c r="AA28" s="56" t="n"/>
      <c r="AB28" s="56" t="n"/>
      <c r="AC28" s="56" t="n"/>
      <c r="AD28" s="56" t="n"/>
      <c r="AE28" s="56" t="n"/>
      <c r="AF28" s="56" t="n"/>
      <c r="AG28" s="56" t="n"/>
      <c r="AH28" s="56" t="n"/>
      <c r="AI28" s="56" t="n"/>
      <c r="AJ28" s="56" t="n"/>
      <c r="AK28" s="56" t="n"/>
      <c r="AL28" s="56" t="n"/>
    </row>
    <row r="29" hidden="1" ht="18" customHeight="1" s="173" thickBot="1">
      <c r="A29" s="59" t="inlineStr">
        <is>
          <t>Penerimaan ujrah</t>
        </is>
      </c>
      <c r="B29" s="59" t="n"/>
      <c r="C29" s="56" t="inlineStr"/>
      <c r="D29" s="56" t="inlineStr"/>
      <c r="E29" s="56" t="inlineStr"/>
      <c r="F29" s="56" t="inlineStr"/>
      <c r="G29" s="56" t="inlineStr"/>
      <c r="H29" s="56" t="inlineStr"/>
      <c r="I29" s="56" t="inlineStr"/>
      <c r="J29" s="56" t="inlineStr"/>
      <c r="K29" s="56" t="n"/>
      <c r="L29" s="56" t="n"/>
      <c r="M29" s="56" t="n"/>
      <c r="N29" s="56" t="n"/>
      <c r="O29" s="56" t="n"/>
      <c r="P29" s="56" t="n"/>
      <c r="Q29" s="56" t="n"/>
      <c r="R29" s="56" t="n"/>
      <c r="S29" s="56" t="n"/>
      <c r="T29" s="56" t="n"/>
      <c r="U29" s="56" t="n"/>
      <c r="V29" s="56" t="n"/>
      <c r="W29" s="56" t="n"/>
      <c r="X29" s="56" t="n"/>
      <c r="Y29" s="56" t="n"/>
      <c r="Z29" s="56" t="n"/>
      <c r="AA29" s="56" t="n"/>
      <c r="AB29" s="56" t="n"/>
      <c r="AC29" s="56" t="n"/>
      <c r="AD29" s="56" t="n"/>
      <c r="AE29" s="56" t="n"/>
      <c r="AF29" s="56" t="n"/>
      <c r="AG29" s="56" t="n"/>
      <c r="AH29" s="56" t="n"/>
      <c r="AI29" s="56" t="n"/>
      <c r="AJ29" s="56" t="n"/>
      <c r="AK29" s="56" t="n"/>
      <c r="AL29" s="56" t="n"/>
    </row>
    <row r="30" hidden="1" ht="18" customHeight="1" s="173" thickBot="1">
      <c r="A30" s="59" t="inlineStr">
        <is>
          <t>Pendapatan asuransi lainnya</t>
        </is>
      </c>
      <c r="B30" s="59" t="n"/>
      <c r="C30" s="56" t="inlineStr"/>
      <c r="D30" s="56" t="inlineStr"/>
      <c r="E30" s="56" t="inlineStr"/>
      <c r="F30" s="56" t="inlineStr"/>
      <c r="G30" s="56" t="inlineStr"/>
      <c r="H30" s="56" t="inlineStr"/>
      <c r="I30" s="56" t="inlineStr"/>
      <c r="J30" s="56" t="inlineStr"/>
      <c r="K30" s="56" t="n"/>
      <c r="L30" s="56" t="n"/>
      <c r="M30" s="56" t="n"/>
      <c r="N30" s="56" t="n"/>
      <c r="O30" s="56" t="n"/>
      <c r="P30" s="56" t="n"/>
      <c r="Q30" s="56" t="n"/>
      <c r="R30" s="56" t="n"/>
      <c r="S30" s="56" t="n"/>
      <c r="T30" s="56" t="n"/>
      <c r="U30" s="56" t="n"/>
      <c r="V30" s="56" t="n"/>
      <c r="W30" s="56" t="n"/>
      <c r="X30" s="56" t="n"/>
      <c r="Y30" s="56" t="n"/>
      <c r="Z30" s="56" t="n"/>
      <c r="AA30" s="56" t="n"/>
      <c r="AB30" s="56" t="n"/>
      <c r="AC30" s="56" t="n"/>
      <c r="AD30" s="56" t="n"/>
      <c r="AE30" s="56" t="n"/>
      <c r="AF30" s="56" t="n"/>
      <c r="AG30" s="56" t="n"/>
      <c r="AH30" s="56" t="n"/>
      <c r="AI30" s="56" t="n"/>
      <c r="AJ30" s="56" t="n"/>
      <c r="AK30" s="56" t="n"/>
      <c r="AL30" s="56" t="n"/>
    </row>
    <row r="31" ht="18" customHeight="1" s="173" thickBot="1">
      <c r="A31" s="58" t="inlineStr">
        <is>
          <t>Beban asuransi</t>
        </is>
      </c>
      <c r="B31" s="58" t="n"/>
      <c r="C31" s="53" t="n"/>
      <c r="D31" s="53" t="n"/>
      <c r="E31" s="53" t="n"/>
      <c r="F31" s="53" t="n"/>
      <c r="G31" s="53" t="n"/>
      <c r="H31" s="53" t="n"/>
      <c r="I31" s="53" t="n"/>
      <c r="J31" s="53" t="n"/>
      <c r="K31" s="53" t="n"/>
      <c r="L31" s="53" t="n"/>
      <c r="M31" s="53" t="n"/>
      <c r="N31" s="53" t="n"/>
      <c r="O31" s="53" t="n"/>
      <c r="P31" s="53" t="n"/>
      <c r="Q31" s="53" t="n"/>
      <c r="R31" s="53" t="n"/>
      <c r="S31" s="53" t="n"/>
      <c r="T31" s="53" t="n"/>
      <c r="U31" s="53" t="n"/>
      <c r="V31" s="53" t="n"/>
      <c r="W31" s="53" t="n"/>
      <c r="X31" s="53" t="n"/>
      <c r="Y31" s="53" t="n"/>
      <c r="Z31" s="53" t="n"/>
      <c r="AA31" s="53" t="n"/>
      <c r="AB31" s="53" t="n"/>
      <c r="AC31" s="53" t="n"/>
      <c r="AD31" s="53" t="n"/>
      <c r="AE31" s="53" t="n"/>
      <c r="AF31" s="53" t="n"/>
      <c r="AG31" s="53" t="n"/>
      <c r="AH31" s="53" t="n"/>
      <c r="AI31" s="53" t="n"/>
      <c r="AJ31" s="53" t="n"/>
      <c r="AK31" s="53" t="n"/>
      <c r="AL31" s="53" t="n"/>
    </row>
    <row r="32" hidden="1" ht="18" customHeight="1" s="173" thickBot="1">
      <c r="A32" s="59" t="inlineStr">
        <is>
          <t>Beban klaim</t>
        </is>
      </c>
      <c r="B32" s="59" t="n"/>
      <c r="C32" s="57" t="inlineStr"/>
      <c r="D32" s="57" t="inlineStr"/>
      <c r="E32" s="57" t="inlineStr"/>
      <c r="F32" s="57" t="inlineStr"/>
      <c r="G32" s="57" t="inlineStr"/>
      <c r="H32" s="57" t="inlineStr"/>
      <c r="I32" s="57" t="inlineStr"/>
      <c r="J32" s="57" t="inlineStr"/>
      <c r="K32" s="57" t="n"/>
      <c r="L32" s="57" t="n"/>
      <c r="M32" s="57" t="n"/>
      <c r="N32" s="57" t="n"/>
      <c r="O32" s="57" t="n"/>
      <c r="P32" s="57" t="n"/>
      <c r="Q32" s="57" t="n"/>
      <c r="R32" s="57" t="n"/>
      <c r="S32" s="57" t="n"/>
      <c r="T32" s="57" t="n"/>
      <c r="U32" s="57" t="n"/>
      <c r="V32" s="57" t="n"/>
      <c r="W32" s="57" t="n"/>
      <c r="X32" s="57" t="n"/>
      <c r="Y32" s="57" t="n"/>
      <c r="Z32" s="57" t="n"/>
      <c r="AA32" s="57" t="n"/>
      <c r="AB32" s="57" t="n"/>
      <c r="AC32" s="57" t="n"/>
      <c r="AD32" s="57" t="n"/>
      <c r="AE32" s="57" t="n"/>
      <c r="AF32" s="57" t="n"/>
      <c r="AG32" s="57" t="n"/>
      <c r="AH32" s="57" t="n"/>
      <c r="AI32" s="57" t="n"/>
      <c r="AJ32" s="57" t="n"/>
      <c r="AK32" s="57" t="n"/>
      <c r="AL32" s="57" t="n"/>
    </row>
    <row r="33" hidden="1" ht="18" customHeight="1" s="173" thickBot="1">
      <c r="A33" s="59" t="inlineStr">
        <is>
          <t>Klaim reasuransi</t>
        </is>
      </c>
      <c r="B33" s="59" t="n"/>
      <c r="C33" s="56" t="inlineStr"/>
      <c r="D33" s="56" t="inlineStr"/>
      <c r="E33" s="56" t="inlineStr"/>
      <c r="F33" s="56" t="inlineStr"/>
      <c r="G33" s="56" t="inlineStr"/>
      <c r="H33" s="56" t="inlineStr"/>
      <c r="I33" s="56" t="inlineStr"/>
      <c r="J33" s="56" t="inlineStr"/>
      <c r="K33" s="56" t="n"/>
      <c r="L33" s="56" t="n"/>
      <c r="M33" s="56" t="n"/>
      <c r="N33" s="56" t="n"/>
      <c r="O33" s="56" t="n"/>
      <c r="P33" s="56" t="n"/>
      <c r="Q33" s="56" t="n"/>
      <c r="R33" s="56" t="n"/>
      <c r="S33" s="56" t="n"/>
      <c r="T33" s="56" t="n"/>
      <c r="U33" s="56" t="n"/>
      <c r="V33" s="56" t="n"/>
      <c r="W33" s="56" t="n"/>
      <c r="X33" s="56" t="n"/>
      <c r="Y33" s="56" t="n"/>
      <c r="Z33" s="56" t="n"/>
      <c r="AA33" s="56" t="n"/>
      <c r="AB33" s="56" t="n"/>
      <c r="AC33" s="56" t="n"/>
      <c r="AD33" s="56" t="n"/>
      <c r="AE33" s="56" t="n"/>
      <c r="AF33" s="56" t="n"/>
      <c r="AG33" s="56" t="n"/>
      <c r="AH33" s="56" t="n"/>
      <c r="AI33" s="56" t="n"/>
      <c r="AJ33" s="56" t="n"/>
      <c r="AK33" s="56" t="n"/>
      <c r="AL33" s="56" t="n"/>
    </row>
    <row r="34" hidden="1" ht="18" customHeight="1" s="173" thickBot="1">
      <c r="A34" s="59" t="inlineStr">
        <is>
          <t>Klaim retrosesi</t>
        </is>
      </c>
      <c r="B34" s="59" t="n"/>
      <c r="C34" s="56" t="inlineStr"/>
      <c r="D34" s="56" t="inlineStr"/>
      <c r="E34" s="56" t="inlineStr"/>
      <c r="F34" s="56" t="inlineStr"/>
      <c r="G34" s="56" t="inlineStr"/>
      <c r="H34" s="56" t="inlineStr"/>
      <c r="I34" s="56" t="inlineStr"/>
      <c r="J34" s="56" t="inlineStr"/>
      <c r="K34" s="56" t="n"/>
      <c r="L34" s="56" t="n"/>
      <c r="M34" s="56" t="n"/>
      <c r="N34" s="56" t="n"/>
      <c r="O34" s="56" t="n"/>
      <c r="P34" s="56" t="n"/>
      <c r="Q34" s="56" t="n"/>
      <c r="R34" s="56" t="n"/>
      <c r="S34" s="56" t="n"/>
      <c r="T34" s="56" t="n"/>
      <c r="U34" s="56" t="n"/>
      <c r="V34" s="56" t="n"/>
      <c r="W34" s="56" t="n"/>
      <c r="X34" s="56" t="n"/>
      <c r="Y34" s="56" t="n"/>
      <c r="Z34" s="56" t="n"/>
      <c r="AA34" s="56" t="n"/>
      <c r="AB34" s="56" t="n"/>
      <c r="AC34" s="56" t="n"/>
      <c r="AD34" s="56" t="n"/>
      <c r="AE34" s="56" t="n"/>
      <c r="AF34" s="56" t="n"/>
      <c r="AG34" s="56" t="n"/>
      <c r="AH34" s="56" t="n"/>
      <c r="AI34" s="56" t="n"/>
      <c r="AJ34" s="56" t="n"/>
      <c r="AK34" s="56" t="n"/>
      <c r="AL34" s="56" t="n"/>
    </row>
    <row r="35" hidden="1" ht="35" customHeight="1" s="173" thickBot="1">
      <c r="A35" s="59" t="inlineStr">
        <is>
          <t>Kenaikan (penurunan) estimasi liabilitas klaim</t>
        </is>
      </c>
      <c r="B35" s="59" t="n"/>
      <c r="C35" s="57" t="inlineStr"/>
      <c r="D35" s="57" t="inlineStr"/>
      <c r="E35" s="57" t="inlineStr"/>
      <c r="F35" s="57" t="inlineStr"/>
      <c r="G35" s="57" t="inlineStr"/>
      <c r="H35" s="57" t="inlineStr"/>
      <c r="I35" s="57" t="inlineStr"/>
      <c r="J35" s="57" t="inlineStr"/>
      <c r="K35" s="57" t="n"/>
      <c r="L35" s="57" t="n"/>
      <c r="M35" s="57" t="n"/>
      <c r="N35" s="57" t="n"/>
      <c r="O35" s="57" t="n"/>
      <c r="P35" s="57" t="n"/>
      <c r="Q35" s="57" t="n"/>
      <c r="R35" s="57" t="n"/>
      <c r="S35" s="57" t="n"/>
      <c r="T35" s="57" t="n"/>
      <c r="U35" s="57" t="n"/>
      <c r="V35" s="57" t="n"/>
      <c r="W35" s="57" t="n"/>
      <c r="X35" s="57" t="n"/>
      <c r="Y35" s="57" t="n"/>
      <c r="Z35" s="57" t="n"/>
      <c r="AA35" s="57" t="n"/>
      <c r="AB35" s="57" t="n"/>
      <c r="AC35" s="57" t="n"/>
      <c r="AD35" s="57" t="n"/>
      <c r="AE35" s="57" t="n"/>
      <c r="AF35" s="57" t="n"/>
      <c r="AG35" s="57" t="n"/>
      <c r="AH35" s="57" t="n"/>
      <c r="AI35" s="57" t="n"/>
      <c r="AJ35" s="57" t="n"/>
      <c r="AK35" s="57" t="n"/>
      <c r="AL35" s="57" t="n"/>
    </row>
    <row r="36" hidden="1" ht="35" customHeight="1" s="173" thickBot="1">
      <c r="A36" s="59" t="inlineStr">
        <is>
          <t>Kenaikan (penurunan) liabilitas manfaat polis masa depan</t>
        </is>
      </c>
      <c r="B36" s="59" t="n"/>
      <c r="C36" s="57" t="inlineStr"/>
      <c r="D36" s="57" t="inlineStr"/>
      <c r="E36" s="57" t="inlineStr"/>
      <c r="F36" s="57" t="inlineStr"/>
      <c r="G36" s="57" t="inlineStr"/>
      <c r="H36" s="57" t="inlineStr"/>
      <c r="I36" s="57" t="inlineStr"/>
      <c r="J36" s="57" t="inlineStr"/>
      <c r="K36" s="57" t="n"/>
      <c r="L36" s="57" t="n"/>
      <c r="M36" s="57" t="n"/>
      <c r="N36" s="57" t="n"/>
      <c r="O36" s="57" t="n"/>
      <c r="P36" s="57" t="n"/>
      <c r="Q36" s="57" t="n"/>
      <c r="R36" s="57" t="n"/>
      <c r="S36" s="57" t="n"/>
      <c r="T36" s="57" t="n"/>
      <c r="U36" s="57" t="n"/>
      <c r="V36" s="57" t="n"/>
      <c r="W36" s="57" t="n"/>
      <c r="X36" s="57" t="n"/>
      <c r="Y36" s="57" t="n"/>
      <c r="Z36" s="57" t="n"/>
      <c r="AA36" s="57" t="n"/>
      <c r="AB36" s="57" t="n"/>
      <c r="AC36" s="57" t="n"/>
      <c r="AD36" s="57" t="n"/>
      <c r="AE36" s="57" t="n"/>
      <c r="AF36" s="57" t="n"/>
      <c r="AG36" s="57" t="n"/>
      <c r="AH36" s="57" t="n"/>
      <c r="AI36" s="57" t="n"/>
      <c r="AJ36" s="57" t="n"/>
      <c r="AK36" s="57" t="n"/>
      <c r="AL36" s="57" t="n"/>
    </row>
    <row r="37" hidden="1" ht="52" customHeight="1" s="173" thickBot="1">
      <c r="A37" s="59" t="inlineStr">
        <is>
          <t>Kenaikan (penurunan) provisi yang timbul dari tes kecukupan liabilitas</t>
        </is>
      </c>
      <c r="B37" s="59" t="n"/>
      <c r="C37" s="57" t="inlineStr"/>
      <c r="D37" s="57" t="inlineStr"/>
      <c r="E37" s="57" t="inlineStr"/>
      <c r="F37" s="57" t="inlineStr"/>
      <c r="G37" s="57" t="inlineStr"/>
      <c r="H37" s="57" t="inlineStr"/>
      <c r="I37" s="57" t="inlineStr"/>
      <c r="J37" s="57" t="inlineStr"/>
      <c r="K37" s="57" t="n"/>
      <c r="L37" s="57" t="n"/>
      <c r="M37" s="57" t="n"/>
      <c r="N37" s="57" t="n"/>
      <c r="O37" s="57" t="n"/>
      <c r="P37" s="57" t="n"/>
      <c r="Q37" s="57" t="n"/>
      <c r="R37" s="57" t="n"/>
      <c r="S37" s="57" t="n"/>
      <c r="T37" s="57" t="n"/>
      <c r="U37" s="57" t="n"/>
      <c r="V37" s="57" t="n"/>
      <c r="W37" s="57" t="n"/>
      <c r="X37" s="57" t="n"/>
      <c r="Y37" s="57" t="n"/>
      <c r="Z37" s="57" t="n"/>
      <c r="AA37" s="57" t="n"/>
      <c r="AB37" s="57" t="n"/>
      <c r="AC37" s="57" t="n"/>
      <c r="AD37" s="57" t="n"/>
      <c r="AE37" s="57" t="n"/>
      <c r="AF37" s="57" t="n"/>
      <c r="AG37" s="57" t="n"/>
      <c r="AH37" s="57" t="n"/>
      <c r="AI37" s="57" t="n"/>
      <c r="AJ37" s="57" t="n"/>
      <c r="AK37" s="57" t="n"/>
      <c r="AL37" s="57" t="n"/>
    </row>
    <row r="38" hidden="1" ht="52" customHeight="1" s="173" thickBot="1">
      <c r="A38" s="59" t="inlineStr">
        <is>
          <t>Kenaikan (penurunan) liabilitas asuransi yang disesikan kepada reasuradur</t>
        </is>
      </c>
      <c r="B38" s="59" t="n"/>
      <c r="C38" s="56" t="inlineStr"/>
      <c r="D38" s="56" t="inlineStr"/>
      <c r="E38" s="56" t="inlineStr"/>
      <c r="F38" s="56" t="inlineStr"/>
      <c r="G38" s="56" t="inlineStr"/>
      <c r="H38" s="56" t="inlineStr"/>
      <c r="I38" s="56" t="inlineStr"/>
      <c r="J38" s="56" t="inlineStr"/>
      <c r="K38" s="56" t="n"/>
      <c r="L38" s="56" t="n"/>
      <c r="M38" s="56" t="n"/>
      <c r="N38" s="56" t="n"/>
      <c r="O38" s="56" t="n"/>
      <c r="P38" s="56" t="n"/>
      <c r="Q38" s="56" t="n"/>
      <c r="R38" s="56" t="n"/>
      <c r="S38" s="56" t="n"/>
      <c r="T38" s="56" t="n"/>
      <c r="U38" s="56" t="n"/>
      <c r="V38" s="56" t="n"/>
      <c r="W38" s="56" t="n"/>
      <c r="X38" s="56" t="n"/>
      <c r="Y38" s="56" t="n"/>
      <c r="Z38" s="56" t="n"/>
      <c r="AA38" s="56" t="n"/>
      <c r="AB38" s="56" t="n"/>
      <c r="AC38" s="56" t="n"/>
      <c r="AD38" s="56" t="n"/>
      <c r="AE38" s="56" t="n"/>
      <c r="AF38" s="56" t="n"/>
      <c r="AG38" s="56" t="n"/>
      <c r="AH38" s="56" t="n"/>
      <c r="AI38" s="56" t="n"/>
      <c r="AJ38" s="56" t="n"/>
      <c r="AK38" s="56" t="n"/>
      <c r="AL38" s="56" t="n"/>
    </row>
    <row r="39" hidden="1" ht="52" customHeight="1" s="173" thickBot="1">
      <c r="A39" s="59" t="inlineStr">
        <is>
          <t>Kenaikan (penurunan) liabilitas pemegang polis pada kontrak unit-linked</t>
        </is>
      </c>
      <c r="B39" s="59" t="n"/>
      <c r="C39" s="57" t="inlineStr"/>
      <c r="D39" s="57" t="inlineStr"/>
      <c r="E39" s="57" t="inlineStr"/>
      <c r="F39" s="57" t="inlineStr"/>
      <c r="G39" s="57" t="inlineStr"/>
      <c r="H39" s="57" t="inlineStr"/>
      <c r="I39" s="57" t="inlineStr"/>
      <c r="J39" s="57" t="inlineStr"/>
      <c r="K39" s="57" t="n"/>
      <c r="L39" s="57" t="n"/>
      <c r="M39" s="57" t="n"/>
      <c r="N39" s="57" t="n"/>
      <c r="O39" s="57" t="n"/>
      <c r="P39" s="57" t="n"/>
      <c r="Q39" s="57" t="n"/>
      <c r="R39" s="57" t="n"/>
      <c r="S39" s="57" t="n"/>
      <c r="T39" s="57" t="n"/>
      <c r="U39" s="57" t="n"/>
      <c r="V39" s="57" t="n"/>
      <c r="W39" s="57" t="n"/>
      <c r="X39" s="57" t="n"/>
      <c r="Y39" s="57" t="n"/>
      <c r="Z39" s="57" t="n"/>
      <c r="AA39" s="57" t="n"/>
      <c r="AB39" s="57" t="n"/>
      <c r="AC39" s="57" t="n"/>
      <c r="AD39" s="57" t="n"/>
      <c r="AE39" s="57" t="n"/>
      <c r="AF39" s="57" t="n"/>
      <c r="AG39" s="57" t="n"/>
      <c r="AH39" s="57" t="n"/>
      <c r="AI39" s="57" t="n"/>
      <c r="AJ39" s="57" t="n"/>
      <c r="AK39" s="57" t="n"/>
      <c r="AL39" s="57" t="n"/>
    </row>
    <row r="40" hidden="1" ht="18" customHeight="1" s="173" thickBot="1">
      <c r="A40" s="59" t="inlineStr">
        <is>
          <t>Beban komisi asuransi</t>
        </is>
      </c>
      <c r="B40" s="59" t="n"/>
      <c r="C40" s="57" t="inlineStr"/>
      <c r="D40" s="57" t="inlineStr"/>
      <c r="E40" s="57" t="inlineStr"/>
      <c r="F40" s="57" t="inlineStr"/>
      <c r="G40" s="57" t="inlineStr"/>
      <c r="H40" s="57" t="inlineStr"/>
      <c r="I40" s="57" t="inlineStr"/>
      <c r="J40" s="57" t="inlineStr"/>
      <c r="K40" s="57" t="n"/>
      <c r="L40" s="57" t="n"/>
      <c r="M40" s="57" t="n"/>
      <c r="N40" s="57" t="n"/>
      <c r="O40" s="57" t="n"/>
      <c r="P40" s="57" t="n"/>
      <c r="Q40" s="57" t="n"/>
      <c r="R40" s="57" t="n"/>
      <c r="S40" s="57" t="n"/>
      <c r="T40" s="57" t="n"/>
      <c r="U40" s="57" t="n"/>
      <c r="V40" s="57" t="n"/>
      <c r="W40" s="57" t="n"/>
      <c r="X40" s="57" t="n"/>
      <c r="Y40" s="57" t="n"/>
      <c r="Z40" s="57" t="n"/>
      <c r="AA40" s="57" t="n"/>
      <c r="AB40" s="57" t="n"/>
      <c r="AC40" s="57" t="n"/>
      <c r="AD40" s="57" t="n"/>
      <c r="AE40" s="57" t="n"/>
      <c r="AF40" s="57" t="n"/>
      <c r="AG40" s="57" t="n"/>
      <c r="AH40" s="57" t="n"/>
      <c r="AI40" s="57" t="n"/>
      <c r="AJ40" s="57" t="n"/>
      <c r="AK40" s="57" t="n"/>
      <c r="AL40" s="57" t="n"/>
    </row>
    <row r="41" hidden="1" ht="18" customHeight="1" s="173" thickBot="1">
      <c r="A41" s="59" t="inlineStr">
        <is>
          <t>Ujrah dibayar</t>
        </is>
      </c>
      <c r="B41" s="59" t="n"/>
      <c r="C41" s="57" t="inlineStr"/>
      <c r="D41" s="57" t="inlineStr"/>
      <c r="E41" s="57" t="inlineStr"/>
      <c r="F41" s="57" t="inlineStr"/>
      <c r="G41" s="57" t="inlineStr"/>
      <c r="H41" s="57" t="inlineStr"/>
      <c r="I41" s="57" t="inlineStr"/>
      <c r="J41" s="57" t="inlineStr"/>
      <c r="K41" s="57" t="n"/>
      <c r="L41" s="57" t="n"/>
      <c r="M41" s="57" t="n"/>
      <c r="N41" s="57" t="n"/>
      <c r="O41" s="57" t="n"/>
      <c r="P41" s="57" t="n"/>
      <c r="Q41" s="57" t="n"/>
      <c r="R41" s="57" t="n"/>
      <c r="S41" s="57" t="n"/>
      <c r="T41" s="57" t="n"/>
      <c r="U41" s="57" t="n"/>
      <c r="V41" s="57" t="n"/>
      <c r="W41" s="57" t="n"/>
      <c r="X41" s="57" t="n"/>
      <c r="Y41" s="57" t="n"/>
      <c r="Z41" s="57" t="n"/>
      <c r="AA41" s="57" t="n"/>
      <c r="AB41" s="57" t="n"/>
      <c r="AC41" s="57" t="n"/>
      <c r="AD41" s="57" t="n"/>
      <c r="AE41" s="57" t="n"/>
      <c r="AF41" s="57" t="n"/>
      <c r="AG41" s="57" t="n"/>
      <c r="AH41" s="57" t="n"/>
      <c r="AI41" s="57" t="n"/>
      <c r="AJ41" s="57" t="n"/>
      <c r="AK41" s="57" t="n"/>
      <c r="AL41" s="57" t="n"/>
    </row>
    <row r="42" hidden="1" ht="35" customHeight="1" s="173" thickBot="1">
      <c r="A42" s="59" t="inlineStr">
        <is>
          <t>Beban akuisisi dari kontrak asuransi</t>
        </is>
      </c>
      <c r="B42" s="59" t="n"/>
      <c r="C42" s="57" t="inlineStr"/>
      <c r="D42" s="57" t="inlineStr"/>
      <c r="E42" s="57" t="inlineStr"/>
      <c r="F42" s="57" t="inlineStr"/>
      <c r="G42" s="57" t="inlineStr"/>
      <c r="H42" s="57" t="inlineStr"/>
      <c r="I42" s="57" t="inlineStr"/>
      <c r="J42" s="57" t="inlineStr"/>
      <c r="K42" s="57" t="n"/>
      <c r="L42" s="57" t="n"/>
      <c r="M42" s="57" t="n"/>
      <c r="N42" s="57" t="n"/>
      <c r="O42" s="57" t="n"/>
      <c r="P42" s="57" t="n"/>
      <c r="Q42" s="57" t="n"/>
      <c r="R42" s="57" t="n"/>
      <c r="S42" s="57" t="n"/>
      <c r="T42" s="57" t="n"/>
      <c r="U42" s="57" t="n"/>
      <c r="V42" s="57" t="n"/>
      <c r="W42" s="57" t="n"/>
      <c r="X42" s="57" t="n"/>
      <c r="Y42" s="57" t="n"/>
      <c r="Z42" s="57" t="n"/>
      <c r="AA42" s="57" t="n"/>
      <c r="AB42" s="57" t="n"/>
      <c r="AC42" s="57" t="n"/>
      <c r="AD42" s="57" t="n"/>
      <c r="AE42" s="57" t="n"/>
      <c r="AF42" s="57" t="n"/>
      <c r="AG42" s="57" t="n"/>
      <c r="AH42" s="57" t="n"/>
      <c r="AI42" s="57" t="n"/>
      <c r="AJ42" s="57" t="n"/>
      <c r="AK42" s="57" t="n"/>
      <c r="AL42" s="57" t="n"/>
    </row>
    <row r="43" hidden="1" ht="18" customHeight="1" s="173" thickBot="1">
      <c r="A43" s="59" t="inlineStr">
        <is>
          <t>Beban asuransi lainnya</t>
        </is>
      </c>
      <c r="B43" s="59" t="n"/>
      <c r="C43" s="57" t="inlineStr"/>
      <c r="D43" s="57" t="inlineStr"/>
      <c r="E43" s="57" t="inlineStr"/>
      <c r="F43" s="57" t="inlineStr"/>
      <c r="G43" s="57" t="inlineStr"/>
      <c r="H43" s="57" t="inlineStr"/>
      <c r="I43" s="57" t="inlineStr"/>
      <c r="J43" s="57" t="inlineStr"/>
      <c r="K43" s="57" t="n"/>
      <c r="L43" s="57" t="n"/>
      <c r="M43" s="57" t="n"/>
      <c r="N43" s="57" t="n"/>
      <c r="O43" s="57" t="n"/>
      <c r="P43" s="57" t="n"/>
      <c r="Q43" s="57" t="n"/>
      <c r="R43" s="57" t="n"/>
      <c r="S43" s="57" t="n"/>
      <c r="T43" s="57" t="n"/>
      <c r="U43" s="57" t="n"/>
      <c r="V43" s="57" t="n"/>
      <c r="W43" s="57" t="n"/>
      <c r="X43" s="57" t="n"/>
      <c r="Y43" s="57" t="n"/>
      <c r="Z43" s="57" t="n"/>
      <c r="AA43" s="57" t="n"/>
      <c r="AB43" s="57" t="n"/>
      <c r="AC43" s="57" t="n"/>
      <c r="AD43" s="57" t="n"/>
      <c r="AE43" s="57" t="n"/>
      <c r="AF43" s="57" t="n"/>
      <c r="AG43" s="57" t="n"/>
      <c r="AH43" s="57" t="n"/>
      <c r="AI43" s="57" t="n"/>
      <c r="AJ43" s="57" t="n"/>
      <c r="AK43" s="57" t="n"/>
      <c r="AL43" s="57" t="n"/>
    </row>
    <row r="44" ht="35" customHeight="1" s="173" thickBot="1">
      <c r="A44" s="54" t="inlineStr">
        <is>
          <t>Net Operating Revenue before Provisions</t>
        </is>
      </c>
      <c r="B44" s="62" t="n"/>
      <c r="C44" s="149">
        <f>C5 - (C14+C23+C24+C26+C32+C35+C36+C37+C39+C40+C41+C42+C43)</f>
        <v/>
      </c>
      <c r="D44" s="149">
        <f>D5-D14-D32</f>
        <v/>
      </c>
      <c r="E44" s="149">
        <f>E5-E14-E32</f>
        <v/>
      </c>
      <c r="F44" s="149">
        <f>F5-F14-F32</f>
        <v/>
      </c>
      <c r="G44" s="149">
        <f>G5-G14-G32</f>
        <v/>
      </c>
      <c r="H44" s="149">
        <f>H5-H14-H32</f>
        <v/>
      </c>
      <c r="I44" s="149">
        <f>I5-I14-I32</f>
        <v/>
      </c>
      <c r="J44" s="149">
        <f>J5-J14-J32</f>
        <v/>
      </c>
      <c r="K44" s="149">
        <f>K5-K14-K32</f>
        <v/>
      </c>
      <c r="L44" s="149">
        <f>L5-L14-L32</f>
        <v/>
      </c>
      <c r="M44" s="149">
        <f>M5-M14-M32</f>
        <v/>
      </c>
      <c r="N44" s="149">
        <f>N5-N14-N32</f>
        <v/>
      </c>
      <c r="O44" s="149">
        <f>O5-O14-O32</f>
        <v/>
      </c>
      <c r="P44" s="149">
        <f>P5-P14-P32</f>
        <v/>
      </c>
      <c r="Q44" s="149">
        <f>Q5-Q14-Q32</f>
        <v/>
      </c>
      <c r="R44" s="149">
        <f>R5-R14-R32</f>
        <v/>
      </c>
      <c r="S44" s="149">
        <f>S5-S14-S32</f>
        <v/>
      </c>
      <c r="T44" s="149">
        <f>T5-T14-T32</f>
        <v/>
      </c>
      <c r="U44" s="149">
        <f>U5-U14-U32</f>
        <v/>
      </c>
      <c r="V44" s="149">
        <f>V5-V14-V32</f>
        <v/>
      </c>
      <c r="W44" s="149">
        <f>W5-W14-W32</f>
        <v/>
      </c>
      <c r="X44" s="149">
        <f>X5-X14-X32</f>
        <v/>
      </c>
      <c r="Y44" s="149">
        <f>Y5-Y14-Y32</f>
        <v/>
      </c>
      <c r="Z44" s="149">
        <f>Z5-Z14-Z32</f>
        <v/>
      </c>
      <c r="AA44" s="149">
        <f>AA5-AA14-AA32</f>
        <v/>
      </c>
      <c r="AB44" s="149">
        <f>AB5-AB14-AB32</f>
        <v/>
      </c>
      <c r="AC44" s="149">
        <f>AC5-AC14-AC32</f>
        <v/>
      </c>
      <c r="AD44" s="149">
        <f>AD5-AD14-AD32</f>
        <v/>
      </c>
      <c r="AE44" s="149">
        <f>AE5-AE14-AE32</f>
        <v/>
      </c>
      <c r="AF44" s="149">
        <f>AF5-AF14-AF32</f>
        <v/>
      </c>
      <c r="AG44" s="149">
        <f>AG5-AG14-AG32</f>
        <v/>
      </c>
      <c r="AH44" s="149">
        <f>AH5-AH14-AH32</f>
        <v/>
      </c>
      <c r="AI44" s="149">
        <f>AI5-AI14-AI32</f>
        <v/>
      </c>
      <c r="AJ44" s="149">
        <f>AJ5-AJ14-AJ32</f>
        <v/>
      </c>
      <c r="AK44" s="149">
        <f>AK5-AK14-AK32</f>
        <v/>
      </c>
      <c r="AL44" s="149">
        <f>AL5-AL14-AL32</f>
        <v/>
      </c>
    </row>
    <row r="45" ht="18" customHeight="1" s="173" thickBot="1">
      <c r="A45" s="145" t="inlineStr">
        <is>
          <t>GPM (%)</t>
        </is>
      </c>
      <c r="B45" s="54" t="n"/>
      <c r="C45" s="95">
        <f>IFERROR(C44/C5, "")</f>
        <v/>
      </c>
      <c r="D45" s="95">
        <f>IFERROR(D44/D5, "")</f>
        <v/>
      </c>
      <c r="E45" s="95">
        <f>IFERROR(E44/E5, "")</f>
        <v/>
      </c>
      <c r="F45" s="95">
        <f>IFERROR(F44/F5, "")</f>
        <v/>
      </c>
      <c r="G45" s="95">
        <f>IFERROR(G44/G5, "")</f>
        <v/>
      </c>
      <c r="H45" s="95">
        <f>IFERROR(H44/H5, "")</f>
        <v/>
      </c>
      <c r="I45" s="95">
        <f>IFERROR(I44/I5, "")</f>
        <v/>
      </c>
      <c r="J45" s="95">
        <f>IFERROR(J44/J5, "")</f>
        <v/>
      </c>
      <c r="K45" s="95">
        <f>IFERROR(K44/K5, "")</f>
        <v/>
      </c>
      <c r="L45" s="95">
        <f>IFERROR(L44/L5, "")</f>
        <v/>
      </c>
      <c r="M45" s="95">
        <f>IFERROR(M44/M5, "")</f>
        <v/>
      </c>
      <c r="N45" s="95">
        <f>IFERROR(N44/N5, "")</f>
        <v/>
      </c>
      <c r="O45" s="95">
        <f>IFERROR(O44/O5, "")</f>
        <v/>
      </c>
      <c r="P45" s="95">
        <f>IFERROR(P44/P5, "")</f>
        <v/>
      </c>
      <c r="Q45" s="95">
        <f>IFERROR(Q44/Q5, "")</f>
        <v/>
      </c>
      <c r="R45" s="95">
        <f>IFERROR(R44/R5, "")</f>
        <v/>
      </c>
      <c r="S45" s="95">
        <f>IFERROR(S44/S5, "")</f>
        <v/>
      </c>
      <c r="T45" s="95">
        <f>IFERROR(T44/T5, "")</f>
        <v/>
      </c>
      <c r="U45" s="95">
        <f>IFERROR(U44/U5, "")</f>
        <v/>
      </c>
      <c r="V45" s="95">
        <f>IFERROR(V44/V5, "")</f>
        <v/>
      </c>
      <c r="W45" s="95">
        <f>IFERROR(W44/W5, "")</f>
        <v/>
      </c>
      <c r="X45" s="95">
        <f>IFERROR(X44/X5, "")</f>
        <v/>
      </c>
      <c r="Y45" s="95">
        <f>IFERROR(Y44/Y5, "")</f>
        <v/>
      </c>
      <c r="Z45" s="95">
        <f>IFERROR(Z44/Z5, "")</f>
        <v/>
      </c>
      <c r="AA45" s="95">
        <f>IFERROR(AA44/AA5, "")</f>
        <v/>
      </c>
      <c r="AB45" s="95">
        <f>IFERROR(AB44/AB5, "")</f>
        <v/>
      </c>
      <c r="AC45" s="95">
        <f>IFERROR(AC44/AC5, "")</f>
        <v/>
      </c>
      <c r="AD45" s="95">
        <f>IFERROR(AD44/AD5, "")</f>
        <v/>
      </c>
      <c r="AE45" s="95">
        <f>IFERROR(AE44/AE5, "")</f>
        <v/>
      </c>
      <c r="AF45" s="95">
        <f>IFERROR(AF44/AF5, "")</f>
        <v/>
      </c>
      <c r="AG45" s="95">
        <f>IFERROR(AG44/AG5, "")</f>
        <v/>
      </c>
      <c r="AH45" s="95">
        <f>IFERROR(AH44/AH5, "")</f>
        <v/>
      </c>
      <c r="AI45" s="95">
        <f>IFERROR(AI44/AI5, "")</f>
        <v/>
      </c>
      <c r="AJ45" s="95">
        <f>IFERROR(AJ44/AJ5, "")</f>
        <v/>
      </c>
      <c r="AK45" s="95">
        <f>IFERROR(AK44/AK5, "")</f>
        <v/>
      </c>
      <c r="AL45" s="95">
        <f>IFERROR(AL44/AL5, "")</f>
        <v/>
      </c>
    </row>
    <row r="46" ht="18" customHeight="1" s="173" thickBot="1">
      <c r="A46" s="58" t="inlineStr">
        <is>
          <t>Pendapatan dari pembiayaan</t>
        </is>
      </c>
      <c r="B46" s="58" t="n"/>
      <c r="C46" s="53" t="n"/>
      <c r="D46" s="53" t="n"/>
      <c r="E46" s="53" t="n"/>
      <c r="F46" s="53" t="n"/>
      <c r="G46" s="53" t="n"/>
      <c r="H46" s="53" t="n"/>
      <c r="I46" s="53" t="n"/>
      <c r="J46" s="53" t="n"/>
      <c r="K46" s="53" t="n"/>
      <c r="L46" s="53" t="n"/>
      <c r="M46" s="53" t="n"/>
      <c r="N46" s="53" t="n"/>
      <c r="O46" s="53" t="n"/>
      <c r="P46" s="53" t="n"/>
      <c r="Q46" s="53" t="n"/>
      <c r="R46" s="53" t="n"/>
      <c r="S46" s="53" t="n"/>
      <c r="T46" s="53" t="n"/>
      <c r="U46" s="53" t="n"/>
      <c r="V46" s="53" t="n"/>
      <c r="W46" s="53" t="n"/>
      <c r="X46" s="53" t="n"/>
      <c r="Y46" s="53" t="n"/>
      <c r="Z46" s="53" t="n"/>
      <c r="AA46" s="53" t="n"/>
      <c r="AB46" s="53" t="n"/>
      <c r="AC46" s="53" t="n"/>
      <c r="AD46" s="53" t="n"/>
      <c r="AE46" s="53" t="n"/>
      <c r="AF46" s="53" t="n"/>
      <c r="AG46" s="53" t="n"/>
      <c r="AH46" s="53" t="n"/>
      <c r="AI46" s="53" t="n"/>
      <c r="AJ46" s="53" t="n"/>
      <c r="AK46" s="53" t="n"/>
      <c r="AL46" s="53" t="n"/>
    </row>
    <row r="47" hidden="1" ht="35" customHeight="1" s="173" thickBot="1">
      <c r="A47" s="59" t="inlineStr">
        <is>
          <t>Pendapatan dari pembiayaan konsumen</t>
        </is>
      </c>
      <c r="B47" s="59" t="n"/>
      <c r="C47" s="56" t="inlineStr"/>
      <c r="D47" s="56" t="inlineStr"/>
      <c r="E47" s="56" t="inlineStr"/>
      <c r="F47" s="56" t="inlineStr"/>
      <c r="G47" s="56" t="inlineStr"/>
      <c r="H47" s="56" t="inlineStr"/>
      <c r="I47" s="56" t="inlineStr"/>
      <c r="J47" s="56" t="inlineStr"/>
      <c r="K47" s="56" t="n"/>
      <c r="L47" s="56" t="n"/>
      <c r="M47" s="56" t="n"/>
      <c r="N47" s="56" t="n"/>
      <c r="O47" s="56" t="n"/>
      <c r="P47" s="56" t="n"/>
      <c r="Q47" s="56" t="n"/>
      <c r="R47" s="56" t="n"/>
      <c r="S47" s="56" t="n"/>
      <c r="T47" s="56" t="n"/>
      <c r="U47" s="56" t="n"/>
      <c r="V47" s="56" t="n"/>
      <c r="W47" s="56" t="n"/>
      <c r="X47" s="56" t="n"/>
      <c r="Y47" s="56" t="n"/>
      <c r="Z47" s="56" t="n"/>
      <c r="AA47" s="56" t="n"/>
      <c r="AB47" s="56" t="n"/>
      <c r="AC47" s="56" t="n"/>
      <c r="AD47" s="56" t="n"/>
      <c r="AE47" s="56" t="n"/>
      <c r="AF47" s="56" t="n"/>
      <c r="AG47" s="56" t="n"/>
      <c r="AH47" s="56" t="n"/>
      <c r="AI47" s="56" t="n"/>
      <c r="AJ47" s="56" t="n"/>
      <c r="AK47" s="56" t="n"/>
      <c r="AL47" s="56" t="n"/>
    </row>
    <row r="48" hidden="1" ht="35" customHeight="1" s="173" thickBot="1">
      <c r="A48" s="59" t="inlineStr">
        <is>
          <t>Pendapatan dari sewa pembiayaan</t>
        </is>
      </c>
      <c r="B48" s="59" t="n"/>
      <c r="C48" s="56" t="inlineStr"/>
      <c r="D48" s="56" t="inlineStr"/>
      <c r="E48" s="56" t="inlineStr"/>
      <c r="F48" s="56" t="inlineStr"/>
      <c r="G48" s="56" t="inlineStr"/>
      <c r="H48" s="56" t="inlineStr"/>
      <c r="I48" s="56" t="inlineStr"/>
      <c r="J48" s="56" t="inlineStr"/>
      <c r="K48" s="56" t="n"/>
      <c r="L48" s="56" t="n"/>
      <c r="M48" s="56" t="n"/>
      <c r="N48" s="56" t="n"/>
      <c r="O48" s="56" t="n"/>
      <c r="P48" s="56" t="n"/>
      <c r="Q48" s="56" t="n"/>
      <c r="R48" s="56" t="n"/>
      <c r="S48" s="56" t="n"/>
      <c r="T48" s="56" t="n"/>
      <c r="U48" s="56" t="n"/>
      <c r="V48" s="56" t="n"/>
      <c r="W48" s="56" t="n"/>
      <c r="X48" s="56" t="n"/>
      <c r="Y48" s="56" t="n"/>
      <c r="Z48" s="56" t="n"/>
      <c r="AA48" s="56" t="n"/>
      <c r="AB48" s="56" t="n"/>
      <c r="AC48" s="56" t="n"/>
      <c r="AD48" s="56" t="n"/>
      <c r="AE48" s="56" t="n"/>
      <c r="AF48" s="56" t="n"/>
      <c r="AG48" s="56" t="n"/>
      <c r="AH48" s="56" t="n"/>
      <c r="AI48" s="56" t="n"/>
      <c r="AJ48" s="56" t="n"/>
      <c r="AK48" s="56" t="n"/>
      <c r="AL48" s="56" t="n"/>
    </row>
    <row r="49" hidden="1" ht="18" customHeight="1" s="173" thickBot="1">
      <c r="A49" s="59" t="inlineStr">
        <is>
          <t>Pendapatan dari sewa operasi</t>
        </is>
      </c>
      <c r="B49" s="59" t="n"/>
      <c r="C49" s="56" t="inlineStr"/>
      <c r="D49" s="56" t="inlineStr"/>
      <c r="E49" s="56" t="inlineStr"/>
      <c r="F49" s="56" t="inlineStr"/>
      <c r="G49" s="56" t="inlineStr"/>
      <c r="H49" s="56" t="inlineStr"/>
      <c r="I49" s="56" t="inlineStr"/>
      <c r="J49" s="56" t="inlineStr"/>
      <c r="K49" s="56" t="n"/>
      <c r="L49" s="56" t="n"/>
      <c r="M49" s="56" t="n"/>
      <c r="N49" s="56" t="n"/>
      <c r="O49" s="56" t="n"/>
      <c r="P49" s="56" t="n"/>
      <c r="Q49" s="56" t="n"/>
      <c r="R49" s="56" t="n"/>
      <c r="S49" s="56" t="n"/>
      <c r="T49" s="56" t="n"/>
      <c r="U49" s="56" t="n"/>
      <c r="V49" s="56" t="n"/>
      <c r="W49" s="56" t="n"/>
      <c r="X49" s="56" t="n"/>
      <c r="Y49" s="56" t="n"/>
      <c r="Z49" s="56" t="n"/>
      <c r="AA49" s="56" t="n"/>
      <c r="AB49" s="56" t="n"/>
      <c r="AC49" s="56" t="n"/>
      <c r="AD49" s="56" t="n"/>
      <c r="AE49" s="56" t="n"/>
      <c r="AF49" s="56" t="n"/>
      <c r="AG49" s="56" t="n"/>
      <c r="AH49" s="56" t="n"/>
      <c r="AI49" s="56" t="n"/>
      <c r="AJ49" s="56" t="n"/>
      <c r="AK49" s="56" t="n"/>
      <c r="AL49" s="56" t="n"/>
    </row>
    <row r="50" hidden="1" ht="18" customHeight="1" s="173" thickBot="1">
      <c r="A50" s="59" t="inlineStr">
        <is>
          <t>Pendapatan dari anjak piutang</t>
        </is>
      </c>
      <c r="B50" s="59" t="n"/>
      <c r="C50" s="56" t="inlineStr"/>
      <c r="D50" s="56" t="inlineStr"/>
      <c r="E50" s="56" t="inlineStr"/>
      <c r="F50" s="56" t="inlineStr"/>
      <c r="G50" s="56" t="inlineStr"/>
      <c r="H50" s="56" t="inlineStr"/>
      <c r="I50" s="56" t="inlineStr"/>
      <c r="J50" s="56" t="inlineStr"/>
      <c r="K50" s="56" t="n"/>
      <c r="L50" s="56" t="n"/>
      <c r="M50" s="56" t="n"/>
      <c r="N50" s="56" t="n"/>
      <c r="O50" s="56" t="n"/>
      <c r="P50" s="56" t="n"/>
      <c r="Q50" s="56" t="n"/>
      <c r="R50" s="56" t="n"/>
      <c r="S50" s="56" t="n"/>
      <c r="T50" s="56" t="n"/>
      <c r="U50" s="56" t="n"/>
      <c r="V50" s="56" t="n"/>
      <c r="W50" s="56" t="n"/>
      <c r="X50" s="56" t="n"/>
      <c r="Y50" s="56" t="n"/>
      <c r="Z50" s="56" t="n"/>
      <c r="AA50" s="56" t="n"/>
      <c r="AB50" s="56" t="n"/>
      <c r="AC50" s="56" t="n"/>
      <c r="AD50" s="56" t="n"/>
      <c r="AE50" s="56" t="n"/>
      <c r="AF50" s="56" t="n"/>
      <c r="AG50" s="56" t="n"/>
      <c r="AH50" s="56" t="n"/>
      <c r="AI50" s="56" t="n"/>
      <c r="AJ50" s="56" t="n"/>
      <c r="AK50" s="56" t="n"/>
      <c r="AL50" s="56" t="n"/>
    </row>
    <row r="51" ht="18" customHeight="1" s="173" thickBot="1">
      <c r="A51" s="58" t="inlineStr">
        <is>
          <t>Pendapatan sekuritas</t>
        </is>
      </c>
      <c r="B51" s="58" t="n"/>
      <c r="C51" s="53" t="n"/>
      <c r="D51" s="53" t="n"/>
      <c r="E51" s="53" t="n"/>
      <c r="F51" s="53" t="n"/>
      <c r="G51" s="53" t="n"/>
      <c r="H51" s="53" t="n"/>
      <c r="I51" s="53" t="n"/>
      <c r="J51" s="53" t="n"/>
      <c r="K51" s="53" t="n"/>
      <c r="L51" s="53" t="n"/>
      <c r="M51" s="53" t="n"/>
      <c r="N51" s="53" t="n"/>
      <c r="O51" s="53" t="n"/>
      <c r="P51" s="53" t="n"/>
      <c r="Q51" s="53" t="n"/>
      <c r="R51" s="53" t="n"/>
      <c r="S51" s="53" t="n"/>
      <c r="T51" s="53" t="n"/>
      <c r="U51" s="53" t="n"/>
      <c r="V51" s="53" t="n"/>
      <c r="W51" s="53" t="n"/>
      <c r="X51" s="53" t="n"/>
      <c r="Y51" s="53" t="n"/>
      <c r="Z51" s="53" t="n"/>
      <c r="AA51" s="53" t="n"/>
      <c r="AB51" s="53" t="n"/>
      <c r="AC51" s="53" t="n"/>
      <c r="AD51" s="53" t="n"/>
      <c r="AE51" s="53" t="n"/>
      <c r="AF51" s="53" t="n"/>
      <c r="AG51" s="53" t="n"/>
      <c r="AH51" s="53" t="n"/>
      <c r="AI51" s="53" t="n"/>
      <c r="AJ51" s="53" t="n"/>
      <c r="AK51" s="53" t="n"/>
      <c r="AL51" s="53" t="n"/>
    </row>
    <row r="52" hidden="1" ht="35" customHeight="1" s="173" thickBot="1">
      <c r="A52" s="59" t="inlineStr">
        <is>
          <t>Pendapatan kegiatan penjamin emisi dan penjualan efek</t>
        </is>
      </c>
      <c r="B52" s="59" t="n"/>
      <c r="C52" s="56" t="inlineStr"/>
      <c r="D52" s="56" t="inlineStr"/>
      <c r="E52" s="56" t="inlineStr"/>
      <c r="F52" s="56" t="inlineStr"/>
      <c r="G52" s="56" t="inlineStr"/>
      <c r="H52" s="56" t="inlineStr"/>
      <c r="I52" s="56" t="inlineStr"/>
      <c r="J52" s="56" t="inlineStr"/>
      <c r="K52" s="56" t="n"/>
      <c r="L52" s="56" t="n"/>
      <c r="M52" s="56" t="n"/>
      <c r="N52" s="56" t="n"/>
      <c r="O52" s="56" t="n"/>
      <c r="P52" s="56" t="n"/>
      <c r="Q52" s="56" t="n"/>
      <c r="R52" s="56" t="n"/>
      <c r="S52" s="56" t="n"/>
      <c r="T52" s="56" t="n"/>
      <c r="U52" s="56" t="n"/>
      <c r="V52" s="56" t="n"/>
      <c r="W52" s="56" t="n"/>
      <c r="X52" s="56" t="n"/>
      <c r="Y52" s="56" t="n"/>
      <c r="Z52" s="56" t="n"/>
      <c r="AA52" s="56" t="n"/>
      <c r="AB52" s="56" t="n"/>
      <c r="AC52" s="56" t="n"/>
      <c r="AD52" s="56" t="n"/>
      <c r="AE52" s="56" t="n"/>
      <c r="AF52" s="56" t="n"/>
      <c r="AG52" s="56" t="n"/>
      <c r="AH52" s="56" t="n"/>
      <c r="AI52" s="56" t="n"/>
      <c r="AJ52" s="56" t="n"/>
      <c r="AK52" s="56" t="n"/>
      <c r="AL52" s="56" t="n"/>
    </row>
    <row r="53" hidden="1" ht="35" customHeight="1" s="173" thickBot="1">
      <c r="A53" s="59" t="inlineStr">
        <is>
          <t>Pendapatan pembiayaan transaksi nasabah</t>
        </is>
      </c>
      <c r="B53" s="59" t="n"/>
      <c r="C53" s="56" t="inlineStr"/>
      <c r="D53" s="56" t="inlineStr"/>
      <c r="E53" s="56" t="inlineStr"/>
      <c r="F53" s="56" t="inlineStr"/>
      <c r="G53" s="56" t="inlineStr"/>
      <c r="H53" s="56" t="inlineStr"/>
      <c r="I53" s="56" t="inlineStr"/>
      <c r="J53" s="56" t="inlineStr"/>
      <c r="K53" s="56" t="n"/>
      <c r="L53" s="56" t="n"/>
      <c r="M53" s="56" t="n"/>
      <c r="N53" s="56" t="n"/>
      <c r="O53" s="56" t="n"/>
      <c r="P53" s="56" t="n"/>
      <c r="Q53" s="56" t="n"/>
      <c r="R53" s="56" t="n"/>
      <c r="S53" s="56" t="n"/>
      <c r="T53" s="56" t="n"/>
      <c r="U53" s="56" t="n"/>
      <c r="V53" s="56" t="n"/>
      <c r="W53" s="56" t="n"/>
      <c r="X53" s="56" t="n"/>
      <c r="Y53" s="56" t="n"/>
      <c r="Z53" s="56" t="n"/>
      <c r="AA53" s="56" t="n"/>
      <c r="AB53" s="56" t="n"/>
      <c r="AC53" s="56" t="n"/>
      <c r="AD53" s="56" t="n"/>
      <c r="AE53" s="56" t="n"/>
      <c r="AF53" s="56" t="n"/>
      <c r="AG53" s="56" t="n"/>
      <c r="AH53" s="56" t="n"/>
      <c r="AI53" s="56" t="n"/>
      <c r="AJ53" s="56" t="n"/>
      <c r="AK53" s="56" t="n"/>
      <c r="AL53" s="56" t="n"/>
    </row>
    <row r="54" hidden="1" ht="35" customHeight="1" s="173" thickBot="1">
      <c r="A54" s="59" t="inlineStr">
        <is>
          <t>Pendapatan jasa biro administrasi efek</t>
        </is>
      </c>
      <c r="B54" s="59" t="n"/>
      <c r="C54" s="56" t="inlineStr"/>
      <c r="D54" s="56" t="inlineStr"/>
      <c r="E54" s="56" t="inlineStr"/>
      <c r="F54" s="56" t="inlineStr"/>
      <c r="G54" s="56" t="inlineStr"/>
      <c r="H54" s="56" t="inlineStr"/>
      <c r="I54" s="56" t="inlineStr"/>
      <c r="J54" s="56" t="inlineStr"/>
      <c r="K54" s="56" t="n"/>
      <c r="L54" s="56" t="n"/>
      <c r="M54" s="56" t="n"/>
      <c r="N54" s="56" t="n"/>
      <c r="O54" s="56" t="n"/>
      <c r="P54" s="56" t="n"/>
      <c r="Q54" s="56" t="n"/>
      <c r="R54" s="56" t="n"/>
      <c r="S54" s="56" t="n"/>
      <c r="T54" s="56" t="n"/>
      <c r="U54" s="56" t="n"/>
      <c r="V54" s="56" t="n"/>
      <c r="W54" s="56" t="n"/>
      <c r="X54" s="56" t="n"/>
      <c r="Y54" s="56" t="n"/>
      <c r="Z54" s="56" t="n"/>
      <c r="AA54" s="56" t="n"/>
      <c r="AB54" s="56" t="n"/>
      <c r="AC54" s="56" t="n"/>
      <c r="AD54" s="56" t="n"/>
      <c r="AE54" s="56" t="n"/>
      <c r="AF54" s="56" t="n"/>
      <c r="AG54" s="56" t="n"/>
      <c r="AH54" s="56" t="n"/>
      <c r="AI54" s="56" t="n"/>
      <c r="AJ54" s="56" t="n"/>
      <c r="AK54" s="56" t="n"/>
      <c r="AL54" s="56" t="n"/>
    </row>
    <row r="55" hidden="1" ht="35" customHeight="1" s="173" thickBot="1">
      <c r="A55" s="59" t="inlineStr">
        <is>
          <t>Pendapatan kegiatan jasa manajer investasi</t>
        </is>
      </c>
      <c r="B55" s="59" t="n"/>
      <c r="C55" s="56" t="inlineStr"/>
      <c r="D55" s="56" t="inlineStr"/>
      <c r="E55" s="56" t="inlineStr"/>
      <c r="F55" s="56" t="inlineStr"/>
      <c r="G55" s="56" t="inlineStr"/>
      <c r="H55" s="56" t="inlineStr"/>
      <c r="I55" s="56" t="inlineStr"/>
      <c r="J55" s="56" t="inlineStr"/>
      <c r="K55" s="56" t="n"/>
      <c r="L55" s="56" t="n"/>
      <c r="M55" s="56" t="n"/>
      <c r="N55" s="56" t="n"/>
      <c r="O55" s="56" t="n"/>
      <c r="P55" s="56" t="n"/>
      <c r="Q55" s="56" t="n"/>
      <c r="R55" s="56" t="n"/>
      <c r="S55" s="56" t="n"/>
      <c r="T55" s="56" t="n"/>
      <c r="U55" s="56" t="n"/>
      <c r="V55" s="56" t="n"/>
      <c r="W55" s="56" t="n"/>
      <c r="X55" s="56" t="n"/>
      <c r="Y55" s="56" t="n"/>
      <c r="Z55" s="56" t="n"/>
      <c r="AA55" s="56" t="n"/>
      <c r="AB55" s="56" t="n"/>
      <c r="AC55" s="56" t="n"/>
      <c r="AD55" s="56" t="n"/>
      <c r="AE55" s="56" t="n"/>
      <c r="AF55" s="56" t="n"/>
      <c r="AG55" s="56" t="n"/>
      <c r="AH55" s="56" t="n"/>
      <c r="AI55" s="56" t="n"/>
      <c r="AJ55" s="56" t="n"/>
      <c r="AK55" s="56" t="n"/>
      <c r="AL55" s="56" t="n"/>
    </row>
    <row r="56" hidden="1" ht="35" customHeight="1" s="173" thickBot="1">
      <c r="A56" s="59" t="inlineStr">
        <is>
          <t>Pendapatan kegiatan jasa penasehat keuangan</t>
        </is>
      </c>
      <c r="B56" s="59" t="n"/>
      <c r="C56" s="56" t="inlineStr"/>
      <c r="D56" s="56" t="inlineStr"/>
      <c r="E56" s="56" t="inlineStr"/>
      <c r="F56" s="56" t="inlineStr"/>
      <c r="G56" s="56" t="inlineStr"/>
      <c r="H56" s="56" t="inlineStr"/>
      <c r="I56" s="56" t="inlineStr"/>
      <c r="J56" s="56" t="inlineStr"/>
      <c r="K56" s="56" t="n"/>
      <c r="L56" s="56" t="n"/>
      <c r="M56" s="56" t="n"/>
      <c r="N56" s="56" t="n"/>
      <c r="O56" s="56" t="n"/>
      <c r="P56" s="56" t="n"/>
      <c r="Q56" s="56" t="n"/>
      <c r="R56" s="56" t="n"/>
      <c r="S56" s="56" t="n"/>
      <c r="T56" s="56" t="n"/>
      <c r="U56" s="56" t="n"/>
      <c r="V56" s="56" t="n"/>
      <c r="W56" s="56" t="n"/>
      <c r="X56" s="56" t="n"/>
      <c r="Y56" s="56" t="n"/>
      <c r="Z56" s="56" t="n"/>
      <c r="AA56" s="56" t="n"/>
      <c r="AB56" s="56" t="n"/>
      <c r="AC56" s="56" t="n"/>
      <c r="AD56" s="56" t="n"/>
      <c r="AE56" s="56" t="n"/>
      <c r="AF56" s="56" t="n"/>
      <c r="AG56" s="56" t="n"/>
      <c r="AH56" s="56" t="n"/>
      <c r="AI56" s="56" t="n"/>
      <c r="AJ56" s="56" t="n"/>
      <c r="AK56" s="56" t="n"/>
      <c r="AL56" s="56" t="n"/>
    </row>
    <row r="57" hidden="1" ht="52" customHeight="1" s="173" thickBot="1">
      <c r="A57" s="59" t="inlineStr">
        <is>
          <t>Keuntungan (kerugian) dari transaksi perdagangan efek yang telah direalisasi</t>
        </is>
      </c>
      <c r="B57" s="59" t="n"/>
      <c r="C57" s="56" t="inlineStr"/>
      <c r="D57" s="56" t="inlineStr"/>
      <c r="E57" s="56" t="inlineStr"/>
      <c r="F57" s="56" t="inlineStr"/>
      <c r="G57" s="56" t="inlineStr"/>
      <c r="H57" s="56" t="inlineStr"/>
      <c r="I57" s="56" t="inlineStr"/>
      <c r="J57" s="56" t="inlineStr"/>
      <c r="K57" s="56" t="n"/>
      <c r="L57" s="56" t="n"/>
      <c r="M57" s="56" t="n"/>
      <c r="N57" s="56" t="n"/>
      <c r="O57" s="56" t="n"/>
      <c r="P57" s="56" t="n"/>
      <c r="Q57" s="56" t="n"/>
      <c r="R57" s="56" t="n"/>
      <c r="S57" s="56" t="n"/>
      <c r="T57" s="56" t="n"/>
      <c r="U57" s="56" t="n"/>
      <c r="V57" s="56" t="n"/>
      <c r="W57" s="56" t="n"/>
      <c r="X57" s="56" t="n"/>
      <c r="Y57" s="56" t="n"/>
      <c r="Z57" s="56" t="n"/>
      <c r="AA57" s="56" t="n"/>
      <c r="AB57" s="56" t="n"/>
      <c r="AC57" s="56" t="n"/>
      <c r="AD57" s="56" t="n"/>
      <c r="AE57" s="56" t="n"/>
      <c r="AF57" s="56" t="n"/>
      <c r="AG57" s="56" t="n"/>
      <c r="AH57" s="56" t="n"/>
      <c r="AI57" s="56" t="n"/>
      <c r="AJ57" s="56" t="n"/>
      <c r="AK57" s="56" t="n"/>
      <c r="AL57" s="56" t="n"/>
    </row>
    <row r="58" hidden="1" ht="35" customHeight="1" s="173" thickBot="1">
      <c r="A58" s="59" t="inlineStr">
        <is>
          <t>Keuntungan (kerugian) perubahan nilai wajar efek</t>
        </is>
      </c>
      <c r="B58" s="59" t="n"/>
      <c r="C58" s="56" t="inlineStr"/>
      <c r="D58" s="56" t="inlineStr"/>
      <c r="E58" s="56" t="inlineStr"/>
      <c r="F58" s="56" t="inlineStr"/>
      <c r="G58" s="56" t="inlineStr"/>
      <c r="H58" s="56" t="inlineStr"/>
      <c r="I58" s="56" t="inlineStr"/>
      <c r="J58" s="56" t="inlineStr"/>
      <c r="K58" s="56" t="n"/>
      <c r="L58" s="56" t="n"/>
      <c r="M58" s="56" t="n"/>
      <c r="N58" s="56" t="n"/>
      <c r="O58" s="56" t="n"/>
      <c r="P58" s="56" t="n"/>
      <c r="Q58" s="56" t="n"/>
      <c r="R58" s="56" t="n"/>
      <c r="S58" s="56" t="n"/>
      <c r="T58" s="56" t="n"/>
      <c r="U58" s="56" t="n"/>
      <c r="V58" s="56" t="n"/>
      <c r="W58" s="56" t="n"/>
      <c r="X58" s="56" t="n"/>
      <c r="Y58" s="56" t="n"/>
      <c r="Z58" s="56" t="n"/>
      <c r="AA58" s="56" t="n"/>
      <c r="AB58" s="56" t="n"/>
      <c r="AC58" s="56" t="n"/>
      <c r="AD58" s="56" t="n"/>
      <c r="AE58" s="56" t="n"/>
      <c r="AF58" s="56" t="n"/>
      <c r="AG58" s="56" t="n"/>
      <c r="AH58" s="56" t="n"/>
      <c r="AI58" s="56" t="n"/>
      <c r="AJ58" s="56" t="n"/>
      <c r="AK58" s="56" t="n"/>
      <c r="AL58" s="56" t="n"/>
    </row>
    <row r="59" ht="18" customHeight="1" s="173" thickBot="1">
      <c r="A59" s="58" t="inlineStr">
        <is>
          <t>Pendapatan operasional lainnya</t>
        </is>
      </c>
      <c r="B59" s="58" t="n"/>
      <c r="C59" s="53" t="n"/>
      <c r="D59" s="53" t="n"/>
      <c r="E59" s="53" t="n"/>
      <c r="F59" s="53" t="n"/>
      <c r="G59" s="53" t="n"/>
      <c r="H59" s="53" t="n"/>
      <c r="I59" s="53" t="n"/>
      <c r="J59" s="53" t="n"/>
      <c r="K59" s="53" t="n"/>
      <c r="L59" s="53" t="n"/>
      <c r="M59" s="53" t="n"/>
      <c r="N59" s="53" t="n"/>
      <c r="O59" s="53" t="n"/>
      <c r="P59" s="53" t="n"/>
      <c r="Q59" s="53" t="n"/>
      <c r="R59" s="53" t="n"/>
      <c r="S59" s="53" t="n"/>
      <c r="T59" s="53" t="n"/>
      <c r="U59" s="53" t="n"/>
      <c r="V59" s="53" t="n"/>
      <c r="W59" s="53" t="n"/>
      <c r="X59" s="53" t="n"/>
      <c r="Y59" s="53" t="n"/>
      <c r="Z59" s="53" t="n"/>
      <c r="AA59" s="53" t="n"/>
      <c r="AB59" s="53" t="n"/>
      <c r="AC59" s="53" t="n"/>
      <c r="AD59" s="53" t="n"/>
      <c r="AE59" s="53" t="n"/>
      <c r="AF59" s="53" t="n"/>
      <c r="AG59" s="53" t="n"/>
      <c r="AH59" s="53" t="n"/>
      <c r="AI59" s="53" t="n"/>
      <c r="AJ59" s="53" t="n"/>
      <c r="AK59" s="53" t="n"/>
      <c r="AL59" s="53" t="n"/>
    </row>
    <row r="60" hidden="1" ht="18" customHeight="1" s="173" thickBot="1">
      <c r="A60" s="59" t="inlineStr">
        <is>
          <t>Pendapatan investasi</t>
        </is>
      </c>
      <c r="B60" s="59" t="n"/>
      <c r="C60" s="56" t="inlineStr"/>
      <c r="D60" s="56" t="inlineStr"/>
      <c r="E60" s="56" t="inlineStr"/>
      <c r="F60" s="56" t="inlineStr"/>
      <c r="G60" s="56" t="inlineStr"/>
      <c r="H60" s="56" t="inlineStr"/>
      <c r="I60" s="56" t="inlineStr"/>
      <c r="J60" s="56" t="inlineStr"/>
      <c r="K60" s="56" t="n"/>
      <c r="L60" s="56" t="n"/>
      <c r="M60" s="56" t="n"/>
      <c r="N60" s="56" t="n"/>
      <c r="O60" s="56" t="n"/>
      <c r="P60" s="56" t="n"/>
      <c r="Q60" s="56" t="n"/>
      <c r="R60" s="56" t="n"/>
      <c r="S60" s="56" t="n"/>
      <c r="T60" s="56" t="n"/>
      <c r="U60" s="56" t="n"/>
      <c r="V60" s="56" t="n"/>
      <c r="W60" s="56" t="n"/>
      <c r="X60" s="56" t="n"/>
      <c r="Y60" s="56" t="n"/>
      <c r="Z60" s="56" t="n"/>
      <c r="AA60" s="56" t="n"/>
      <c r="AB60" s="56" t="n"/>
      <c r="AC60" s="56" t="n"/>
      <c r="AD60" s="56" t="n"/>
      <c r="AE60" s="56" t="n"/>
      <c r="AF60" s="56" t="n"/>
      <c r="AG60" s="56" t="n"/>
      <c r="AH60" s="56" t="n"/>
      <c r="AI60" s="56" t="n"/>
      <c r="AJ60" s="56" t="n"/>
      <c r="AK60" s="56" t="n"/>
      <c r="AL60" s="56" t="n"/>
    </row>
    <row r="61" ht="52" customHeight="1" s="173" thickBot="1">
      <c r="A61" s="59" t="inlineStr">
        <is>
          <t>Pendapatan provisi dan komisi dari transaksi lainnya selain kredit</t>
        </is>
      </c>
      <c r="B61" s="59" t="n"/>
      <c r="C61" s="56" t="inlineStr"/>
      <c r="D61" s="56" t="inlineStr"/>
      <c r="E61" s="56" t="n">
        <v>71.87</v>
      </c>
      <c r="F61" s="56" t="n">
        <v>61.074</v>
      </c>
      <c r="G61" s="56" t="n">
        <v>125.046</v>
      </c>
      <c r="H61" s="56" t="n">
        <v>101.813</v>
      </c>
      <c r="I61" s="56" t="n">
        <v>168.141</v>
      </c>
      <c r="J61" s="56" t="n">
        <v>165.017</v>
      </c>
      <c r="K61" s="56" t="n"/>
      <c r="L61" s="56" t="n"/>
      <c r="M61" s="56" t="n"/>
      <c r="N61" s="56" t="n"/>
      <c r="O61" s="56" t="n"/>
      <c r="P61" s="56" t="n"/>
      <c r="Q61" s="56" t="n"/>
      <c r="R61" s="56" t="n"/>
      <c r="S61" s="56" t="n"/>
      <c r="T61" s="56" t="n"/>
      <c r="U61" s="56" t="n"/>
      <c r="V61" s="56" t="n"/>
      <c r="W61" s="56" t="n"/>
      <c r="X61" s="56" t="n"/>
      <c r="Y61" s="56" t="n"/>
      <c r="Z61" s="56" t="n"/>
      <c r="AA61" s="56" t="n"/>
      <c r="AB61" s="56" t="n"/>
      <c r="AC61" s="56" t="n"/>
      <c r="AD61" s="56" t="n"/>
      <c r="AE61" s="56" t="n"/>
      <c r="AF61" s="56" t="n"/>
      <c r="AG61" s="56" t="n"/>
      <c r="AH61" s="56" t="n"/>
      <c r="AI61" s="56" t="n"/>
      <c r="AJ61" s="56" t="n"/>
      <c r="AK61" s="56" t="n"/>
      <c r="AL61" s="56" t="n"/>
    </row>
    <row r="62" hidden="1" ht="35" customHeight="1" s="173" thickBot="1">
      <c r="A62" s="59" t="inlineStr">
        <is>
          <t>Pendapatan transaksi perdagangan</t>
        </is>
      </c>
      <c r="B62" s="59" t="n"/>
      <c r="C62" s="56" t="inlineStr"/>
      <c r="D62" s="56" t="inlineStr"/>
      <c r="E62" s="56" t="inlineStr"/>
      <c r="F62" s="56" t="inlineStr"/>
      <c r="G62" s="56" t="inlineStr"/>
      <c r="H62" s="56" t="inlineStr"/>
      <c r="I62" s="56" t="inlineStr"/>
      <c r="J62" s="56" t="inlineStr"/>
      <c r="K62" s="56" t="n"/>
      <c r="L62" s="56" t="n"/>
      <c r="M62" s="56" t="n"/>
      <c r="N62" s="56" t="n"/>
      <c r="O62" s="56" t="n"/>
      <c r="P62" s="56" t="n"/>
      <c r="Q62" s="56" t="n"/>
      <c r="R62" s="56" t="n"/>
      <c r="S62" s="56" t="n"/>
      <c r="T62" s="56" t="n"/>
      <c r="U62" s="56" t="n"/>
      <c r="V62" s="56" t="n"/>
      <c r="W62" s="56" t="n"/>
      <c r="X62" s="56" t="n"/>
      <c r="Y62" s="56" t="n"/>
      <c r="Z62" s="56" t="n"/>
      <c r="AA62" s="56" t="n"/>
      <c r="AB62" s="56" t="n"/>
      <c r="AC62" s="56" t="n"/>
      <c r="AD62" s="56" t="n"/>
      <c r="AE62" s="56" t="n"/>
      <c r="AF62" s="56" t="n"/>
      <c r="AG62" s="56" t="n"/>
      <c r="AH62" s="56" t="n"/>
      <c r="AI62" s="56" t="n"/>
      <c r="AJ62" s="56" t="n"/>
      <c r="AK62" s="56" t="n"/>
      <c r="AL62" s="56" t="n"/>
    </row>
    <row r="63" hidden="1" ht="18" customHeight="1" s="173" thickBot="1">
      <c r="A63" s="59" t="inlineStr">
        <is>
          <t>Pendapatan dividen</t>
        </is>
      </c>
      <c r="B63" s="59" t="n"/>
      <c r="C63" s="56" t="inlineStr"/>
      <c r="D63" s="56" t="inlineStr"/>
      <c r="E63" s="56" t="inlineStr"/>
      <c r="F63" s="56" t="inlineStr"/>
      <c r="G63" s="56" t="inlineStr"/>
      <c r="H63" s="56" t="inlineStr"/>
      <c r="I63" s="56" t="inlineStr"/>
      <c r="J63" s="56" t="inlineStr"/>
      <c r="K63" s="56" t="n"/>
      <c r="L63" s="56" t="n"/>
      <c r="M63" s="56" t="n"/>
      <c r="N63" s="56" t="n"/>
      <c r="O63" s="56" t="n"/>
      <c r="P63" s="56" t="n"/>
      <c r="Q63" s="56" t="n"/>
      <c r="R63" s="56" t="n"/>
      <c r="S63" s="56" t="n"/>
      <c r="T63" s="56" t="n"/>
      <c r="U63" s="56" t="n"/>
      <c r="V63" s="56" t="n"/>
      <c r="W63" s="56" t="n"/>
      <c r="X63" s="56" t="n"/>
      <c r="Y63" s="56" t="n"/>
      <c r="Z63" s="56" t="n"/>
      <c r="AA63" s="56" t="n"/>
      <c r="AB63" s="56" t="n"/>
      <c r="AC63" s="56" t="n"/>
      <c r="AD63" s="56" t="n"/>
      <c r="AE63" s="56" t="n"/>
      <c r="AF63" s="56" t="n"/>
      <c r="AG63" s="56" t="n"/>
      <c r="AH63" s="56" t="n"/>
      <c r="AI63" s="56" t="n"/>
      <c r="AJ63" s="56" t="n"/>
      <c r="AK63" s="56" t="n"/>
      <c r="AL63" s="56" t="n"/>
    </row>
    <row r="64" hidden="1" ht="52" customHeight="1" s="173" thickBot="1">
      <c r="A64" s="59" t="inlineStr">
        <is>
          <t>Keuntungan (kerugian) yang telah direalisasi atas instrumen derivatif</t>
        </is>
      </c>
      <c r="B64" s="59" t="n"/>
      <c r="C64" s="56" t="inlineStr"/>
      <c r="D64" s="56" t="inlineStr"/>
      <c r="E64" s="56" t="inlineStr"/>
      <c r="F64" s="56" t="inlineStr"/>
      <c r="G64" s="56" t="inlineStr"/>
      <c r="H64" s="56" t="inlineStr"/>
      <c r="I64" s="56" t="inlineStr"/>
      <c r="J64" s="56" t="inlineStr"/>
      <c r="K64" s="56" t="n"/>
      <c r="L64" s="56" t="n"/>
      <c r="M64" s="56" t="n"/>
      <c r="N64" s="56" t="n"/>
      <c r="O64" s="56" t="n"/>
      <c r="P64" s="56" t="n"/>
      <c r="Q64" s="56" t="n"/>
      <c r="R64" s="56" t="n"/>
      <c r="S64" s="56" t="n"/>
      <c r="T64" s="56" t="n"/>
      <c r="U64" s="56" t="n"/>
      <c r="V64" s="56" t="n"/>
      <c r="W64" s="56" t="n"/>
      <c r="X64" s="56" t="n"/>
      <c r="Y64" s="56" t="n"/>
      <c r="Z64" s="56" t="n"/>
      <c r="AA64" s="56" t="n"/>
      <c r="AB64" s="56" t="n"/>
      <c r="AC64" s="56" t="n"/>
      <c r="AD64" s="56" t="n"/>
      <c r="AE64" s="56" t="n"/>
      <c r="AF64" s="56" t="n"/>
      <c r="AG64" s="56" t="n"/>
      <c r="AH64" s="56" t="n"/>
      <c r="AI64" s="56" t="n"/>
      <c r="AJ64" s="56" t="n"/>
      <c r="AK64" s="56" t="n"/>
      <c r="AL64" s="56" t="n"/>
    </row>
    <row r="65" ht="35" customHeight="1" s="173" thickBot="1">
      <c r="A65" s="59" t="inlineStr">
        <is>
          <t>Penerimaan kembali aset yang telah dihapusbukukan</t>
        </is>
      </c>
      <c r="B65" s="59" t="n"/>
      <c r="C65" s="56" t="inlineStr"/>
      <c r="D65" s="56" t="inlineStr"/>
      <c r="E65" s="56" t="n">
        <v>540.173</v>
      </c>
      <c r="F65" s="56" t="n">
        <v>762.5359999999999</v>
      </c>
      <c r="G65" s="56" t="n">
        <v>1013.903</v>
      </c>
      <c r="H65" s="56" t="n">
        <v>1091.582</v>
      </c>
      <c r="I65" s="56" t="n">
        <v>1290.918</v>
      </c>
      <c r="J65" s="56" t="n">
        <v>1304.733</v>
      </c>
      <c r="K65" s="56" t="n"/>
      <c r="L65" s="56" t="n"/>
      <c r="M65" s="56" t="n"/>
      <c r="N65" s="56" t="n"/>
      <c r="O65" s="56" t="n"/>
      <c r="P65" s="56" t="n"/>
      <c r="Q65" s="56" t="n"/>
      <c r="R65" s="56" t="n"/>
      <c r="S65" s="56" t="n"/>
      <c r="T65" s="56" t="n"/>
      <c r="U65" s="56" t="n"/>
      <c r="V65" s="56" t="n"/>
      <c r="W65" s="56" t="n"/>
      <c r="X65" s="56" t="n"/>
      <c r="Y65" s="56" t="n"/>
      <c r="Z65" s="56" t="n"/>
      <c r="AA65" s="56" t="n"/>
      <c r="AB65" s="56" t="n"/>
      <c r="AC65" s="56" t="n"/>
      <c r="AD65" s="56" t="n"/>
      <c r="AE65" s="56" t="n"/>
      <c r="AF65" s="56" t="n"/>
      <c r="AG65" s="56" t="n"/>
      <c r="AH65" s="56" t="n"/>
      <c r="AI65" s="56" t="n"/>
      <c r="AJ65" s="56" t="n"/>
      <c r="AK65" s="56" t="n"/>
      <c r="AL65" s="56" t="n"/>
    </row>
    <row r="66" ht="35" customHeight="1" s="173" thickBot="1">
      <c r="A66" s="59" t="inlineStr">
        <is>
          <t>Keuntungan (kerugian) selisih kurs mata uang asing</t>
        </is>
      </c>
      <c r="B66" s="59" t="n"/>
      <c r="C66" s="56" t="inlineStr"/>
      <c r="D66" s="56" t="inlineStr"/>
      <c r="E66" s="56" t="inlineStr"/>
      <c r="F66" s="56" t="n">
        <v>40.198</v>
      </c>
      <c r="G66" s="56" t="n">
        <v>80.785</v>
      </c>
      <c r="H66" s="56" t="n">
        <v>60.972</v>
      </c>
      <c r="I66" s="56" t="n">
        <v>65.316</v>
      </c>
      <c r="J66" s="56" t="n">
        <v>70.64700000000001</v>
      </c>
      <c r="K66" s="56" t="n"/>
      <c r="L66" s="56" t="n"/>
      <c r="M66" s="56" t="n"/>
      <c r="N66" s="56" t="n"/>
      <c r="O66" s="56" t="n"/>
      <c r="P66" s="56" t="n"/>
      <c r="Q66" s="56" t="n"/>
      <c r="R66" s="56" t="n"/>
      <c r="S66" s="56" t="n"/>
      <c r="T66" s="56" t="n"/>
      <c r="U66" s="56" t="n"/>
      <c r="V66" s="56" t="n"/>
      <c r="W66" s="56" t="n"/>
      <c r="X66" s="56" t="n"/>
      <c r="Y66" s="56" t="n"/>
      <c r="Z66" s="56" t="n"/>
      <c r="AA66" s="56" t="n"/>
      <c r="AB66" s="56" t="n"/>
      <c r="AC66" s="56" t="n"/>
      <c r="AD66" s="56" t="n"/>
      <c r="AE66" s="56" t="n"/>
      <c r="AF66" s="56" t="n"/>
      <c r="AG66" s="56" t="n"/>
      <c r="AH66" s="56" t="n"/>
      <c r="AI66" s="56" t="n"/>
      <c r="AJ66" s="56" t="n"/>
      <c r="AK66" s="56" t="n"/>
      <c r="AL66" s="56" t="n"/>
    </row>
    <row r="67" hidden="1" ht="35" customHeight="1" s="173" thickBot="1">
      <c r="A67" s="59" t="inlineStr">
        <is>
          <t>Keuntungan (kerugian) pelepasan aset tetap</t>
        </is>
      </c>
      <c r="B67" s="59" t="n"/>
      <c r="C67" s="56" t="inlineStr"/>
      <c r="D67" s="56" t="inlineStr"/>
      <c r="E67" s="56" t="inlineStr"/>
      <c r="F67" s="56" t="inlineStr"/>
      <c r="G67" s="56" t="inlineStr"/>
      <c r="H67" s="56" t="inlineStr"/>
      <c r="I67" s="56" t="inlineStr"/>
      <c r="J67" s="56" t="inlineStr"/>
      <c r="K67" s="56" t="n"/>
      <c r="L67" s="56" t="n"/>
      <c r="M67" s="56" t="n"/>
      <c r="N67" s="56" t="n"/>
      <c r="O67" s="56" t="n"/>
      <c r="P67" s="56" t="n"/>
      <c r="Q67" s="56" t="n"/>
      <c r="R67" s="56" t="n"/>
      <c r="S67" s="56" t="n"/>
      <c r="T67" s="56" t="n"/>
      <c r="U67" s="56" t="n"/>
      <c r="V67" s="56" t="n"/>
      <c r="W67" s="56" t="n"/>
      <c r="X67" s="56" t="n"/>
      <c r="Y67" s="56" t="n"/>
      <c r="Z67" s="56" t="n"/>
      <c r="AA67" s="56" t="n"/>
      <c r="AB67" s="56" t="n"/>
      <c r="AC67" s="56" t="n"/>
      <c r="AD67" s="56" t="n"/>
      <c r="AE67" s="56" t="n"/>
      <c r="AF67" s="56" t="n"/>
      <c r="AG67" s="56" t="n"/>
      <c r="AH67" s="56" t="n"/>
      <c r="AI67" s="56" t="n"/>
      <c r="AJ67" s="56" t="n"/>
      <c r="AK67" s="56" t="n"/>
      <c r="AL67" s="56" t="n"/>
    </row>
    <row r="68" hidden="1" ht="52" customHeight="1" s="173" thickBot="1">
      <c r="A68" s="59" t="inlineStr">
        <is>
          <t>Keuntungan (kerugian) pelepasan agunan yang diambil alih</t>
        </is>
      </c>
      <c r="B68" s="59" t="n"/>
      <c r="C68" s="56" t="inlineStr"/>
      <c r="D68" s="56" t="inlineStr"/>
      <c r="E68" s="56" t="inlineStr"/>
      <c r="F68" s="56" t="inlineStr"/>
      <c r="G68" s="56" t="inlineStr"/>
      <c r="H68" s="56" t="inlineStr"/>
      <c r="I68" s="56" t="inlineStr"/>
      <c r="J68" s="56" t="inlineStr"/>
      <c r="K68" s="56" t="n"/>
      <c r="L68" s="56" t="n"/>
      <c r="M68" s="56" t="n"/>
      <c r="N68" s="56" t="n"/>
      <c r="O68" s="56" t="n"/>
      <c r="P68" s="56" t="n"/>
      <c r="Q68" s="56" t="n"/>
      <c r="R68" s="56" t="n"/>
      <c r="S68" s="56" t="n"/>
      <c r="T68" s="56" t="n"/>
      <c r="U68" s="56" t="n"/>
      <c r="V68" s="56" t="n"/>
      <c r="W68" s="56" t="n"/>
      <c r="X68" s="56" t="n"/>
      <c r="Y68" s="56" t="n"/>
      <c r="Z68" s="56" t="n"/>
      <c r="AA68" s="56" t="n"/>
      <c r="AB68" s="56" t="n"/>
      <c r="AC68" s="56" t="n"/>
      <c r="AD68" s="56" t="n"/>
      <c r="AE68" s="56" t="n"/>
      <c r="AF68" s="56" t="n"/>
      <c r="AG68" s="56" t="n"/>
      <c r="AH68" s="56" t="n"/>
      <c r="AI68" s="56" t="n"/>
      <c r="AJ68" s="56" t="n"/>
      <c r="AK68" s="56" t="n"/>
      <c r="AL68" s="56" t="n"/>
    </row>
    <row r="69" ht="35" customHeight="1" s="173" thickBot="1">
      <c r="A69" s="59" t="inlineStr">
        <is>
          <t>Pendapatan operasional lainnya</t>
        </is>
      </c>
      <c r="B69" s="59" t="n"/>
      <c r="C69" s="56" t="n">
        <v>174.182</v>
      </c>
      <c r="D69" s="56" t="n">
        <v>206.288</v>
      </c>
      <c r="E69" s="56" t="n">
        <v>310.231</v>
      </c>
      <c r="F69" s="56" t="n">
        <v>2148.438</v>
      </c>
      <c r="G69" s="56" t="n">
        <v>2481.377</v>
      </c>
      <c r="H69" s="56" t="n">
        <v>2950.099</v>
      </c>
      <c r="I69" s="56" t="n">
        <v>4032.104</v>
      </c>
      <c r="J69" s="56" t="n">
        <v>5396.199</v>
      </c>
      <c r="K69" s="56" t="n"/>
      <c r="L69" s="56" t="n"/>
      <c r="M69" s="56" t="n"/>
      <c r="N69" s="56" t="n"/>
      <c r="O69" s="56" t="n"/>
      <c r="P69" s="56" t="n"/>
      <c r="Q69" s="56" t="n"/>
      <c r="R69" s="56" t="n"/>
      <c r="S69" s="56" t="n"/>
      <c r="T69" s="56" t="n"/>
      <c r="U69" s="56" t="n"/>
      <c r="V69" s="56" t="n"/>
      <c r="W69" s="56" t="n"/>
      <c r="X69" s="56" t="n"/>
      <c r="Y69" s="56" t="n"/>
      <c r="Z69" s="56" t="n"/>
      <c r="AA69" s="56" t="n"/>
      <c r="AB69" s="56" t="n"/>
      <c r="AC69" s="56" t="n"/>
      <c r="AD69" s="56" t="n"/>
      <c r="AE69" s="56" t="n"/>
      <c r="AF69" s="56" t="n"/>
      <c r="AG69" s="56" t="n"/>
      <c r="AH69" s="56" t="n"/>
      <c r="AI69" s="56" t="n"/>
      <c r="AJ69" s="56" t="n"/>
      <c r="AK69" s="56" t="n"/>
      <c r="AL69" s="56" t="n"/>
    </row>
    <row r="70" ht="35" customHeight="1" s="173" thickBot="1">
      <c r="A70" s="58" t="inlineStr">
        <is>
          <t>Pemulihan penyisihan kerugian penurunan nilai</t>
        </is>
      </c>
      <c r="B70" s="58" t="n"/>
      <c r="C70" s="53" t="n"/>
      <c r="D70" s="53" t="n"/>
      <c r="E70" s="53" t="n"/>
      <c r="F70" s="53" t="n"/>
      <c r="G70" s="53" t="n"/>
      <c r="H70" s="53" t="n"/>
      <c r="I70" s="53" t="n"/>
      <c r="J70" s="53" t="n"/>
      <c r="K70" s="53" t="n"/>
      <c r="L70" s="53" t="n"/>
      <c r="M70" s="53" t="n"/>
      <c r="N70" s="53" t="n"/>
      <c r="O70" s="53" t="n"/>
      <c r="P70" s="53" t="n"/>
      <c r="Q70" s="53" t="n"/>
      <c r="R70" s="53" t="n"/>
      <c r="S70" s="53" t="n"/>
      <c r="T70" s="53" t="n"/>
      <c r="U70" s="53" t="n"/>
      <c r="V70" s="53" t="n"/>
      <c r="W70" s="53" t="n"/>
      <c r="X70" s="53" t="n"/>
      <c r="Y70" s="53" t="n"/>
      <c r="Z70" s="53" t="n"/>
      <c r="AA70" s="53" t="n"/>
      <c r="AB70" s="53" t="n"/>
      <c r="AC70" s="53" t="n"/>
      <c r="AD70" s="53" t="n"/>
      <c r="AE70" s="53" t="n"/>
      <c r="AF70" s="53" t="n"/>
      <c r="AG70" s="53" t="n"/>
      <c r="AH70" s="53" t="n"/>
      <c r="AI70" s="53" t="n"/>
      <c r="AJ70" s="53" t="n"/>
      <c r="AK70" s="53" t="n"/>
      <c r="AL70" s="53" t="n"/>
    </row>
    <row r="71" hidden="1" ht="35" customHeight="1" s="173" thickBot="1">
      <c r="A71" s="59" t="inlineStr">
        <is>
          <t>Pemulihan penyisihan kerugian penurunan nilai aset keuangan</t>
        </is>
      </c>
      <c r="B71" s="59" t="n"/>
      <c r="C71" s="56" t="inlineStr"/>
      <c r="D71" s="56" t="inlineStr"/>
      <c r="E71" s="56" t="inlineStr"/>
      <c r="F71" s="56" t="inlineStr"/>
      <c r="G71" s="56" t="inlineStr"/>
      <c r="H71" s="56" t="inlineStr"/>
      <c r="I71" s="56" t="inlineStr"/>
      <c r="J71" s="56" t="inlineStr"/>
      <c r="K71" s="56" t="n"/>
      <c r="L71" s="56" t="n"/>
      <c r="M71" s="56" t="n"/>
      <c r="N71" s="56" t="n"/>
      <c r="O71" s="56" t="n"/>
      <c r="P71" s="56" t="n"/>
      <c r="Q71" s="56" t="n"/>
      <c r="R71" s="56" t="n"/>
      <c r="S71" s="56" t="n"/>
      <c r="T71" s="56" t="n"/>
      <c r="U71" s="56" t="n"/>
      <c r="V71" s="56" t="n"/>
      <c r="W71" s="56" t="n"/>
      <c r="X71" s="56" t="n"/>
      <c r="Y71" s="56" t="n"/>
      <c r="Z71" s="56" t="n"/>
      <c r="AA71" s="56" t="n"/>
      <c r="AB71" s="56" t="n"/>
      <c r="AC71" s="56" t="n"/>
      <c r="AD71" s="56" t="n"/>
      <c r="AE71" s="56" t="n"/>
      <c r="AF71" s="56" t="n"/>
      <c r="AG71" s="56" t="n"/>
      <c r="AH71" s="56" t="n"/>
      <c r="AI71" s="56" t="n"/>
      <c r="AJ71" s="56" t="n"/>
      <c r="AK71" s="56" t="n"/>
      <c r="AL71" s="56" t="n"/>
    </row>
    <row r="72" hidden="1" ht="52" customHeight="1" s="173" thickBot="1">
      <c r="A72" s="59" t="inlineStr">
        <is>
          <t>Pemulihan penyisihan kerugian penurunan nilai aset keuangan - sewa pembiayaan</t>
        </is>
      </c>
      <c r="B72" s="59" t="n"/>
      <c r="C72" s="56" t="inlineStr"/>
      <c r="D72" s="56" t="inlineStr"/>
      <c r="E72" s="56" t="inlineStr"/>
      <c r="F72" s="56" t="inlineStr"/>
      <c r="G72" s="56" t="inlineStr"/>
      <c r="H72" s="56" t="inlineStr"/>
      <c r="I72" s="56" t="inlineStr"/>
      <c r="J72" s="56" t="inlineStr"/>
      <c r="K72" s="56" t="n"/>
      <c r="L72" s="56" t="n"/>
      <c r="M72" s="56" t="n"/>
      <c r="N72" s="56" t="n"/>
      <c r="O72" s="56" t="n"/>
      <c r="P72" s="56" t="n"/>
      <c r="Q72" s="56" t="n"/>
      <c r="R72" s="56" t="n"/>
      <c r="S72" s="56" t="n"/>
      <c r="T72" s="56" t="n"/>
      <c r="U72" s="56" t="n"/>
      <c r="V72" s="56" t="n"/>
      <c r="W72" s="56" t="n"/>
      <c r="X72" s="56" t="n"/>
      <c r="Y72" s="56" t="n"/>
      <c r="Z72" s="56" t="n"/>
      <c r="AA72" s="56" t="n"/>
      <c r="AB72" s="56" t="n"/>
      <c r="AC72" s="56" t="n"/>
      <c r="AD72" s="56" t="n"/>
      <c r="AE72" s="56" t="n"/>
      <c r="AF72" s="56" t="n"/>
      <c r="AG72" s="56" t="n"/>
      <c r="AH72" s="56" t="n"/>
      <c r="AI72" s="56" t="n"/>
      <c r="AJ72" s="56" t="n"/>
      <c r="AK72" s="56" t="n"/>
      <c r="AL72" s="56" t="n"/>
    </row>
    <row r="73" hidden="1" ht="52" customHeight="1" s="173" thickBot="1">
      <c r="A73" s="59" t="inlineStr">
        <is>
          <t>Pemulihan penyisihan kerugian penurunan nilai aset keuangan - piutang pembiayaan konsumen</t>
        </is>
      </c>
      <c r="B73" s="59" t="n"/>
      <c r="C73" s="56" t="inlineStr"/>
      <c r="D73" s="56" t="inlineStr"/>
      <c r="E73" s="56" t="inlineStr"/>
      <c r="F73" s="56" t="inlineStr"/>
      <c r="G73" s="56" t="inlineStr"/>
      <c r="H73" s="56" t="inlineStr"/>
      <c r="I73" s="56" t="inlineStr"/>
      <c r="J73" s="56" t="inlineStr"/>
      <c r="K73" s="56" t="n"/>
      <c r="L73" s="56" t="n"/>
      <c r="M73" s="56" t="n"/>
      <c r="N73" s="56" t="n"/>
      <c r="O73" s="56" t="n"/>
      <c r="P73" s="56" t="n"/>
      <c r="Q73" s="56" t="n"/>
      <c r="R73" s="56" t="n"/>
      <c r="S73" s="56" t="n"/>
      <c r="T73" s="56" t="n"/>
      <c r="U73" s="56" t="n"/>
      <c r="V73" s="56" t="n"/>
      <c r="W73" s="56" t="n"/>
      <c r="X73" s="56" t="n"/>
      <c r="Y73" s="56" t="n"/>
      <c r="Z73" s="56" t="n"/>
      <c r="AA73" s="56" t="n"/>
      <c r="AB73" s="56" t="n"/>
      <c r="AC73" s="56" t="n"/>
      <c r="AD73" s="56" t="n"/>
      <c r="AE73" s="56" t="n"/>
      <c r="AF73" s="56" t="n"/>
      <c r="AG73" s="56" t="n"/>
      <c r="AH73" s="56" t="n"/>
      <c r="AI73" s="56" t="n"/>
      <c r="AJ73" s="56" t="n"/>
      <c r="AK73" s="56" t="n"/>
      <c r="AL73" s="56" t="n"/>
    </row>
    <row r="74" hidden="1" ht="52" customHeight="1" s="173" thickBot="1">
      <c r="A74" s="59" t="inlineStr">
        <is>
          <t>Pemulihan penyisihan kerugian penurunan nilai aset non-keuangan</t>
        </is>
      </c>
      <c r="B74" s="59" t="n"/>
      <c r="C74" s="56" t="inlineStr"/>
      <c r="D74" s="56" t="inlineStr"/>
      <c r="E74" s="56" t="inlineStr"/>
      <c r="F74" s="56" t="inlineStr"/>
      <c r="G74" s="56" t="inlineStr"/>
      <c r="H74" s="56" t="inlineStr"/>
      <c r="I74" s="56" t="inlineStr"/>
      <c r="J74" s="56" t="inlineStr"/>
      <c r="K74" s="56" t="n"/>
      <c r="L74" s="56" t="n"/>
      <c r="M74" s="56" t="n"/>
      <c r="N74" s="56" t="n"/>
      <c r="O74" s="56" t="n"/>
      <c r="P74" s="56" t="n"/>
      <c r="Q74" s="56" t="n"/>
      <c r="R74" s="56" t="n"/>
      <c r="S74" s="56" t="n"/>
      <c r="T74" s="56" t="n"/>
      <c r="U74" s="56" t="n"/>
      <c r="V74" s="56" t="n"/>
      <c r="W74" s="56" t="n"/>
      <c r="X74" s="56" t="n"/>
      <c r="Y74" s="56" t="n"/>
      <c r="Z74" s="56" t="n"/>
      <c r="AA74" s="56" t="n"/>
      <c r="AB74" s="56" t="n"/>
      <c r="AC74" s="56" t="n"/>
      <c r="AD74" s="56" t="n"/>
      <c r="AE74" s="56" t="n"/>
      <c r="AF74" s="56" t="n"/>
      <c r="AG74" s="56" t="n"/>
      <c r="AH74" s="56" t="n"/>
      <c r="AI74" s="56" t="n"/>
      <c r="AJ74" s="56" t="n"/>
      <c r="AK74" s="56" t="n"/>
      <c r="AL74" s="56" t="n"/>
    </row>
    <row r="75" hidden="1" ht="69" customHeight="1" s="173" thickBot="1">
      <c r="A75" s="59" t="inlineStr">
        <is>
          <t>Pemulihan penyisihan kerugian penurunan nilai aset non-keuangan - agunan yang diambil alih</t>
        </is>
      </c>
      <c r="B75" s="59" t="n"/>
      <c r="C75" s="56" t="inlineStr"/>
      <c r="D75" s="56" t="inlineStr"/>
      <c r="E75" s="56" t="inlineStr"/>
      <c r="F75" s="56" t="inlineStr"/>
      <c r="G75" s="56" t="inlineStr"/>
      <c r="H75" s="56" t="inlineStr"/>
      <c r="I75" s="56" t="inlineStr"/>
      <c r="J75" s="56" t="inlineStr"/>
      <c r="K75" s="56" t="n"/>
      <c r="L75" s="56" t="n"/>
      <c r="M75" s="56" t="n"/>
      <c r="N75" s="56" t="n"/>
      <c r="O75" s="56" t="n"/>
      <c r="P75" s="56" t="n"/>
      <c r="Q75" s="56" t="n"/>
      <c r="R75" s="56" t="n"/>
      <c r="S75" s="56" t="n"/>
      <c r="T75" s="56" t="n"/>
      <c r="U75" s="56" t="n"/>
      <c r="V75" s="56" t="n"/>
      <c r="W75" s="56" t="n"/>
      <c r="X75" s="56" t="n"/>
      <c r="Y75" s="56" t="n"/>
      <c r="Z75" s="56" t="n"/>
      <c r="AA75" s="56" t="n"/>
      <c r="AB75" s="56" t="n"/>
      <c r="AC75" s="56" t="n"/>
      <c r="AD75" s="56" t="n"/>
      <c r="AE75" s="56" t="n"/>
      <c r="AF75" s="56" t="n"/>
      <c r="AG75" s="56" t="n"/>
      <c r="AH75" s="56" t="n"/>
      <c r="AI75" s="56" t="n"/>
      <c r="AJ75" s="56" t="n"/>
      <c r="AK75" s="56" t="n"/>
      <c r="AL75" s="56" t="n"/>
    </row>
    <row r="76" hidden="1" ht="52" customHeight="1" s="173" thickBot="1">
      <c r="A76" s="59" t="inlineStr">
        <is>
          <t>Pemulihan penyisihan estimasi kerugian atas komitmen dan kontinjensi</t>
        </is>
      </c>
      <c r="B76" s="59" t="n"/>
      <c r="C76" s="56" t="inlineStr"/>
      <c r="D76" s="56" t="inlineStr"/>
      <c r="E76" s="56" t="inlineStr"/>
      <c r="F76" s="56" t="inlineStr"/>
      <c r="G76" s="56" t="inlineStr"/>
      <c r="H76" s="56" t="inlineStr"/>
      <c r="I76" s="56" t="inlineStr"/>
      <c r="J76" s="56" t="inlineStr"/>
      <c r="K76" s="56" t="n"/>
      <c r="L76" s="56" t="n"/>
      <c r="M76" s="56" t="n"/>
      <c r="N76" s="56" t="n"/>
      <c r="O76" s="56" t="n"/>
      <c r="P76" s="56" t="n"/>
      <c r="Q76" s="56" t="n"/>
      <c r="R76" s="56" t="n"/>
      <c r="S76" s="56" t="n"/>
      <c r="T76" s="56" t="n"/>
      <c r="U76" s="56" t="n"/>
      <c r="V76" s="56" t="n"/>
      <c r="W76" s="56" t="n"/>
      <c r="X76" s="56" t="n"/>
      <c r="Y76" s="56" t="n"/>
      <c r="Z76" s="56" t="n"/>
      <c r="AA76" s="56" t="n"/>
      <c r="AB76" s="56" t="n"/>
      <c r="AC76" s="56" t="n"/>
      <c r="AD76" s="56" t="n"/>
      <c r="AE76" s="56" t="n"/>
      <c r="AF76" s="56" t="n"/>
      <c r="AG76" s="56" t="n"/>
      <c r="AH76" s="56" t="n"/>
      <c r="AI76" s="56" t="n"/>
      <c r="AJ76" s="56" t="n"/>
      <c r="AK76" s="56" t="n"/>
      <c r="AL76" s="56" t="n"/>
    </row>
    <row r="77" ht="35" customHeight="1" s="173" thickBot="1">
      <c r="A77" s="58" t="inlineStr">
        <is>
          <t>Pembentukan kerugian penurunan nilai</t>
        </is>
      </c>
      <c r="B77" s="58" t="n"/>
      <c r="C77" s="150">
        <f>C80+C81</f>
        <v/>
      </c>
      <c r="D77" s="150">
        <f>D80+D81</f>
        <v/>
      </c>
      <c r="E77" s="150">
        <f>E80+E81</f>
        <v/>
      </c>
      <c r="F77" s="150">
        <f>F80+F81</f>
        <v/>
      </c>
      <c r="G77" s="150">
        <f>G80+G81</f>
        <v/>
      </c>
      <c r="H77" s="150">
        <f>H80+H81</f>
        <v/>
      </c>
      <c r="I77" s="150">
        <f>I80+I81</f>
        <v/>
      </c>
      <c r="J77" s="150">
        <f>J80+J81</f>
        <v/>
      </c>
      <c r="K77" s="150">
        <f>K80+K81</f>
        <v/>
      </c>
      <c r="L77" s="150">
        <f>L80+L81</f>
        <v/>
      </c>
      <c r="M77" s="150">
        <f>M80+M81</f>
        <v/>
      </c>
      <c r="N77" s="150">
        <f>N80+N81</f>
        <v/>
      </c>
      <c r="O77" s="150">
        <f>O80+O81</f>
        <v/>
      </c>
      <c r="P77" s="150">
        <f>P80+P81</f>
        <v/>
      </c>
      <c r="Q77" s="150">
        <f>Q80+Q81</f>
        <v/>
      </c>
      <c r="R77" s="150">
        <f>R80+R81</f>
        <v/>
      </c>
      <c r="S77" s="150">
        <f>S80+S81</f>
        <v/>
      </c>
      <c r="T77" s="150">
        <f>T80+T81</f>
        <v/>
      </c>
      <c r="U77" s="150">
        <f>U80+U81</f>
        <v/>
      </c>
      <c r="V77" s="150">
        <f>V80+V81</f>
        <v/>
      </c>
      <c r="W77" s="150">
        <f>W80+W81</f>
        <v/>
      </c>
      <c r="X77" s="150">
        <f>X80+X81</f>
        <v/>
      </c>
      <c r="Y77" s="150">
        <f>Y80+Y81</f>
        <v/>
      </c>
      <c r="Z77" s="150">
        <f>Z80+Z81</f>
        <v/>
      </c>
      <c r="AA77" s="150">
        <f>AA80+AA81</f>
        <v/>
      </c>
      <c r="AB77" s="150">
        <f>AB80+AB81</f>
        <v/>
      </c>
      <c r="AC77" s="150">
        <f>AC80+AC81</f>
        <v/>
      </c>
      <c r="AD77" s="150">
        <f>AD80+AD81</f>
        <v/>
      </c>
      <c r="AE77" s="150">
        <f>AE80+AE81</f>
        <v/>
      </c>
      <c r="AF77" s="150">
        <f>AF80+AF81</f>
        <v/>
      </c>
      <c r="AG77" s="150">
        <f>AG80+AG81</f>
        <v/>
      </c>
      <c r="AH77" s="150">
        <f>AH80+AH81</f>
        <v/>
      </c>
      <c r="AI77" s="150">
        <f>AI80+AI81</f>
        <v/>
      </c>
      <c r="AJ77" s="150">
        <f>AJ80+AJ81</f>
        <v/>
      </c>
      <c r="AK77" s="150">
        <f>AK80+AK81</f>
        <v/>
      </c>
      <c r="AL77" s="150">
        <f>AL80+AL81</f>
        <v/>
      </c>
    </row>
    <row r="78" ht="18" customHeight="1" s="173" thickBot="1">
      <c r="A78" s="143" t="inlineStr">
        <is>
          <t>CKPN to Net Revenue (%)</t>
        </is>
      </c>
      <c r="B78" s="54" t="n"/>
      <c r="C78" s="95">
        <f>IFERROR(C77/C7, "")</f>
        <v/>
      </c>
      <c r="D78" s="95">
        <f>IFERROR(D77/D7, "")</f>
        <v/>
      </c>
      <c r="E78" s="95">
        <f>IFERROR(E77/E7, "")</f>
        <v/>
      </c>
      <c r="F78" s="95">
        <f>IFERROR(F77/F7, "")</f>
        <v/>
      </c>
      <c r="G78" s="95">
        <f>IFERROR(G77/G7, "")</f>
        <v/>
      </c>
      <c r="H78" s="95">
        <f>IFERROR(H77/H7, "")</f>
        <v/>
      </c>
      <c r="I78" s="95">
        <f>IFERROR(I77/I7, "")</f>
        <v/>
      </c>
      <c r="J78" s="95">
        <f>IFERROR(J77/J7, "")</f>
        <v/>
      </c>
      <c r="K78" s="95">
        <f>IFERROR(K77/K7, "")</f>
        <v/>
      </c>
      <c r="L78" s="95">
        <f>IFERROR(L77/L7, "")</f>
        <v/>
      </c>
      <c r="M78" s="95">
        <f>IFERROR(M77/M7, "")</f>
        <v/>
      </c>
      <c r="N78" s="95">
        <f>IFERROR(N77/N7, "")</f>
        <v/>
      </c>
      <c r="O78" s="95">
        <f>IFERROR(O77/O7, "")</f>
        <v/>
      </c>
      <c r="P78" s="95">
        <f>IFERROR(P77/P7, "")</f>
        <v/>
      </c>
      <c r="Q78" s="95">
        <f>IFERROR(Q77/Q7, "")</f>
        <v/>
      </c>
      <c r="R78" s="95">
        <f>IFERROR(R77/R7, "")</f>
        <v/>
      </c>
      <c r="S78" s="95">
        <f>IFERROR(S77/S7, "")</f>
        <v/>
      </c>
      <c r="T78" s="95">
        <f>IFERROR(T77/T7, "")</f>
        <v/>
      </c>
      <c r="U78" s="95">
        <f>IFERROR(U77/U7, "")</f>
        <v/>
      </c>
      <c r="V78" s="95">
        <f>IFERROR(V77/V7, "")</f>
        <v/>
      </c>
      <c r="W78" s="95">
        <f>IFERROR(W77/W7, "")</f>
        <v/>
      </c>
      <c r="X78" s="95">
        <f>IFERROR(X77/X7, "")</f>
        <v/>
      </c>
      <c r="Y78" s="95">
        <f>IFERROR(Y77/Y7, "")</f>
        <v/>
      </c>
      <c r="Z78" s="95">
        <f>IFERROR(Z77/Z7, "")</f>
        <v/>
      </c>
      <c r="AA78" s="95">
        <f>IFERROR(AA77/AA7, "")</f>
        <v/>
      </c>
      <c r="AB78" s="95">
        <f>IFERROR(AB77/AB7, "")</f>
        <v/>
      </c>
      <c r="AC78" s="95">
        <f>IFERROR(AC77/AC7, "")</f>
        <v/>
      </c>
      <c r="AD78" s="95">
        <f>IFERROR(AD77/AD7, "")</f>
        <v/>
      </c>
      <c r="AE78" s="95">
        <f>IFERROR(AE77/AE7, "")</f>
        <v/>
      </c>
      <c r="AF78" s="95">
        <f>IFERROR(AF77/AF7, "")</f>
        <v/>
      </c>
      <c r="AG78" s="95">
        <f>IFERROR(AG77/AG7, "")</f>
        <v/>
      </c>
      <c r="AH78" s="95">
        <f>IFERROR(AH77/AH7, "")</f>
        <v/>
      </c>
      <c r="AI78" s="95">
        <f>IFERROR(AI77/AI7, "")</f>
        <v/>
      </c>
      <c r="AJ78" s="95">
        <f>IFERROR(AJ77/AJ7, "")</f>
        <v/>
      </c>
      <c r="AK78" s="95">
        <f>IFERROR(AK77/AK7, "")</f>
        <v/>
      </c>
      <c r="AL78" s="95">
        <f>IFERROR(AL77/AL7, "")</f>
        <v/>
      </c>
    </row>
    <row r="79" ht="18" customHeight="1" s="173" thickBot="1">
      <c r="A79" s="143" t="inlineStr">
        <is>
          <t>Credit Cost (%)</t>
        </is>
      </c>
      <c r="B79" s="54" t="n"/>
      <c r="C79" s="95">
        <f>IFERROR(C77/HLOOKUP(C3,'BALANCE SHEET'!$C$3:$AH$258, 42, FALSE), "")</f>
        <v/>
      </c>
      <c r="D79" s="95">
        <f>IFERROR(D77/HLOOKUP(D3,'BALANCE SHEET'!$C$3:$AH$258, 42, FALSE), "")</f>
        <v/>
      </c>
      <c r="E79" s="95">
        <f>IFERROR(E77/HLOOKUP(E3,'BALANCE SHEET'!$C$3:$AH$258, 42, FALSE), "")</f>
        <v/>
      </c>
      <c r="F79" s="95">
        <f>IFERROR(F77/HLOOKUP(F3,'BALANCE SHEET'!$C$3:$AH$258, 42, FALSE), "")</f>
        <v/>
      </c>
      <c r="G79" s="95">
        <f>IFERROR(G77/HLOOKUP(G3,'BALANCE SHEET'!$C$3:$AH$258, 42, FALSE), "")</f>
        <v/>
      </c>
      <c r="H79" s="95">
        <f>IFERROR(H77/HLOOKUP(H3,'BALANCE SHEET'!$C$3:$AH$258, 42, FALSE), "")</f>
        <v/>
      </c>
      <c r="I79" s="95">
        <f>IFERROR(I77/HLOOKUP(I3,'BALANCE SHEET'!$C$3:$AH$258, 42, FALSE), "")</f>
        <v/>
      </c>
      <c r="J79" s="95">
        <f>IFERROR(J77/HLOOKUP(J3,'BALANCE SHEET'!$C$3:$AH$258, 42, FALSE), "")</f>
        <v/>
      </c>
      <c r="K79" s="95">
        <f>IFERROR(K77/HLOOKUP(K3,'BALANCE SHEET'!$C$3:$AH$258, 42, FALSE), "")</f>
        <v/>
      </c>
      <c r="L79" s="95">
        <f>IFERROR(L77/HLOOKUP(L3,'BALANCE SHEET'!$C$3:$AH$258, 42, FALSE), "")</f>
        <v/>
      </c>
      <c r="M79" s="95">
        <f>IFERROR(M77/HLOOKUP(M3,'BALANCE SHEET'!$C$3:$AH$258, 42, FALSE), "")</f>
        <v/>
      </c>
      <c r="N79" s="95">
        <f>IFERROR(N77/HLOOKUP(N3,'BALANCE SHEET'!$C$3:$AH$258, 42, FALSE), "")</f>
        <v/>
      </c>
      <c r="O79" s="95">
        <f>IFERROR(O77/HLOOKUP(O3,'BALANCE SHEET'!$C$3:$AH$258, 42, FALSE), "")</f>
        <v/>
      </c>
      <c r="P79" s="95">
        <f>IFERROR(P77/HLOOKUP(P3,'BALANCE SHEET'!$C$3:$AH$258, 42, FALSE), "")</f>
        <v/>
      </c>
      <c r="Q79" s="95">
        <f>IFERROR(Q77/HLOOKUP(Q3,'BALANCE SHEET'!$C$3:$AH$258, 42, FALSE), "")</f>
        <v/>
      </c>
      <c r="R79" s="95">
        <f>IFERROR(R77/HLOOKUP(R3,'BALANCE SHEET'!$C$3:$AH$258, 42, FALSE), "")</f>
        <v/>
      </c>
      <c r="S79" s="95">
        <f>IFERROR(S77/HLOOKUP(S3,'BALANCE SHEET'!$C$3:$AH$258, 42, FALSE), "")</f>
        <v/>
      </c>
      <c r="T79" s="95">
        <f>IFERROR(T77/HLOOKUP(T3,'BALANCE SHEET'!$C$3:$AH$258, 42, FALSE), "")</f>
        <v/>
      </c>
      <c r="U79" s="95">
        <f>IFERROR(U77/HLOOKUP(U3,'BALANCE SHEET'!$C$3:$AH$258, 42, FALSE), "")</f>
        <v/>
      </c>
      <c r="V79" s="95">
        <f>IFERROR(V77/HLOOKUP(V3,'BALANCE SHEET'!$C$3:$AH$258, 42, FALSE), "")</f>
        <v/>
      </c>
      <c r="W79" s="95">
        <f>IFERROR(W77/HLOOKUP(W3,'BALANCE SHEET'!$C$3:$AH$258, 42, FALSE), "")</f>
        <v/>
      </c>
      <c r="X79" s="95">
        <f>IFERROR(X77/HLOOKUP(X3,'BALANCE SHEET'!$C$3:$AH$258, 42, FALSE), "")</f>
        <v/>
      </c>
      <c r="Y79" s="95">
        <f>IFERROR(Y77/HLOOKUP(Y3,'BALANCE SHEET'!$C$3:$AH$258, 42, FALSE), "")</f>
        <v/>
      </c>
      <c r="Z79" s="95">
        <f>IFERROR(Z77/HLOOKUP(Z3,'BALANCE SHEET'!$C$3:$AH$258, 42, FALSE), "")</f>
        <v/>
      </c>
      <c r="AA79" s="95">
        <f>IFERROR(AA77/HLOOKUP(AA3,'BALANCE SHEET'!$C$3:$AH$258, 42, FALSE), "")</f>
        <v/>
      </c>
      <c r="AB79" s="95">
        <f>IFERROR(AB77/HLOOKUP(AB3,'BALANCE SHEET'!$C$3:$AH$258, 42, FALSE), "")</f>
        <v/>
      </c>
      <c r="AC79" s="95">
        <f>IFERROR(AC77/HLOOKUP(AC3,'BALANCE SHEET'!$C$3:$AH$258, 42, FALSE), "")</f>
        <v/>
      </c>
      <c r="AD79" s="95">
        <f>IFERROR(AD77/HLOOKUP(AD3,'BALANCE SHEET'!$C$3:$AH$258, 42, FALSE), "")</f>
        <v/>
      </c>
      <c r="AE79" s="95">
        <f>IFERROR(AE77/HLOOKUP(AE3,'BALANCE SHEET'!$C$3:$AH$258, 42, FALSE), "")</f>
        <v/>
      </c>
      <c r="AF79" s="95">
        <f>IFERROR(AF77/HLOOKUP(AF3,'BALANCE SHEET'!$C$3:$AH$258, 42, FALSE), "")</f>
        <v/>
      </c>
      <c r="AG79" s="95">
        <f>IFERROR(AG77/HLOOKUP(AG3,'BALANCE SHEET'!$C$3:$AH$258, 42, FALSE), "")</f>
        <v/>
      </c>
      <c r="AH79" s="95">
        <f>IFERROR(AH77/HLOOKUP(AH3,'BALANCE SHEET'!$C$3:$AH$258, 42, FALSE), "")</f>
        <v/>
      </c>
      <c r="AI79" s="95">
        <f>IFERROR(AI77/HLOOKUP(AI3,'BALANCE SHEET'!$C$3:$AH$258, 42, FALSE), "")</f>
        <v/>
      </c>
      <c r="AJ79" s="95">
        <f>IFERROR(AJ77/HLOOKUP(AJ3,'BALANCE SHEET'!$C$3:$AH$258, 42, FALSE), "")</f>
        <v/>
      </c>
      <c r="AK79" s="95">
        <f>IFERROR(AK77/HLOOKUP(AK3,'BALANCE SHEET'!$C$3:$AH$258, 42, FALSE), "")</f>
        <v/>
      </c>
      <c r="AL79" s="95">
        <f>IFERROR(AL77/HLOOKUP(AL3,'BALANCE SHEET'!$C$3:$AH$258, 42, FALSE), "")</f>
        <v/>
      </c>
    </row>
    <row r="80" ht="52" customHeight="1" s="173" thickBot="1">
      <c r="A80" s="59" t="inlineStr">
        <is>
          <t>Pembentukan penyisihan kerugian penurunan nilai aset produktif</t>
        </is>
      </c>
      <c r="B80" s="59" t="n"/>
      <c r="C80" s="57" t="n">
        <v>249.655</v>
      </c>
      <c r="D80" s="57" t="n">
        <v>622.672</v>
      </c>
      <c r="E80" s="57" t="n">
        <v>3605.079</v>
      </c>
      <c r="F80" s="57" t="n">
        <v>3644.417</v>
      </c>
      <c r="G80" s="57" t="n">
        <v>3689.765</v>
      </c>
      <c r="H80" s="57" t="n">
        <v>2648.914</v>
      </c>
      <c r="I80" s="57" t="n">
        <v>2003.111</v>
      </c>
      <c r="J80" s="57" t="n">
        <v>2449.922</v>
      </c>
      <c r="K80" s="57" t="n"/>
      <c r="L80" s="57" t="n"/>
      <c r="M80" s="57" t="n"/>
      <c r="N80" s="57" t="n"/>
      <c r="O80" s="57" t="n"/>
      <c r="P80" s="57" t="n"/>
      <c r="Q80" s="57" t="n"/>
      <c r="R80" s="57" t="n"/>
      <c r="S80" s="57" t="n"/>
      <c r="T80" s="57" t="n"/>
      <c r="U80" s="57" t="n"/>
      <c r="V80" s="57" t="n"/>
      <c r="W80" s="57" t="n"/>
      <c r="X80" s="57" t="n"/>
      <c r="Y80" s="57" t="n"/>
      <c r="Z80" s="57" t="n"/>
      <c r="AA80" s="57" t="n"/>
      <c r="AB80" s="57" t="n"/>
      <c r="AC80" s="57" t="n"/>
      <c r="AD80" s="57" t="n"/>
      <c r="AE80" s="57" t="n"/>
      <c r="AF80" s="57" t="n"/>
      <c r="AG80" s="57" t="n"/>
      <c r="AH80" s="57" t="n"/>
      <c r="AI80" s="57" t="n"/>
      <c r="AJ80" s="57" t="n"/>
      <c r="AK80" s="57" t="n"/>
      <c r="AL80" s="57" t="n"/>
    </row>
    <row r="81" ht="52" customHeight="1" s="173" thickBot="1">
      <c r="A81" s="59" t="inlineStr">
        <is>
          <t>Pembentukan penyisihan kerugian penurunan nilai aset non-produktif</t>
        </is>
      </c>
      <c r="B81" s="59" t="n"/>
      <c r="C81" s="57" t="n">
        <v>370.555</v>
      </c>
      <c r="D81" s="57" t="n">
        <v>230.377</v>
      </c>
      <c r="E81" s="57" t="n">
        <v>14.555</v>
      </c>
      <c r="F81" s="57" t="n">
        <v>-91.002</v>
      </c>
      <c r="G81" s="57" t="n">
        <v>47.749</v>
      </c>
      <c r="H81" s="57" t="n">
        <v>-29.681</v>
      </c>
      <c r="I81" s="57" t="n">
        <v>-100.801</v>
      </c>
      <c r="J81" s="57" t="n">
        <v>-94.747</v>
      </c>
      <c r="K81" s="57" t="n"/>
      <c r="L81" s="57" t="n"/>
      <c r="M81" s="57" t="n"/>
      <c r="N81" s="57" t="n"/>
      <c r="O81" s="57" t="n"/>
      <c r="P81" s="57" t="n"/>
      <c r="Q81" s="57" t="n"/>
      <c r="R81" s="57" t="n"/>
      <c r="S81" s="57" t="n"/>
      <c r="T81" s="57" t="n"/>
      <c r="U81" s="57" t="n"/>
      <c r="V81" s="57" t="n"/>
      <c r="W81" s="57" t="n"/>
      <c r="X81" s="57" t="n"/>
      <c r="Y81" s="57" t="n"/>
      <c r="Z81" s="57" t="n"/>
      <c r="AA81" s="57" t="n"/>
      <c r="AB81" s="57" t="n"/>
      <c r="AC81" s="57" t="n"/>
      <c r="AD81" s="57" t="n"/>
      <c r="AE81" s="57" t="n"/>
      <c r="AF81" s="57" t="n"/>
      <c r="AG81" s="57" t="n"/>
      <c r="AH81" s="57" t="n"/>
      <c r="AI81" s="57" t="n"/>
      <c r="AJ81" s="57" t="n"/>
      <c r="AK81" s="57" t="n"/>
      <c r="AL81" s="57" t="n"/>
    </row>
    <row r="82" ht="35" customHeight="1" s="173" thickBot="1">
      <c r="A82" s="55" t="inlineStr">
        <is>
          <t>Pembalikan (beban) estimasi kerugian komitmen dan kontijensi</t>
        </is>
      </c>
      <c r="B82" s="55" t="n"/>
      <c r="C82" s="56" t="n">
        <v>0.913</v>
      </c>
      <c r="D82" s="56" t="n">
        <v>-0.751</v>
      </c>
      <c r="E82" s="56" t="n">
        <v>-1.629</v>
      </c>
      <c r="F82" s="56" t="n">
        <v>3.173</v>
      </c>
      <c r="G82" s="56" t="n">
        <v>-11.283</v>
      </c>
      <c r="H82" s="56" t="n">
        <v>-3.246</v>
      </c>
      <c r="I82" s="56" t="n">
        <v>8.443</v>
      </c>
      <c r="J82" s="56" t="n">
        <v>-1.776</v>
      </c>
      <c r="K82" s="56" t="n"/>
      <c r="L82" s="56" t="n"/>
      <c r="M82" s="56" t="n"/>
      <c r="N82" s="56" t="n"/>
      <c r="O82" s="56" t="n"/>
      <c r="P82" s="56" t="n"/>
      <c r="Q82" s="56" t="n"/>
      <c r="R82" s="56" t="n"/>
      <c r="S82" s="56" t="n"/>
      <c r="T82" s="56" t="n"/>
      <c r="U82" s="56" t="n"/>
      <c r="V82" s="56" t="n"/>
      <c r="W82" s="56" t="n"/>
      <c r="X82" s="56" t="n"/>
      <c r="Y82" s="56" t="n"/>
      <c r="Z82" s="56" t="n"/>
      <c r="AA82" s="56" t="n"/>
      <c r="AB82" s="56" t="n"/>
      <c r="AC82" s="56" t="n"/>
      <c r="AD82" s="56" t="n"/>
      <c r="AE82" s="56" t="n"/>
      <c r="AF82" s="56" t="n"/>
      <c r="AG82" s="56" t="n"/>
      <c r="AH82" s="56" t="n"/>
      <c r="AI82" s="56" t="n"/>
      <c r="AJ82" s="56" t="n"/>
      <c r="AK82" s="56" t="n"/>
      <c r="AL82" s="56" t="n"/>
    </row>
    <row r="83" ht="18" customHeight="1" s="173" thickBot="1">
      <c r="A83" s="58" t="inlineStr">
        <is>
          <t>Beban operasional lainnya</t>
        </is>
      </c>
      <c r="B83" s="58" t="n"/>
      <c r="C83" s="53" t="n"/>
      <c r="D83" s="53" t="n"/>
      <c r="E83" s="53" t="n"/>
      <c r="F83" s="53" t="n"/>
      <c r="G83" s="53" t="n"/>
      <c r="H83" s="53" t="n"/>
      <c r="I83" s="53" t="n"/>
      <c r="J83" s="53" t="n"/>
      <c r="K83" s="53" t="n"/>
      <c r="L83" s="53" t="n"/>
      <c r="M83" s="53" t="n"/>
      <c r="N83" s="53" t="n"/>
      <c r="O83" s="53" t="n"/>
      <c r="P83" s="53" t="n"/>
      <c r="Q83" s="53" t="n"/>
      <c r="R83" s="53" t="n"/>
      <c r="S83" s="53" t="n"/>
      <c r="T83" s="53" t="n"/>
      <c r="U83" s="53" t="n"/>
      <c r="V83" s="53" t="n"/>
      <c r="W83" s="53" t="n"/>
      <c r="X83" s="53" t="n"/>
      <c r="Y83" s="53" t="n"/>
      <c r="Z83" s="53" t="n"/>
      <c r="AA83" s="53" t="n"/>
      <c r="AB83" s="53" t="n"/>
      <c r="AC83" s="53" t="n"/>
      <c r="AD83" s="53" t="n"/>
      <c r="AE83" s="53" t="n"/>
      <c r="AF83" s="53" t="n"/>
      <c r="AG83" s="53" t="n"/>
      <c r="AH83" s="53" t="n"/>
      <c r="AI83" s="53" t="n"/>
      <c r="AJ83" s="53" t="n"/>
      <c r="AK83" s="53" t="n"/>
      <c r="AL83" s="53" t="n"/>
    </row>
    <row r="84" ht="18" customHeight="1" s="173" thickBot="1">
      <c r="A84" s="59" t="inlineStr">
        <is>
          <t>Beban umum dan administrasi</t>
        </is>
      </c>
      <c r="B84" s="59" t="n"/>
      <c r="C84" s="57" t="n">
        <v>440.196</v>
      </c>
      <c r="D84" s="57" t="n">
        <v>463.646</v>
      </c>
      <c r="E84" s="57" t="n">
        <v>3463.591</v>
      </c>
      <c r="F84" s="57" t="n">
        <v>3970.211</v>
      </c>
      <c r="G84" s="57" t="n">
        <v>4856.436</v>
      </c>
      <c r="H84" s="57" t="n">
        <v>5169.938</v>
      </c>
      <c r="I84" s="57" t="n">
        <v>6342.626</v>
      </c>
      <c r="J84" s="57" t="n">
        <v>8109.463</v>
      </c>
      <c r="K84" s="57" t="n"/>
      <c r="L84" s="57" t="n"/>
      <c r="M84" s="57" t="n"/>
      <c r="N84" s="57" t="n"/>
      <c r="O84" s="57" t="n"/>
      <c r="P84" s="57" t="n"/>
      <c r="Q84" s="57" t="n"/>
      <c r="R84" s="57" t="n"/>
      <c r="S84" s="57" t="n"/>
      <c r="T84" s="57" t="n"/>
      <c r="U84" s="57" t="n"/>
      <c r="V84" s="57" t="n"/>
      <c r="W84" s="57" t="n"/>
      <c r="X84" s="57" t="n"/>
      <c r="Y84" s="57" t="n"/>
      <c r="Z84" s="57" t="n"/>
      <c r="AA84" s="57" t="n"/>
      <c r="AB84" s="57" t="n"/>
      <c r="AC84" s="57" t="n"/>
      <c r="AD84" s="57" t="n"/>
      <c r="AE84" s="57" t="n"/>
      <c r="AF84" s="57" t="n"/>
      <c r="AG84" s="57" t="n"/>
      <c r="AH84" s="57" t="n"/>
      <c r="AI84" s="57" t="n"/>
      <c r="AJ84" s="57" t="n"/>
      <c r="AK84" s="57" t="n"/>
      <c r="AL84" s="57" t="n"/>
    </row>
    <row r="85" hidden="1" ht="18" customHeight="1" s="173" thickBot="1">
      <c r="A85" s="59" t="inlineStr">
        <is>
          <t>Beban penjualan</t>
        </is>
      </c>
      <c r="B85" s="59" t="n"/>
      <c r="C85" s="57" t="inlineStr"/>
      <c r="D85" s="57" t="inlineStr"/>
      <c r="E85" s="57" t="inlineStr"/>
      <c r="F85" s="57" t="inlineStr"/>
      <c r="G85" s="57" t="inlineStr"/>
      <c r="H85" s="57" t="inlineStr"/>
      <c r="I85" s="57" t="inlineStr"/>
      <c r="J85" s="57" t="inlineStr"/>
      <c r="K85" s="57" t="n"/>
      <c r="L85" s="57" t="n"/>
      <c r="M85" s="57" t="n"/>
      <c r="N85" s="57" t="n"/>
      <c r="O85" s="57" t="n"/>
      <c r="P85" s="57" t="n"/>
      <c r="Q85" s="57" t="n"/>
      <c r="R85" s="57" t="n"/>
      <c r="S85" s="57" t="n"/>
      <c r="T85" s="57" t="n"/>
      <c r="U85" s="57" t="n"/>
      <c r="V85" s="57" t="n"/>
      <c r="W85" s="57" t="n"/>
      <c r="X85" s="57" t="n"/>
      <c r="Y85" s="57" t="n"/>
      <c r="Z85" s="57" t="n"/>
      <c r="AA85" s="57" t="n"/>
      <c r="AB85" s="57" t="n"/>
      <c r="AC85" s="57" t="n"/>
      <c r="AD85" s="57" t="n"/>
      <c r="AE85" s="57" t="n"/>
      <c r="AF85" s="57" t="n"/>
      <c r="AG85" s="57" t="n"/>
      <c r="AH85" s="57" t="n"/>
      <c r="AI85" s="57" t="n"/>
      <c r="AJ85" s="57" t="n"/>
      <c r="AK85" s="57" t="n"/>
      <c r="AL85" s="57" t="n"/>
    </row>
    <row r="86" ht="35" customHeight="1" s="173" thickBot="1">
      <c r="A86" s="59" t="inlineStr">
        <is>
          <t>Beban sewa, pemeliharaan, dan perbaikan</t>
        </is>
      </c>
      <c r="B86" s="59" t="n"/>
      <c r="C86" s="57" t="inlineStr"/>
      <c r="D86" s="57" t="n">
        <v>137.149</v>
      </c>
      <c r="E86" s="57" t="n">
        <v>75.21899999999999</v>
      </c>
      <c r="F86" s="57" t="inlineStr"/>
      <c r="G86" s="57" t="inlineStr"/>
      <c r="H86" s="57" t="inlineStr"/>
      <c r="I86" s="57" t="inlineStr"/>
      <c r="J86" s="57" t="inlineStr"/>
      <c r="K86" s="57" t="n"/>
      <c r="L86" s="57" t="n"/>
      <c r="M86" s="57" t="n"/>
      <c r="N86" s="57" t="n"/>
      <c r="O86" s="57" t="n"/>
      <c r="P86" s="57" t="n"/>
      <c r="Q86" s="57" t="n"/>
      <c r="R86" s="57" t="n"/>
      <c r="S86" s="57" t="n"/>
      <c r="T86" s="57" t="n"/>
      <c r="U86" s="57" t="n"/>
      <c r="V86" s="57" t="n"/>
      <c r="W86" s="57" t="n"/>
      <c r="X86" s="57" t="n"/>
      <c r="Y86" s="57" t="n"/>
      <c r="Z86" s="57" t="n"/>
      <c r="AA86" s="57" t="n"/>
      <c r="AB86" s="57" t="n"/>
      <c r="AC86" s="57" t="n"/>
      <c r="AD86" s="57" t="n"/>
      <c r="AE86" s="57" t="n"/>
      <c r="AF86" s="57" t="n"/>
      <c r="AG86" s="57" t="n"/>
      <c r="AH86" s="57" t="n"/>
      <c r="AI86" s="57" t="n"/>
      <c r="AJ86" s="57" t="n"/>
      <c r="AK86" s="57" t="n"/>
      <c r="AL86" s="57" t="n"/>
    </row>
    <row r="87" ht="18" customHeight="1" s="173" thickBot="1">
      <c r="A87" s="59" t="inlineStr">
        <is>
          <t>Beban provisi dan komisi</t>
        </is>
      </c>
      <c r="B87" s="59" t="n"/>
      <c r="C87" s="57" t="inlineStr"/>
      <c r="D87" s="57" t="n">
        <v>0.173</v>
      </c>
      <c r="E87" s="57" t="inlineStr"/>
      <c r="F87" s="57" t="inlineStr"/>
      <c r="G87" s="57" t="inlineStr"/>
      <c r="H87" s="57" t="inlineStr"/>
      <c r="I87" s="57" t="inlineStr"/>
      <c r="J87" s="57" t="inlineStr"/>
      <c r="K87" s="57" t="n"/>
      <c r="L87" s="57" t="n"/>
      <c r="M87" s="57" t="n"/>
      <c r="N87" s="57" t="n"/>
      <c r="O87" s="57" t="n"/>
      <c r="P87" s="57" t="n"/>
      <c r="Q87" s="57" t="n"/>
      <c r="R87" s="57" t="n"/>
      <c r="S87" s="57" t="n"/>
      <c r="T87" s="57" t="n"/>
      <c r="U87" s="57" t="n"/>
      <c r="V87" s="57" t="n"/>
      <c r="W87" s="57" t="n"/>
      <c r="X87" s="57" t="n"/>
      <c r="Y87" s="57" t="n"/>
      <c r="Z87" s="57" t="n"/>
      <c r="AA87" s="57" t="n"/>
      <c r="AB87" s="57" t="n"/>
      <c r="AC87" s="57" t="n"/>
      <c r="AD87" s="57" t="n"/>
      <c r="AE87" s="57" t="n"/>
      <c r="AF87" s="57" t="n"/>
      <c r="AG87" s="57" t="n"/>
      <c r="AH87" s="57" t="n"/>
      <c r="AI87" s="57" t="n"/>
      <c r="AJ87" s="57" t="n"/>
      <c r="AK87" s="57" t="n"/>
      <c r="AL87" s="57" t="n"/>
    </row>
    <row r="88" ht="18" customHeight="1" s="173" thickBot="1">
      <c r="A88" s="60" t="inlineStr">
        <is>
          <t>Beban operasional lainnya</t>
        </is>
      </c>
      <c r="B88" s="60" t="n"/>
      <c r="C88" s="57" t="n">
        <v>760.423</v>
      </c>
      <c r="D88" s="57" t="n">
        <v>868.687</v>
      </c>
      <c r="E88" s="57" t="n">
        <v>4565.838</v>
      </c>
      <c r="F88" s="57" t="n">
        <v>4914.246</v>
      </c>
      <c r="G88" s="57" t="n">
        <v>5180.305</v>
      </c>
      <c r="H88" s="57" t="n">
        <v>5268.996</v>
      </c>
      <c r="I88" s="57" t="n">
        <v>5683.077</v>
      </c>
      <c r="J88" s="57" t="n">
        <v>5841.544</v>
      </c>
      <c r="K88" s="57" t="n"/>
      <c r="L88" s="57" t="n"/>
      <c r="M88" s="57" t="n"/>
      <c r="N88" s="57" t="n"/>
      <c r="O88" s="57" t="n"/>
      <c r="P88" s="57" t="n"/>
      <c r="Q88" s="57" t="n"/>
      <c r="R88" s="57" t="n"/>
      <c r="S88" s="57" t="n"/>
      <c r="T88" s="57" t="n"/>
      <c r="U88" s="57" t="n"/>
      <c r="V88" s="57" t="n"/>
      <c r="W88" s="57" t="n"/>
      <c r="X88" s="57" t="n"/>
      <c r="Y88" s="57" t="n"/>
      <c r="Z88" s="57" t="n"/>
      <c r="AA88" s="57" t="n"/>
      <c r="AB88" s="57" t="n"/>
      <c r="AC88" s="57" t="n"/>
      <c r="AD88" s="57" t="n"/>
      <c r="AE88" s="57" t="n"/>
      <c r="AF88" s="57" t="n"/>
      <c r="AG88" s="57" t="n"/>
      <c r="AH88" s="57" t="n"/>
      <c r="AI88" s="57" t="n"/>
      <c r="AJ88" s="57" t="n"/>
      <c r="AK88" s="57" t="n"/>
      <c r="AL88" s="57" t="n"/>
    </row>
    <row r="89" ht="18" customHeight="1" s="173" thickBot="1">
      <c r="A89" s="54" t="inlineStr">
        <is>
          <t>Jumlah laba operasional</t>
        </is>
      </c>
      <c r="B89" s="54" t="n"/>
      <c r="C89" s="61" t="n">
        <v>157.473</v>
      </c>
      <c r="D89" s="61" t="n">
        <v>118.378</v>
      </c>
      <c r="E89" s="61" t="n">
        <v>3052.164</v>
      </c>
      <c r="F89" s="61" t="n">
        <v>4006.165</v>
      </c>
      <c r="G89" s="61" t="n">
        <v>5506.269</v>
      </c>
      <c r="H89" s="61" t="n">
        <v>7401.628</v>
      </c>
      <c r="I89" s="61" t="n">
        <v>9046.083000000001</v>
      </c>
      <c r="J89" s="61" t="n">
        <v>9757.724</v>
      </c>
      <c r="K89" s="61" t="n"/>
      <c r="L89" s="61" t="n"/>
      <c r="M89" s="61" t="n"/>
      <c r="N89" s="61" t="n"/>
      <c r="O89" s="61" t="n"/>
      <c r="P89" s="61" t="n"/>
      <c r="Q89" s="61" t="n"/>
      <c r="R89" s="61" t="n"/>
      <c r="S89" s="61" t="n"/>
      <c r="T89" s="61" t="n"/>
      <c r="U89" s="61" t="n"/>
      <c r="V89" s="61" t="n"/>
      <c r="W89" s="61" t="n"/>
      <c r="X89" s="61" t="n"/>
      <c r="Y89" s="61" t="n"/>
      <c r="Z89" s="61" t="n"/>
      <c r="AA89" s="61" t="n"/>
      <c r="AB89" s="61" t="n"/>
      <c r="AC89" s="61" t="n"/>
      <c r="AD89" s="61" t="n"/>
      <c r="AE89" s="61" t="n"/>
      <c r="AF89" s="61" t="n"/>
      <c r="AG89" s="61" t="n"/>
      <c r="AH89" s="61" t="n"/>
      <c r="AI89" s="61" t="n"/>
      <c r="AJ89" s="61" t="n"/>
      <c r="AK89" s="61" t="n"/>
      <c r="AL89" s="61" t="n"/>
    </row>
    <row r="90" ht="18" customHeight="1" s="173" thickBot="1">
      <c r="A90" s="153" t="inlineStr">
        <is>
          <t>Operating Profit Growth (%)</t>
        </is>
      </c>
      <c r="B90" s="62" t="n"/>
      <c r="C90" s="152">
        <f>IFERROR(IF(((C89-B89)/B89)=-1, "", (C89-B89)/B89), "")</f>
        <v/>
      </c>
      <c r="D90" s="152">
        <f>IFERROR(IF(((D89-C89)/C89)=-1, "", (D89-C89)/C89), "")</f>
        <v/>
      </c>
      <c r="E90" s="152">
        <f>IFERROR(IF(((E89-D89)/D89)=-1, "", (E89-D89)/D89), "")</f>
        <v/>
      </c>
      <c r="F90" s="152">
        <f>IFERROR(IF(((F89-E89)/E89)=-1, "", (F89-E89)/E89), "")</f>
        <v/>
      </c>
      <c r="G90" s="152">
        <f>IFERROR(IF(((G89-F89)/F89)=-1, "", (G89-F89)/F89), "")</f>
        <v/>
      </c>
      <c r="H90" s="152">
        <f>IFERROR(IF(((H89-G89)/G89)=-1, "", (H89-G89)/G89), "")</f>
        <v/>
      </c>
      <c r="I90" s="152">
        <f>IFERROR(IF(((I89-H89)/H89)=-1, "", (I89-H89)/H89), "")</f>
        <v/>
      </c>
      <c r="J90" s="152">
        <f>IFERROR(IF(((J89-I89)/I89)=-1, "", (J89-I89)/I89), "")</f>
        <v/>
      </c>
      <c r="K90" s="152">
        <f>IFERROR(IF(((K89-J89)/J89)=-1, "", (K89-J89)/J89), "")</f>
        <v/>
      </c>
      <c r="L90" s="152">
        <f>IFERROR(IF(((L89-K89)/K89)=-1, "", (L89-K89)/K89), "")</f>
        <v/>
      </c>
      <c r="M90" s="152">
        <f>IFERROR(IF(((M89-L89)/L89)=-1, "", (M89-L89)/L89), "")</f>
        <v/>
      </c>
      <c r="N90" s="152">
        <f>IFERROR(IF(((N89-M89)/M89)=-1, "", (N89-M89)/M89), "")</f>
        <v/>
      </c>
      <c r="O90" s="152">
        <f>IFERROR(IF(((O89-N89)/N89)=-1, "", (O89-N89)/N89), "")</f>
        <v/>
      </c>
      <c r="P90" s="152">
        <f>IFERROR(IF(((P89-O89)/O89)=-1, "", (P89-O89)/O89), "")</f>
        <v/>
      </c>
      <c r="Q90" s="152">
        <f>IFERROR(IF(((Q89-P89)/P89)=-1, "", (Q89-P89)/P89), "")</f>
        <v/>
      </c>
      <c r="R90" s="152">
        <f>IFERROR(IF(((R89-Q89)/Q89)=-1, "", (R89-Q89)/Q89), "")</f>
        <v/>
      </c>
      <c r="S90" s="152">
        <f>IFERROR(IF(((S89-R89)/R89)=-1, "", (S89-R89)/R89), "")</f>
        <v/>
      </c>
      <c r="T90" s="152">
        <f>IFERROR(IF(((T89-S89)/S89)=-1, "", (T89-S89)/S89), "")</f>
        <v/>
      </c>
      <c r="U90" s="152">
        <f>IFERROR(IF(((U89-T89)/T89)=-1, "", (U89-T89)/T89), "")</f>
        <v/>
      </c>
      <c r="V90" s="152">
        <f>IFERROR(IF(((V89-U89)/U89)=-1, "", (V89-U89)/U89), "")</f>
        <v/>
      </c>
      <c r="W90" s="152">
        <f>IFERROR(IF(((W89-V89)/V89)=-1, "", (W89-V89)/V89), "")</f>
        <v/>
      </c>
      <c r="X90" s="152">
        <f>IFERROR(IF(((X89-W89)/W89)=-1, "", (X89-W89)/W89), "")</f>
        <v/>
      </c>
      <c r="Y90" s="152">
        <f>IFERROR(IF(((Y89-X89)/X89)=-1, "", (Y89-X89)/X89), "")</f>
        <v/>
      </c>
      <c r="Z90" s="152">
        <f>IFERROR(IF(((Z89-Y89)/Y89)=-1, "", (Z89-Y89)/Y89), "")</f>
        <v/>
      </c>
      <c r="AA90" s="152">
        <f>IFERROR(IF(((AA89-Z89)/Z89)=-1, "", (AA89-Z89)/Z89), "")</f>
        <v/>
      </c>
      <c r="AB90" s="152">
        <f>IFERROR(IF(((AB89-AA89)/AA89)=-1, "", (AB89-AA89)/AA89), "")</f>
        <v/>
      </c>
      <c r="AC90" s="152">
        <f>IFERROR(IF(((AC89-AB89)/AB89)=-1, "", (AC89-AB89)/AB89), "")</f>
        <v/>
      </c>
      <c r="AD90" s="152">
        <f>IFERROR(IF(((AD89-AC89)/AC89)=-1, "", (AD89-AC89)/AC89), "")</f>
        <v/>
      </c>
      <c r="AE90" s="152">
        <f>IFERROR(IF(((AE89-AD89)/AD89)=-1, "", (AE89-AD89)/AD89), "")</f>
        <v/>
      </c>
      <c r="AF90" s="152">
        <f>IFERROR(IF(((AF89-AE89)/AE89)=-1, "", (AF89-AE89)/AE89), "")</f>
        <v/>
      </c>
      <c r="AG90" s="152">
        <f>IFERROR(IF(((AG89-AF89)/AF89)=-1, "", (AG89-AF89)/AF89), "")</f>
        <v/>
      </c>
      <c r="AH90" s="152">
        <f>IFERROR(IF(((AH89-AG89)/AG89)=-1, "", (AH89-AG89)/AG89), "")</f>
        <v/>
      </c>
      <c r="AI90" s="152">
        <f>IFERROR(IF(((AI89-AH89)/AH89)=-1, "", (AI89-AH89)/AH89), "")</f>
        <v/>
      </c>
      <c r="AJ90" s="152">
        <f>IFERROR(IF(((AJ89-AI89)/AI89)=-1, "", (AJ89-AI89)/AI89), "")</f>
        <v/>
      </c>
      <c r="AK90" s="152">
        <f>IFERROR(IF(((AK89-AJ89)/AJ89)=-1, "", (AK89-AJ89)/AJ89), "")</f>
        <v/>
      </c>
      <c r="AL90" s="152">
        <f>IFERROR(IF(((AL89-AK89)/AK89)=-1, "", (AL89-AK89)/AK89), "")</f>
        <v/>
      </c>
    </row>
    <row r="91" ht="18" customHeight="1" s="173" thickBot="1">
      <c r="A91" s="144" t="inlineStr">
        <is>
          <t>OPM (%)</t>
        </is>
      </c>
      <c r="B91" s="54" t="n"/>
      <c r="C91" s="95">
        <f>IFERROR(C89/C5, "")</f>
        <v/>
      </c>
      <c r="D91" s="95">
        <f>IFERROR(D89/D5, "")</f>
        <v/>
      </c>
      <c r="E91" s="95">
        <f>IFERROR(E89/E5, "")</f>
        <v/>
      </c>
      <c r="F91" s="95">
        <f>IFERROR(F89/F5, "")</f>
        <v/>
      </c>
      <c r="G91" s="95">
        <f>IFERROR(G89/G5, "")</f>
        <v/>
      </c>
      <c r="H91" s="95">
        <f>IFERROR(H89/H5, "")</f>
        <v/>
      </c>
      <c r="I91" s="95">
        <f>IFERROR(I89/I5, "")</f>
        <v/>
      </c>
      <c r="J91" s="95">
        <f>IFERROR(J89/J5, "")</f>
        <v/>
      </c>
      <c r="K91" s="95">
        <f>IFERROR(K89/K5, "")</f>
        <v/>
      </c>
      <c r="L91" s="95">
        <f>IFERROR(L89/L5, "")</f>
        <v/>
      </c>
      <c r="M91" s="95">
        <f>IFERROR(M89/M5, "")</f>
        <v/>
      </c>
      <c r="N91" s="95">
        <f>IFERROR(N89/N5, "")</f>
        <v/>
      </c>
      <c r="O91" s="95">
        <f>IFERROR(O89/O5, "")</f>
        <v/>
      </c>
      <c r="P91" s="95">
        <f>IFERROR(P89/P5, "")</f>
        <v/>
      </c>
      <c r="Q91" s="95">
        <f>IFERROR(Q89/Q5, "")</f>
        <v/>
      </c>
      <c r="R91" s="95">
        <f>IFERROR(R89/R5, "")</f>
        <v/>
      </c>
      <c r="S91" s="95">
        <f>IFERROR(S89/S5, "")</f>
        <v/>
      </c>
      <c r="T91" s="95">
        <f>IFERROR(T89/T5, "")</f>
        <v/>
      </c>
      <c r="U91" s="95">
        <f>IFERROR(U89/U5, "")</f>
        <v/>
      </c>
      <c r="V91" s="95">
        <f>IFERROR(V89/V5, "")</f>
        <v/>
      </c>
      <c r="W91" s="95">
        <f>IFERROR(W89/W5, "")</f>
        <v/>
      </c>
      <c r="X91" s="95">
        <f>IFERROR(X89/X5, "")</f>
        <v/>
      </c>
      <c r="Y91" s="95">
        <f>IFERROR(Y89/Y5, "")</f>
        <v/>
      </c>
      <c r="Z91" s="95">
        <f>IFERROR(Z89/Z5, "")</f>
        <v/>
      </c>
      <c r="AA91" s="95">
        <f>IFERROR(AA89/AA5, "")</f>
        <v/>
      </c>
      <c r="AB91" s="95">
        <f>IFERROR(AB89/AB5, "")</f>
        <v/>
      </c>
      <c r="AC91" s="95">
        <f>IFERROR(AC89/AC5, "")</f>
        <v/>
      </c>
      <c r="AD91" s="95">
        <f>IFERROR(AD89/AD5, "")</f>
        <v/>
      </c>
      <c r="AE91" s="95">
        <f>IFERROR(AE89/AE5, "")</f>
        <v/>
      </c>
      <c r="AF91" s="95">
        <f>IFERROR(AF89/AF5, "")</f>
        <v/>
      </c>
      <c r="AG91" s="95">
        <f>IFERROR(AG89/AG5, "")</f>
        <v/>
      </c>
      <c r="AH91" s="95">
        <f>IFERROR(AH89/AH5, "")</f>
        <v/>
      </c>
      <c r="AI91" s="95">
        <f>IFERROR(AI89/AI5, "")</f>
        <v/>
      </c>
      <c r="AJ91" s="95">
        <f>IFERROR(AJ89/AJ5, "")</f>
        <v/>
      </c>
      <c r="AK91" s="95">
        <f>IFERROR(AK89/AK5, "")</f>
        <v/>
      </c>
      <c r="AL91" s="95">
        <f>IFERROR(AL89/AL5, "")</f>
        <v/>
      </c>
    </row>
    <row r="92" ht="35" customHeight="1" s="173" thickBot="1">
      <c r="A92" s="54" t="inlineStr">
        <is>
          <t>Pendapatan dan beban bukan operasional</t>
        </is>
      </c>
      <c r="B92" s="54" t="n"/>
      <c r="C92" s="53" t="n"/>
      <c r="D92" s="53" t="n"/>
      <c r="E92" s="53" t="n"/>
      <c r="F92" s="53" t="n"/>
      <c r="G92" s="53" t="n"/>
      <c r="H92" s="53" t="n"/>
      <c r="I92" s="53" t="n"/>
      <c r="J92" s="53" t="n"/>
      <c r="K92" s="53" t="n"/>
      <c r="L92" s="53" t="n"/>
      <c r="M92" s="53" t="n"/>
      <c r="N92" s="53" t="n"/>
      <c r="O92" s="53" t="n"/>
      <c r="P92" s="53" t="n"/>
      <c r="Q92" s="53" t="n"/>
      <c r="R92" s="53" t="n"/>
      <c r="S92" s="53" t="n"/>
      <c r="T92" s="53" t="n"/>
      <c r="U92" s="53" t="n"/>
      <c r="V92" s="53" t="n"/>
      <c r="W92" s="53" t="n"/>
      <c r="X92" s="53" t="n"/>
      <c r="Y92" s="53" t="n"/>
      <c r="Z92" s="53" t="n"/>
      <c r="AA92" s="53" t="n"/>
      <c r="AB92" s="53" t="n"/>
      <c r="AC92" s="53" t="n"/>
      <c r="AD92" s="53" t="n"/>
      <c r="AE92" s="53" t="n"/>
      <c r="AF92" s="53" t="n"/>
      <c r="AG92" s="53" t="n"/>
      <c r="AH92" s="53" t="n"/>
      <c r="AI92" s="53" t="n"/>
      <c r="AJ92" s="53" t="n"/>
      <c r="AK92" s="53" t="n"/>
      <c r="AL92" s="53" t="n"/>
    </row>
    <row r="93" ht="18" customHeight="1" s="173" thickBot="1">
      <c r="A93" s="55" t="inlineStr">
        <is>
          <t>Pendapatan bukan operasional</t>
        </is>
      </c>
      <c r="B93" s="55" t="n"/>
      <c r="C93" s="56" t="n">
        <v>0</v>
      </c>
      <c r="D93" s="56" t="n">
        <v>0</v>
      </c>
      <c r="E93" s="56" t="n">
        <v>841.019</v>
      </c>
      <c r="F93" s="56" t="n">
        <v>19.582</v>
      </c>
      <c r="G93" s="56" t="n">
        <v>8.882999999999999</v>
      </c>
      <c r="H93" s="56" t="n">
        <v>0.272</v>
      </c>
      <c r="I93" s="56" t="n">
        <v>7.139</v>
      </c>
      <c r="J93" s="56" t="n">
        <v>4.477</v>
      </c>
      <c r="K93" s="56" t="n"/>
      <c r="L93" s="56" t="n"/>
      <c r="M93" s="56" t="n"/>
      <c r="N93" s="56" t="n"/>
      <c r="O93" s="56" t="n"/>
      <c r="P93" s="56" t="n"/>
      <c r="Q93" s="56" t="n"/>
      <c r="R93" s="56" t="n"/>
      <c r="S93" s="56" t="n"/>
      <c r="T93" s="56" t="n"/>
      <c r="U93" s="56" t="n"/>
      <c r="V93" s="56" t="n"/>
      <c r="W93" s="56" t="n"/>
      <c r="X93" s="56" t="n"/>
      <c r="Y93" s="56" t="n"/>
      <c r="Z93" s="56" t="n"/>
      <c r="AA93" s="56" t="n"/>
      <c r="AB93" s="56" t="n"/>
      <c r="AC93" s="56" t="n"/>
      <c r="AD93" s="56" t="n"/>
      <c r="AE93" s="56" t="n"/>
      <c r="AF93" s="56" t="n"/>
      <c r="AG93" s="56" t="n"/>
      <c r="AH93" s="56" t="n"/>
      <c r="AI93" s="56" t="n"/>
      <c r="AJ93" s="56" t="n"/>
      <c r="AK93" s="56" t="n"/>
      <c r="AL93" s="56" t="n"/>
    </row>
    <row r="94" ht="18" customHeight="1" s="173" thickBot="1">
      <c r="A94" s="55" t="inlineStr">
        <is>
          <t>Beban bukan operasional</t>
        </is>
      </c>
      <c r="B94" s="55" t="n"/>
      <c r="C94" s="57" t="n">
        <v>5.959</v>
      </c>
      <c r="D94" s="57" t="n">
        <v>343.015</v>
      </c>
      <c r="E94" s="57" t="n">
        <v>869.046</v>
      </c>
      <c r="F94" s="57" t="n">
        <v>65.223</v>
      </c>
      <c r="G94" s="57" t="n">
        <v>0.349</v>
      </c>
      <c r="H94" s="57" t="n">
        <v>2.428</v>
      </c>
      <c r="I94" s="57" t="n">
        <v>2.827</v>
      </c>
      <c r="J94" s="57" t="n">
        <v>0.789</v>
      </c>
      <c r="K94" s="57" t="n"/>
      <c r="L94" s="57" t="n"/>
      <c r="M94" s="57" t="n"/>
      <c r="N94" s="57" t="n"/>
      <c r="O94" s="57" t="n"/>
      <c r="P94" s="57" t="n"/>
      <c r="Q94" s="57" t="n"/>
      <c r="R94" s="57" t="n"/>
      <c r="S94" s="57" t="n"/>
      <c r="T94" s="57" t="n"/>
      <c r="U94" s="57" t="n"/>
      <c r="V94" s="57" t="n"/>
      <c r="W94" s="57" t="n"/>
      <c r="X94" s="57" t="n"/>
      <c r="Y94" s="57" t="n"/>
      <c r="Z94" s="57" t="n"/>
      <c r="AA94" s="57" t="n"/>
      <c r="AB94" s="57" t="n"/>
      <c r="AC94" s="57" t="n"/>
      <c r="AD94" s="57" t="n"/>
      <c r="AE94" s="57" t="n"/>
      <c r="AF94" s="57" t="n"/>
      <c r="AG94" s="57" t="n"/>
      <c r="AH94" s="57" t="n"/>
      <c r="AI94" s="57" t="n"/>
      <c r="AJ94" s="57" t="n"/>
      <c r="AK94" s="57" t="n"/>
      <c r="AL94" s="57" t="n"/>
    </row>
    <row r="95" hidden="1" ht="52" customHeight="1" s="173" thickBot="1">
      <c r="A95" s="55" t="inlineStr">
        <is>
          <t>Bagian atas laba (rugi) entitas asosiasi yang dicatat dengan menggunakan metode ekuitas</t>
        </is>
      </c>
      <c r="B95" s="55" t="n"/>
      <c r="C95" s="56" t="inlineStr"/>
      <c r="D95" s="56" t="inlineStr"/>
      <c r="E95" s="56" t="inlineStr"/>
      <c r="F95" s="56" t="inlineStr"/>
      <c r="G95" s="56" t="inlineStr"/>
      <c r="H95" s="56" t="inlineStr"/>
      <c r="I95" s="56" t="inlineStr"/>
      <c r="J95" s="56" t="inlineStr"/>
      <c r="K95" s="56" t="n"/>
      <c r="L95" s="56" t="n"/>
      <c r="M95" s="56" t="n"/>
      <c r="N95" s="56" t="n"/>
      <c r="O95" s="56" t="n"/>
      <c r="P95" s="56" t="n"/>
      <c r="Q95" s="56" t="n"/>
      <c r="R95" s="56" t="n"/>
      <c r="S95" s="56" t="n"/>
      <c r="T95" s="56" t="n"/>
      <c r="U95" s="56" t="n"/>
      <c r="V95" s="56" t="n"/>
      <c r="W95" s="56" t="n"/>
      <c r="X95" s="56" t="n"/>
      <c r="Y95" s="56" t="n"/>
      <c r="Z95" s="56" t="n"/>
      <c r="AA95" s="56" t="n"/>
      <c r="AB95" s="56" t="n"/>
      <c r="AC95" s="56" t="n"/>
      <c r="AD95" s="56" t="n"/>
      <c r="AE95" s="56" t="n"/>
      <c r="AF95" s="56" t="n"/>
      <c r="AG95" s="56" t="n"/>
      <c r="AH95" s="56" t="n"/>
      <c r="AI95" s="56" t="n"/>
      <c r="AJ95" s="56" t="n"/>
      <c r="AK95" s="56" t="n"/>
      <c r="AL95" s="56" t="n"/>
    </row>
    <row r="96" hidden="1" ht="52" customHeight="1" s="173" thickBot="1">
      <c r="A96" s="55" t="inlineStr">
        <is>
          <t>Bagian atas laba (rugi) entitas ventura bersama yang dicatat menggunakan metode ekuitas</t>
        </is>
      </c>
      <c r="B96" s="55" t="n"/>
      <c r="C96" s="56" t="inlineStr"/>
      <c r="D96" s="56" t="inlineStr"/>
      <c r="E96" s="56" t="inlineStr"/>
      <c r="F96" s="56" t="inlineStr"/>
      <c r="G96" s="56" t="inlineStr"/>
      <c r="H96" s="56" t="inlineStr"/>
      <c r="I96" s="56" t="inlineStr"/>
      <c r="J96" s="56" t="inlineStr"/>
      <c r="K96" s="56" t="n"/>
      <c r="L96" s="56" t="n"/>
      <c r="M96" s="56" t="n"/>
      <c r="N96" s="56" t="n"/>
      <c r="O96" s="56" t="n"/>
      <c r="P96" s="56" t="n"/>
      <c r="Q96" s="56" t="n"/>
      <c r="R96" s="56" t="n"/>
      <c r="S96" s="56" t="n"/>
      <c r="T96" s="56" t="n"/>
      <c r="U96" s="56" t="n"/>
      <c r="V96" s="56" t="n"/>
      <c r="W96" s="56" t="n"/>
      <c r="X96" s="56" t="n"/>
      <c r="Y96" s="56" t="n"/>
      <c r="Z96" s="56" t="n"/>
      <c r="AA96" s="56" t="n"/>
      <c r="AB96" s="56" t="n"/>
      <c r="AC96" s="56" t="n"/>
      <c r="AD96" s="56" t="n"/>
      <c r="AE96" s="56" t="n"/>
      <c r="AF96" s="56" t="n"/>
      <c r="AG96" s="56" t="n"/>
      <c r="AH96" s="56" t="n"/>
      <c r="AI96" s="56" t="n"/>
      <c r="AJ96" s="56" t="n"/>
      <c r="AK96" s="56" t="n"/>
      <c r="AL96" s="56" t="n"/>
    </row>
    <row r="97" ht="35" customHeight="1" s="173" thickBot="1">
      <c r="A97" s="54" t="inlineStr">
        <is>
          <t>Jumlah laba (rugi) sebelum pajak penghasilan</t>
        </is>
      </c>
      <c r="B97" s="54" t="n"/>
      <c r="C97" s="61" t="n">
        <v>151.514</v>
      </c>
      <c r="D97" s="61" t="n">
        <v>116.865</v>
      </c>
      <c r="E97" s="61" t="n">
        <v>3005.197</v>
      </c>
      <c r="F97" s="61" t="n">
        <v>3960.524</v>
      </c>
      <c r="G97" s="61" t="n">
        <v>5514.803</v>
      </c>
      <c r="H97" s="61" t="n">
        <v>7399.472</v>
      </c>
      <c r="I97" s="61" t="n">
        <v>9050.395</v>
      </c>
      <c r="J97" s="61" t="n">
        <v>9761.412</v>
      </c>
      <c r="K97" s="61" t="n"/>
      <c r="L97" s="61" t="n"/>
      <c r="M97" s="61" t="n"/>
      <c r="N97" s="61" t="n"/>
      <c r="O97" s="61" t="n"/>
      <c r="P97" s="61" t="n"/>
      <c r="Q97" s="61" t="n"/>
      <c r="R97" s="61" t="n"/>
      <c r="S97" s="61" t="n"/>
      <c r="T97" s="61" t="n"/>
      <c r="U97" s="61" t="n"/>
      <c r="V97" s="61" t="n"/>
      <c r="W97" s="61" t="n"/>
      <c r="X97" s="61" t="n"/>
      <c r="Y97" s="61" t="n"/>
      <c r="Z97" s="61" t="n"/>
      <c r="AA97" s="61" t="n"/>
      <c r="AB97" s="61" t="n"/>
      <c r="AC97" s="61" t="n"/>
      <c r="AD97" s="61" t="n"/>
      <c r="AE97" s="61" t="n"/>
      <c r="AF97" s="61" t="n"/>
      <c r="AG97" s="61" t="n"/>
      <c r="AH97" s="61" t="n"/>
      <c r="AI97" s="61" t="n"/>
      <c r="AJ97" s="61" t="n"/>
      <c r="AK97" s="61" t="n"/>
      <c r="AL97" s="61" t="n"/>
    </row>
    <row r="98" ht="18" customHeight="1" s="173" thickBot="1">
      <c r="A98" s="62" t="inlineStr">
        <is>
          <t>Pendapatan (beban) pajak</t>
        </is>
      </c>
      <c r="B98" s="62" t="n"/>
      <c r="C98" s="56" t="n">
        <v>-44.914</v>
      </c>
      <c r="D98" s="56" t="n">
        <v>-42.849</v>
      </c>
      <c r="E98" s="56" t="n">
        <v>-157.177</v>
      </c>
      <c r="F98" s="56" t="n">
        <v>-932.319</v>
      </c>
      <c r="G98" s="56" t="n">
        <v>-1254.621</v>
      </c>
      <c r="H98" s="56" t="n">
        <v>-1695.729</v>
      </c>
      <c r="I98" s="56" t="n">
        <v>-2044.507</v>
      </c>
      <c r="J98" s="56" t="n">
        <v>-2193.889</v>
      </c>
      <c r="K98" s="56" t="n"/>
      <c r="L98" s="56" t="n"/>
      <c r="M98" s="56" t="n"/>
      <c r="N98" s="56" t="n"/>
      <c r="O98" s="56" t="n"/>
      <c r="P98" s="56" t="n"/>
      <c r="Q98" s="56" t="n"/>
      <c r="R98" s="56" t="n"/>
      <c r="S98" s="56" t="n"/>
      <c r="T98" s="56" t="n"/>
      <c r="U98" s="56" t="n"/>
      <c r="V98" s="56" t="n"/>
      <c r="W98" s="56" t="n"/>
      <c r="X98" s="56" t="n"/>
      <c r="Y98" s="56" t="n"/>
      <c r="Z98" s="56" t="n"/>
      <c r="AA98" s="56" t="n"/>
      <c r="AB98" s="56" t="n"/>
      <c r="AC98" s="56" t="n"/>
      <c r="AD98" s="56" t="n"/>
      <c r="AE98" s="56" t="n"/>
      <c r="AF98" s="56" t="n"/>
      <c r="AG98" s="56" t="n"/>
      <c r="AH98" s="56" t="n"/>
      <c r="AI98" s="56" t="n"/>
      <c r="AJ98" s="56" t="n"/>
      <c r="AK98" s="56" t="n"/>
      <c r="AL98" s="56" t="n"/>
    </row>
    <row r="99" ht="35" customHeight="1" s="173" thickBot="1">
      <c r="A99" s="54" t="inlineStr">
        <is>
          <t>Jumlah laba (rugi) dari operasi yang dilanjutkan</t>
        </is>
      </c>
      <c r="B99" s="54" t="n"/>
      <c r="C99" s="61" t="n">
        <v>106.6</v>
      </c>
      <c r="D99" s="61" t="n">
        <v>74.01600000000001</v>
      </c>
      <c r="E99" s="61" t="n">
        <v>248.054</v>
      </c>
      <c r="F99" s="61" t="n">
        <v>3028.205</v>
      </c>
      <c r="G99" s="61" t="n">
        <v>4260.182</v>
      </c>
      <c r="H99" s="61" t="n">
        <v>5703.743</v>
      </c>
      <c r="I99" s="61" t="n">
        <v>7005.888</v>
      </c>
      <c r="J99" s="61" t="n">
        <v>7567.523</v>
      </c>
      <c r="K99" s="61" t="n"/>
      <c r="L99" s="61" t="n"/>
      <c r="M99" s="61" t="n"/>
      <c r="N99" s="61" t="n"/>
      <c r="O99" s="61" t="n"/>
      <c r="P99" s="61" t="n"/>
      <c r="Q99" s="61" t="n"/>
      <c r="R99" s="61" t="n"/>
      <c r="S99" s="61" t="n"/>
      <c r="T99" s="61" t="n"/>
      <c r="U99" s="61" t="n"/>
      <c r="V99" s="61" t="n"/>
      <c r="W99" s="61" t="n"/>
      <c r="X99" s="61" t="n"/>
      <c r="Y99" s="61" t="n"/>
      <c r="Z99" s="61" t="n"/>
      <c r="AA99" s="61" t="n"/>
      <c r="AB99" s="61" t="n"/>
      <c r="AC99" s="61" t="n"/>
      <c r="AD99" s="61" t="n"/>
      <c r="AE99" s="61" t="n"/>
      <c r="AF99" s="61" t="n"/>
      <c r="AG99" s="61" t="n"/>
      <c r="AH99" s="61" t="n"/>
      <c r="AI99" s="61" t="n"/>
      <c r="AJ99" s="61" t="n"/>
      <c r="AK99" s="61" t="n"/>
      <c r="AL99" s="61" t="n"/>
    </row>
    <row r="100" hidden="1" ht="35" customHeight="1" s="173" thickBot="1">
      <c r="A100" s="62" t="inlineStr">
        <is>
          <t>Laba (rugi) dari operasi yang dihentikan</t>
        </is>
      </c>
      <c r="B100" s="62" t="n"/>
      <c r="C100" s="56" t="inlineStr"/>
      <c r="D100" s="56" t="inlineStr"/>
      <c r="E100" s="56" t="inlineStr"/>
      <c r="F100" s="56" t="inlineStr"/>
      <c r="G100" s="56" t="inlineStr"/>
      <c r="H100" s="56" t="inlineStr"/>
      <c r="I100" s="56" t="inlineStr"/>
      <c r="J100" s="56" t="inlineStr"/>
      <c r="K100" s="56" t="n"/>
      <c r="L100" s="56" t="n"/>
      <c r="M100" s="56" t="n"/>
      <c r="N100" s="56" t="n"/>
      <c r="O100" s="56" t="n"/>
      <c r="P100" s="56" t="n"/>
      <c r="Q100" s="56" t="n"/>
      <c r="R100" s="56" t="n"/>
      <c r="S100" s="56" t="n"/>
      <c r="T100" s="56" t="n"/>
      <c r="U100" s="56" t="n"/>
      <c r="V100" s="56" t="n"/>
      <c r="W100" s="56" t="n"/>
      <c r="X100" s="56" t="n"/>
      <c r="Y100" s="56" t="n"/>
      <c r="Z100" s="56" t="n"/>
      <c r="AA100" s="56" t="n"/>
      <c r="AB100" s="56" t="n"/>
      <c r="AC100" s="56" t="n"/>
      <c r="AD100" s="56" t="n"/>
      <c r="AE100" s="56" t="n"/>
      <c r="AF100" s="56" t="n"/>
      <c r="AG100" s="56" t="n"/>
      <c r="AH100" s="56" t="n"/>
      <c r="AI100" s="56" t="n"/>
      <c r="AJ100" s="56" t="n"/>
      <c r="AK100" s="56" t="n"/>
      <c r="AL100" s="56" t="n"/>
    </row>
    <row r="101" ht="18" customHeight="1" s="173" thickBot="1">
      <c r="A101" s="54" t="inlineStr">
        <is>
          <t>Jumlah laba (rugi)</t>
        </is>
      </c>
      <c r="B101" s="54" t="n"/>
      <c r="C101" s="61" t="n">
        <v>106.6</v>
      </c>
      <c r="D101" s="61" t="n">
        <v>74.01600000000001</v>
      </c>
      <c r="E101" s="61" t="n">
        <v>2187.649</v>
      </c>
      <c r="F101" s="61" t="n">
        <v>3028.205</v>
      </c>
      <c r="G101" s="61" t="n">
        <v>4260.182</v>
      </c>
      <c r="H101" s="61" t="n">
        <v>5703.743</v>
      </c>
      <c r="I101" s="61" t="n">
        <v>7005.888</v>
      </c>
      <c r="J101" s="61" t="n">
        <v>7567.523</v>
      </c>
      <c r="K101" s="61" t="n"/>
      <c r="L101" s="61" t="n"/>
      <c r="M101" s="61" t="n"/>
      <c r="N101" s="61" t="n"/>
      <c r="O101" s="61" t="n"/>
      <c r="P101" s="61" t="n"/>
      <c r="Q101" s="61" t="n"/>
      <c r="R101" s="61" t="n"/>
      <c r="S101" s="61" t="n"/>
      <c r="T101" s="61" t="n"/>
      <c r="U101" s="61" t="n"/>
      <c r="V101" s="61" t="n"/>
      <c r="W101" s="61" t="n"/>
      <c r="X101" s="61" t="n"/>
      <c r="Y101" s="61" t="n"/>
      <c r="Z101" s="61" t="n"/>
      <c r="AA101" s="61" t="n"/>
      <c r="AB101" s="61" t="n"/>
      <c r="AC101" s="61" t="n"/>
      <c r="AD101" s="61" t="n"/>
      <c r="AE101" s="61" t="n"/>
      <c r="AF101" s="61" t="n"/>
      <c r="AG101" s="61" t="n"/>
      <c r="AH101" s="61" t="n"/>
      <c r="AI101" s="61" t="n"/>
      <c r="AJ101" s="61" t="n"/>
      <c r="AK101" s="61" t="n"/>
      <c r="AL101" s="61" t="n"/>
    </row>
    <row r="102" ht="35" customHeight="1" s="173" thickBot="1">
      <c r="A102" s="54" t="inlineStr">
        <is>
          <t>Pendapatan komprehensif lainnya, sebelum pajak</t>
        </is>
      </c>
      <c r="B102" s="63" t="n"/>
      <c r="C102" s="53" t="n"/>
      <c r="D102" s="53" t="n"/>
      <c r="E102" s="53" t="n"/>
      <c r="F102" s="53" t="n"/>
      <c r="G102" s="53" t="n"/>
      <c r="H102" s="53" t="n"/>
      <c r="I102" s="53" t="n"/>
      <c r="J102" s="53" t="n"/>
      <c r="K102" s="53" t="n"/>
      <c r="L102" s="53" t="n"/>
      <c r="M102" s="53" t="n"/>
      <c r="N102" s="53" t="n"/>
      <c r="O102" s="53" t="n"/>
      <c r="P102" s="53" t="n"/>
      <c r="Q102" s="53" t="n"/>
      <c r="R102" s="53" t="n"/>
      <c r="S102" s="53" t="n"/>
      <c r="T102" s="53" t="n"/>
      <c r="U102" s="53" t="n"/>
      <c r="V102" s="53" t="n"/>
      <c r="W102" s="53" t="n"/>
      <c r="X102" s="53" t="n"/>
      <c r="Y102" s="53" t="n"/>
      <c r="Z102" s="53" t="n"/>
      <c r="AA102" s="53" t="n"/>
      <c r="AB102" s="53" t="n"/>
      <c r="AC102" s="53" t="n"/>
      <c r="AD102" s="53" t="n"/>
      <c r="AE102" s="53" t="n"/>
      <c r="AF102" s="53" t="n"/>
      <c r="AG102" s="53" t="n"/>
      <c r="AH102" s="53" t="n"/>
      <c r="AI102" s="53" t="n"/>
      <c r="AJ102" s="53" t="n"/>
      <c r="AK102" s="53" t="n"/>
      <c r="AL102" s="53" t="n"/>
    </row>
    <row r="103" ht="69" customHeight="1" s="173" thickBot="1">
      <c r="A103" s="58" t="inlineStr">
        <is>
          <t>Pendapatan komprehensif lainnya yang tidak akan direklasifikasi ke laba rugi, sebelum pajak</t>
        </is>
      </c>
      <c r="B103" s="64" t="n"/>
      <c r="C103" s="53" t="n"/>
      <c r="D103" s="53" t="n"/>
      <c r="E103" s="53" t="n"/>
      <c r="F103" s="53" t="n"/>
      <c r="G103" s="53" t="n"/>
      <c r="H103" s="53" t="n"/>
      <c r="I103" s="53" t="n"/>
      <c r="J103" s="53" t="n"/>
      <c r="K103" s="53" t="n"/>
      <c r="L103" s="53" t="n"/>
      <c r="M103" s="53" t="n"/>
      <c r="N103" s="53" t="n"/>
      <c r="O103" s="53" t="n"/>
      <c r="P103" s="53" t="n"/>
      <c r="Q103" s="53" t="n"/>
      <c r="R103" s="53" t="n"/>
      <c r="S103" s="53" t="n"/>
      <c r="T103" s="53" t="n"/>
      <c r="U103" s="53" t="n"/>
      <c r="V103" s="53" t="n"/>
      <c r="W103" s="53" t="n"/>
      <c r="X103" s="53" t="n"/>
      <c r="Y103" s="53" t="n"/>
      <c r="Z103" s="53" t="n"/>
      <c r="AA103" s="53" t="n"/>
      <c r="AB103" s="53" t="n"/>
      <c r="AC103" s="53" t="n"/>
      <c r="AD103" s="53" t="n"/>
      <c r="AE103" s="53" t="n"/>
      <c r="AF103" s="53" t="n"/>
      <c r="AG103" s="53" t="n"/>
      <c r="AH103" s="53" t="n"/>
      <c r="AI103" s="53" t="n"/>
      <c r="AJ103" s="53" t="n"/>
      <c r="AK103" s="53" t="n"/>
      <c r="AL103" s="53" t="n"/>
    </row>
    <row r="104" hidden="1" ht="69" customHeight="1" s="173" thickBot="1">
      <c r="A104" s="59" t="inlineStr">
        <is>
          <t>Pendapatan komprehensif lainnya atas keuntungan (kerugian) hasil revaluasi aset tetap, sebelum pajak</t>
        </is>
      </c>
      <c r="B104" s="65" t="n"/>
      <c r="C104" s="56" t="n"/>
      <c r="D104" s="56" t="n"/>
      <c r="E104" s="56" t="n"/>
      <c r="F104" s="56" t="n"/>
      <c r="G104" s="56" t="n"/>
      <c r="H104" s="56" t="n"/>
      <c r="I104" s="56" t="n"/>
      <c r="J104" s="56" t="n"/>
      <c r="K104" s="56" t="n"/>
      <c r="L104" s="56" t="n"/>
      <c r="M104" s="56" t="n"/>
      <c r="N104" s="56" t="n"/>
      <c r="O104" s="56" t="n"/>
      <c r="P104" s="56" t="n"/>
      <c r="Q104" s="56" t="n"/>
      <c r="R104" s="56" t="n"/>
      <c r="S104" s="56" t="n"/>
      <c r="T104" s="56" t="n"/>
      <c r="U104" s="56" t="n"/>
      <c r="V104" s="56" t="n"/>
      <c r="W104" s="56" t="n"/>
      <c r="X104" s="56" t="n"/>
      <c r="Y104" s="56" t="n"/>
      <c r="Z104" s="56" t="n"/>
      <c r="AA104" s="56" t="n"/>
      <c r="AB104" s="56" t="n"/>
      <c r="AC104" s="56" t="n"/>
      <c r="AD104" s="56" t="n"/>
      <c r="AE104" s="56" t="n"/>
      <c r="AF104" s="56" t="n"/>
      <c r="AG104" s="56" t="n"/>
      <c r="AH104" s="56" t="n"/>
      <c r="AI104" s="56" t="n"/>
      <c r="AJ104" s="56" t="n"/>
      <c r="AK104" s="56" t="n"/>
      <c r="AL104" s="56" t="n"/>
    </row>
    <row r="105" hidden="1" ht="69" customHeight="1" s="173" thickBot="1">
      <c r="A105" s="59" t="inlineStr">
        <is>
          <t>Pendapatan komprehensif lainnya atas pengukuran kembali kewajiban manfaat pasti, sebelum pajak</t>
        </is>
      </c>
      <c r="B105" s="65" t="n"/>
      <c r="C105" s="56" t="n"/>
      <c r="D105" s="56" t="n"/>
      <c r="E105" s="56" t="n"/>
      <c r="F105" s="56" t="n"/>
      <c r="G105" s="56" t="n"/>
      <c r="H105" s="56" t="n"/>
      <c r="I105" s="56" t="n"/>
      <c r="J105" s="56" t="n"/>
      <c r="K105" s="56" t="n"/>
      <c r="L105" s="56" t="n"/>
      <c r="M105" s="56" t="n"/>
      <c r="N105" s="56" t="n"/>
      <c r="O105" s="56" t="n"/>
      <c r="P105" s="56" t="n"/>
      <c r="Q105" s="56" t="n"/>
      <c r="R105" s="56" t="n"/>
      <c r="S105" s="56" t="n"/>
      <c r="T105" s="56" t="n"/>
      <c r="U105" s="56" t="n"/>
      <c r="V105" s="56" t="n"/>
      <c r="W105" s="56" t="n"/>
      <c r="X105" s="56" t="n"/>
      <c r="Y105" s="56" t="n"/>
      <c r="Z105" s="56" t="n"/>
      <c r="AA105" s="56" t="n"/>
      <c r="AB105" s="56" t="n"/>
      <c r="AC105" s="56" t="n"/>
      <c r="AD105" s="56" t="n"/>
      <c r="AE105" s="56" t="n"/>
      <c r="AF105" s="56" t="n"/>
      <c r="AG105" s="56" t="n"/>
      <c r="AH105" s="56" t="n"/>
      <c r="AI105" s="56" t="n"/>
      <c r="AJ105" s="56" t="n"/>
      <c r="AK105" s="56" t="n"/>
      <c r="AL105" s="56" t="n"/>
    </row>
    <row r="106" hidden="1" ht="86" customHeight="1" s="173" thickBot="1">
      <c r="A106" s="59" t="inlineStr">
        <is>
          <t>Penyesuaian lainnya atas pendapatan komprehensif lainnya yang tidak akan direklasifikasi ke laba rugi, sebelum pajak</t>
        </is>
      </c>
      <c r="B106" s="65" t="n"/>
      <c r="C106" s="56" t="n"/>
      <c r="D106" s="56" t="n"/>
      <c r="E106" s="56" t="n"/>
      <c r="F106" s="56" t="n"/>
      <c r="G106" s="56" t="n"/>
      <c r="H106" s="56" t="n"/>
      <c r="I106" s="56" t="n"/>
      <c r="J106" s="56" t="n"/>
      <c r="K106" s="56" t="n"/>
      <c r="L106" s="56" t="n"/>
      <c r="M106" s="56" t="n"/>
      <c r="N106" s="56" t="n"/>
      <c r="O106" s="56" t="n"/>
      <c r="P106" s="56" t="n"/>
      <c r="Q106" s="56" t="n"/>
      <c r="R106" s="56" t="n"/>
      <c r="S106" s="56" t="n"/>
      <c r="T106" s="56" t="n"/>
      <c r="U106" s="56" t="n"/>
      <c r="V106" s="56" t="n"/>
      <c r="W106" s="56" t="n"/>
      <c r="X106" s="56" t="n"/>
      <c r="Y106" s="56" t="n"/>
      <c r="Z106" s="56" t="n"/>
      <c r="AA106" s="56" t="n"/>
      <c r="AB106" s="56" t="n"/>
      <c r="AC106" s="56" t="n"/>
      <c r="AD106" s="56" t="n"/>
      <c r="AE106" s="56" t="n"/>
      <c r="AF106" s="56" t="n"/>
      <c r="AG106" s="56" t="n"/>
      <c r="AH106" s="56" t="n"/>
      <c r="AI106" s="56" t="n"/>
      <c r="AJ106" s="56" t="n"/>
      <c r="AK106" s="56" t="n"/>
      <c r="AL106" s="56" t="n"/>
    </row>
    <row r="107" hidden="1" ht="69" customHeight="1" s="173" thickBot="1">
      <c r="A107" s="59" t="inlineStr">
        <is>
          <t>Jumlah pendapatan komprehensif lainnya yang tidak akan direklasifikasi ke laba rugi, sebelum pajak</t>
        </is>
      </c>
      <c r="B107" s="65" t="n"/>
      <c r="C107" s="56" t="n"/>
      <c r="D107" s="56" t="n"/>
      <c r="E107" s="56" t="n"/>
      <c r="F107" s="56" t="n"/>
      <c r="G107" s="56" t="n"/>
      <c r="H107" s="56" t="n"/>
      <c r="I107" s="56" t="n"/>
      <c r="J107" s="56" t="n"/>
      <c r="K107" s="56" t="n"/>
      <c r="L107" s="56" t="n"/>
      <c r="M107" s="56" t="n"/>
      <c r="N107" s="56" t="n"/>
      <c r="O107" s="56" t="n"/>
      <c r="P107" s="56" t="n"/>
      <c r="Q107" s="56" t="n"/>
      <c r="R107" s="56" t="n"/>
      <c r="S107" s="56" t="n"/>
      <c r="T107" s="56" t="n"/>
      <c r="U107" s="56" t="n"/>
      <c r="V107" s="56" t="n"/>
      <c r="W107" s="56" t="n"/>
      <c r="X107" s="56" t="n"/>
      <c r="Y107" s="56" t="n"/>
      <c r="Z107" s="56" t="n"/>
      <c r="AA107" s="56" t="n"/>
      <c r="AB107" s="56" t="n"/>
      <c r="AC107" s="56" t="n"/>
      <c r="AD107" s="56" t="n"/>
      <c r="AE107" s="56" t="n"/>
      <c r="AF107" s="56" t="n"/>
      <c r="AG107" s="56" t="n"/>
      <c r="AH107" s="56" t="n"/>
      <c r="AI107" s="56" t="n"/>
      <c r="AJ107" s="56" t="n"/>
      <c r="AK107" s="56" t="n"/>
      <c r="AL107" s="56" t="n"/>
    </row>
    <row r="108" ht="69" customHeight="1" s="173" thickBot="1">
      <c r="A108" s="58" t="inlineStr">
        <is>
          <t>Pendapatan komprehensif lainnya yang akan direklasifikasi ke laba rugi, sebelum pajak</t>
        </is>
      </c>
      <c r="B108" s="64" t="n"/>
      <c r="C108" s="53" t="n"/>
      <c r="D108" s="53" t="n"/>
      <c r="E108" s="53" t="n"/>
      <c r="F108" s="53" t="n"/>
      <c r="G108" s="53" t="n"/>
      <c r="H108" s="53" t="n"/>
      <c r="I108" s="53" t="n"/>
      <c r="J108" s="53" t="n"/>
      <c r="K108" s="53" t="n"/>
      <c r="L108" s="53" t="n"/>
      <c r="M108" s="53" t="n"/>
      <c r="N108" s="53" t="n"/>
      <c r="O108" s="53" t="n"/>
      <c r="P108" s="53" t="n"/>
      <c r="Q108" s="53" t="n"/>
      <c r="R108" s="53" t="n"/>
      <c r="S108" s="53" t="n"/>
      <c r="T108" s="53" t="n"/>
      <c r="U108" s="53" t="n"/>
      <c r="V108" s="53" t="n"/>
      <c r="W108" s="53" t="n"/>
      <c r="X108" s="53" t="n"/>
      <c r="Y108" s="53" t="n"/>
      <c r="Z108" s="53" t="n"/>
      <c r="AA108" s="53" t="n"/>
      <c r="AB108" s="53" t="n"/>
      <c r="AC108" s="53" t="n"/>
      <c r="AD108" s="53" t="n"/>
      <c r="AE108" s="53" t="n"/>
      <c r="AF108" s="53" t="n"/>
      <c r="AG108" s="53" t="n"/>
      <c r="AH108" s="53" t="n"/>
      <c r="AI108" s="53" t="n"/>
      <c r="AJ108" s="53" t="n"/>
      <c r="AK108" s="53" t="n"/>
      <c r="AL108" s="53" t="n"/>
    </row>
    <row r="109" hidden="1" ht="35" customHeight="1" s="173" thickBot="1">
      <c r="A109" s="59" t="inlineStr">
        <is>
          <t>Keuntungan (kerugian) selisih kurs penjabaran, sebelum pajak</t>
        </is>
      </c>
      <c r="B109" s="65" t="n"/>
      <c r="C109" s="56" t="n"/>
      <c r="D109" s="56" t="n"/>
      <c r="E109" s="56" t="n"/>
      <c r="F109" s="56" t="n"/>
      <c r="G109" s="56" t="n"/>
      <c r="H109" s="56" t="n"/>
      <c r="I109" s="56" t="n"/>
      <c r="J109" s="56" t="n"/>
      <c r="K109" s="56" t="n"/>
      <c r="L109" s="56" t="n"/>
      <c r="M109" s="56" t="n"/>
      <c r="N109" s="56" t="n"/>
      <c r="O109" s="56" t="n"/>
      <c r="P109" s="56" t="n"/>
      <c r="Q109" s="56" t="n"/>
      <c r="R109" s="56" t="n"/>
      <c r="S109" s="56" t="n"/>
      <c r="T109" s="56" t="n"/>
      <c r="U109" s="56" t="n"/>
      <c r="V109" s="56" t="n"/>
      <c r="W109" s="56" t="n"/>
      <c r="X109" s="56" t="n"/>
      <c r="Y109" s="56" t="n"/>
      <c r="Z109" s="56" t="n"/>
      <c r="AA109" s="56" t="n"/>
      <c r="AB109" s="56" t="n"/>
      <c r="AC109" s="56" t="n"/>
      <c r="AD109" s="56" t="n"/>
      <c r="AE109" s="56" t="n"/>
      <c r="AF109" s="56" t="n"/>
      <c r="AG109" s="56" t="n"/>
      <c r="AH109" s="56" t="n"/>
      <c r="AI109" s="56" t="n"/>
      <c r="AJ109" s="56" t="n"/>
      <c r="AK109" s="56" t="n"/>
      <c r="AL109" s="56" t="n"/>
    </row>
    <row r="110" hidden="1" ht="35" customHeight="1" s="173" thickBot="1">
      <c r="A110" s="59" t="inlineStr">
        <is>
          <t>Penyesuaian reklasifikasi selisih kurs penjabaran, sebelum pajak</t>
        </is>
      </c>
      <c r="B110" s="65" t="n"/>
      <c r="C110" s="57" t="n"/>
      <c r="D110" s="57" t="n"/>
      <c r="E110" s="57" t="n"/>
      <c r="F110" s="57" t="n"/>
      <c r="G110" s="57" t="n"/>
      <c r="H110" s="57" t="n"/>
      <c r="I110" s="57" t="n"/>
      <c r="J110" s="57" t="n"/>
      <c r="K110" s="57" t="n"/>
      <c r="L110" s="57" t="n"/>
      <c r="M110" s="57" t="n"/>
      <c r="N110" s="57" t="n"/>
      <c r="O110" s="57" t="n"/>
      <c r="P110" s="57" t="n"/>
      <c r="Q110" s="57" t="n"/>
      <c r="R110" s="57" t="n"/>
      <c r="S110" s="57" t="n"/>
      <c r="T110" s="57" t="n"/>
      <c r="U110" s="57" t="n"/>
      <c r="V110" s="57" t="n"/>
      <c r="W110" s="57" t="n"/>
      <c r="X110" s="57" t="n"/>
      <c r="Y110" s="57" t="n"/>
      <c r="Z110" s="57" t="n"/>
      <c r="AA110" s="57" t="n"/>
      <c r="AB110" s="57" t="n"/>
      <c r="AC110" s="57" t="n"/>
      <c r="AD110" s="57" t="n"/>
      <c r="AE110" s="57" t="n"/>
      <c r="AF110" s="57" t="n"/>
      <c r="AG110" s="57" t="n"/>
      <c r="AH110" s="57" t="n"/>
      <c r="AI110" s="57" t="n"/>
      <c r="AJ110" s="57" t="n"/>
      <c r="AK110" s="57" t="n"/>
      <c r="AL110" s="57" t="n"/>
    </row>
    <row r="111" hidden="1" ht="103" customHeight="1" s="173" thickBot="1">
      <c r="A111" s="59" t="inlineStr">
        <is>
          <t>Keuntungan (kerugian) yang belum direalisasi atas perubahan nilai wajar aset keuangan melalui penghasilan komprehensif lain, sebelum pajak</t>
        </is>
      </c>
      <c r="B111" s="65" t="n"/>
      <c r="C111" s="56" t="n"/>
      <c r="D111" s="56" t="n"/>
      <c r="E111" s="56" t="n"/>
      <c r="F111" s="56" t="n"/>
      <c r="G111" s="56" t="n"/>
      <c r="H111" s="56" t="n"/>
      <c r="I111" s="56" t="n"/>
      <c r="J111" s="56" t="n"/>
      <c r="K111" s="56" t="n"/>
      <c r="L111" s="56" t="n"/>
      <c r="M111" s="56" t="n"/>
      <c r="N111" s="56" t="n"/>
      <c r="O111" s="56" t="n"/>
      <c r="P111" s="56" t="n"/>
      <c r="Q111" s="56" t="n"/>
      <c r="R111" s="56" t="n"/>
      <c r="S111" s="56" t="n"/>
      <c r="T111" s="56" t="n"/>
      <c r="U111" s="56" t="n"/>
      <c r="V111" s="56" t="n"/>
      <c r="W111" s="56" t="n"/>
      <c r="X111" s="56" t="n"/>
      <c r="Y111" s="56" t="n"/>
      <c r="Z111" s="56" t="n"/>
      <c r="AA111" s="56" t="n"/>
      <c r="AB111" s="56" t="n"/>
      <c r="AC111" s="56" t="n"/>
      <c r="AD111" s="56" t="n"/>
      <c r="AE111" s="56" t="n"/>
      <c r="AF111" s="56" t="n"/>
      <c r="AG111" s="56" t="n"/>
      <c r="AH111" s="56" t="n"/>
      <c r="AI111" s="56" t="n"/>
      <c r="AJ111" s="56" t="n"/>
      <c r="AK111" s="56" t="n"/>
      <c r="AL111" s="56" t="n"/>
    </row>
    <row r="112" hidden="1" ht="86" customHeight="1" s="173" thickBot="1">
      <c r="A112" s="59" t="inlineStr">
        <is>
          <t>Penyesuaian reklasifikasi atas aset keuangan nilai wajar melalui pendapatan komprehensif lainnya, sebelum pajak</t>
        </is>
      </c>
      <c r="B112" s="65" t="n"/>
      <c r="C112" s="57" t="n"/>
      <c r="D112" s="57" t="n"/>
      <c r="E112" s="57" t="n"/>
      <c r="F112" s="57" t="n"/>
      <c r="G112" s="57" t="n"/>
      <c r="H112" s="57" t="n"/>
      <c r="I112" s="57" t="n"/>
      <c r="J112" s="57" t="n"/>
      <c r="K112" s="57" t="n"/>
      <c r="L112" s="57" t="n"/>
      <c r="M112" s="57" t="n"/>
      <c r="N112" s="57" t="n"/>
      <c r="O112" s="57" t="n"/>
      <c r="P112" s="57" t="n"/>
      <c r="Q112" s="57" t="n"/>
      <c r="R112" s="57" t="n"/>
      <c r="S112" s="57" t="n"/>
      <c r="T112" s="57" t="n"/>
      <c r="U112" s="57" t="n"/>
      <c r="V112" s="57" t="n"/>
      <c r="W112" s="57" t="n"/>
      <c r="X112" s="57" t="n"/>
      <c r="Y112" s="57" t="n"/>
      <c r="Z112" s="57" t="n"/>
      <c r="AA112" s="57" t="n"/>
      <c r="AB112" s="57" t="n"/>
      <c r="AC112" s="57" t="n"/>
      <c r="AD112" s="57" t="n"/>
      <c r="AE112" s="57" t="n"/>
      <c r="AF112" s="57" t="n"/>
      <c r="AG112" s="57" t="n"/>
      <c r="AH112" s="57" t="n"/>
      <c r="AI112" s="57" t="n"/>
      <c r="AJ112" s="57" t="n"/>
      <c r="AK112" s="57" t="n"/>
      <c r="AL112" s="57" t="n"/>
    </row>
    <row r="113" hidden="1" ht="35" customHeight="1" s="173" thickBot="1">
      <c r="A113" s="59" t="inlineStr">
        <is>
          <t>Keuntungan (kerugian) lindung nilai arus kas, sebelum pajak</t>
        </is>
      </c>
      <c r="B113" s="65" t="n"/>
      <c r="C113" s="56" t="n"/>
      <c r="D113" s="56" t="n"/>
      <c r="E113" s="56" t="n"/>
      <c r="F113" s="56" t="n"/>
      <c r="G113" s="56" t="n"/>
      <c r="H113" s="56" t="n"/>
      <c r="I113" s="56" t="n"/>
      <c r="J113" s="56" t="n"/>
      <c r="K113" s="56" t="n"/>
      <c r="L113" s="56" t="n"/>
      <c r="M113" s="56" t="n"/>
      <c r="N113" s="56" t="n"/>
      <c r="O113" s="56" t="n"/>
      <c r="P113" s="56" t="n"/>
      <c r="Q113" s="56" t="n"/>
      <c r="R113" s="56" t="n"/>
      <c r="S113" s="56" t="n"/>
      <c r="T113" s="56" t="n"/>
      <c r="U113" s="56" t="n"/>
      <c r="V113" s="56" t="n"/>
      <c r="W113" s="56" t="n"/>
      <c r="X113" s="56" t="n"/>
      <c r="Y113" s="56" t="n"/>
      <c r="Z113" s="56" t="n"/>
      <c r="AA113" s="56" t="n"/>
      <c r="AB113" s="56" t="n"/>
      <c r="AC113" s="56" t="n"/>
      <c r="AD113" s="56" t="n"/>
      <c r="AE113" s="56" t="n"/>
      <c r="AF113" s="56" t="n"/>
      <c r="AG113" s="56" t="n"/>
      <c r="AH113" s="56" t="n"/>
      <c r="AI113" s="56" t="n"/>
      <c r="AJ113" s="56" t="n"/>
      <c r="AK113" s="56" t="n"/>
      <c r="AL113" s="56" t="n"/>
    </row>
    <row r="114" hidden="1" ht="52" customHeight="1" s="173" thickBot="1">
      <c r="A114" s="59" t="inlineStr">
        <is>
          <t>Penyesuaian reklasifikasi atas lindung nilai arus kas, sebelum pajak</t>
        </is>
      </c>
      <c r="B114" s="65" t="n"/>
      <c r="C114" s="57" t="n"/>
      <c r="D114" s="57" t="n"/>
      <c r="E114" s="57" t="n"/>
      <c r="F114" s="57" t="n"/>
      <c r="G114" s="57" t="n"/>
      <c r="H114" s="57" t="n"/>
      <c r="I114" s="57" t="n"/>
      <c r="J114" s="57" t="n"/>
      <c r="K114" s="57" t="n"/>
      <c r="L114" s="57" t="n"/>
      <c r="M114" s="57" t="n"/>
      <c r="N114" s="57" t="n"/>
      <c r="O114" s="57" t="n"/>
      <c r="P114" s="57" t="n"/>
      <c r="Q114" s="57" t="n"/>
      <c r="R114" s="57" t="n"/>
      <c r="S114" s="57" t="n"/>
      <c r="T114" s="57" t="n"/>
      <c r="U114" s="57" t="n"/>
      <c r="V114" s="57" t="n"/>
      <c r="W114" s="57" t="n"/>
      <c r="X114" s="57" t="n"/>
      <c r="Y114" s="57" t="n"/>
      <c r="Z114" s="57" t="n"/>
      <c r="AA114" s="57" t="n"/>
      <c r="AB114" s="57" t="n"/>
      <c r="AC114" s="57" t="n"/>
      <c r="AD114" s="57" t="n"/>
      <c r="AE114" s="57" t="n"/>
      <c r="AF114" s="57" t="n"/>
      <c r="AG114" s="57" t="n"/>
      <c r="AH114" s="57" t="n"/>
      <c r="AI114" s="57" t="n"/>
      <c r="AJ114" s="57" t="n"/>
      <c r="AK114" s="57" t="n"/>
      <c r="AL114" s="57" t="n"/>
    </row>
    <row r="115" hidden="1" ht="103" customHeight="1" s="173" thickBot="1">
      <c r="A115" s="59" t="inlineStr">
        <is>
          <t>Nilai tercatat dari aset (liabilitas) non-keuangan yang perolehan atau keterjadiannya merupakan suatu prakiraan transaksi yang kemungkinan besar terjadi yang dilindung nilai, sebelum pajak</t>
        </is>
      </c>
      <c r="B115" s="65" t="n"/>
      <c r="C115" s="56" t="n"/>
      <c r="D115" s="56" t="n"/>
      <c r="E115" s="56" t="n"/>
      <c r="F115" s="56" t="n"/>
      <c r="G115" s="56" t="n"/>
      <c r="H115" s="56" t="n"/>
      <c r="I115" s="56" t="n"/>
      <c r="J115" s="56" t="n"/>
      <c r="K115" s="56" t="n"/>
      <c r="L115" s="56" t="n"/>
      <c r="M115" s="56" t="n"/>
      <c r="N115" s="56" t="n"/>
      <c r="O115" s="56" t="n"/>
      <c r="P115" s="56" t="n"/>
      <c r="Q115" s="56" t="n"/>
      <c r="R115" s="56" t="n"/>
      <c r="S115" s="56" t="n"/>
      <c r="T115" s="56" t="n"/>
      <c r="U115" s="56" t="n"/>
      <c r="V115" s="56" t="n"/>
      <c r="W115" s="56" t="n"/>
      <c r="X115" s="56" t="n"/>
      <c r="Y115" s="56" t="n"/>
      <c r="Z115" s="56" t="n"/>
      <c r="AA115" s="56" t="n"/>
      <c r="AB115" s="56" t="n"/>
      <c r="AC115" s="56" t="n"/>
      <c r="AD115" s="56" t="n"/>
      <c r="AE115" s="56" t="n"/>
      <c r="AF115" s="56" t="n"/>
      <c r="AG115" s="56" t="n"/>
      <c r="AH115" s="56" t="n"/>
      <c r="AI115" s="56" t="n"/>
      <c r="AJ115" s="56" t="n"/>
      <c r="AK115" s="56" t="n"/>
      <c r="AL115" s="56" t="n"/>
    </row>
    <row r="116" hidden="1" ht="69" customHeight="1" s="173" thickBot="1">
      <c r="A116" s="59" t="inlineStr">
        <is>
          <t>Keuntungan (kerugian) lindung nilai investasi bersih kegiatan usaha luar negeri, sebelum pajak</t>
        </is>
      </c>
      <c r="B116" s="65" t="n"/>
      <c r="C116" s="56" t="n"/>
      <c r="D116" s="56" t="n"/>
      <c r="E116" s="56" t="n"/>
      <c r="F116" s="56" t="n"/>
      <c r="G116" s="56" t="n"/>
      <c r="H116" s="56" t="n"/>
      <c r="I116" s="56" t="n"/>
      <c r="J116" s="56" t="n"/>
      <c r="K116" s="56" t="n"/>
      <c r="L116" s="56" t="n"/>
      <c r="M116" s="56" t="n"/>
      <c r="N116" s="56" t="n"/>
      <c r="O116" s="56" t="n"/>
      <c r="P116" s="56" t="n"/>
      <c r="Q116" s="56" t="n"/>
      <c r="R116" s="56" t="n"/>
      <c r="S116" s="56" t="n"/>
      <c r="T116" s="56" t="n"/>
      <c r="U116" s="56" t="n"/>
      <c r="V116" s="56" t="n"/>
      <c r="W116" s="56" t="n"/>
      <c r="X116" s="56" t="n"/>
      <c r="Y116" s="56" t="n"/>
      <c r="Z116" s="56" t="n"/>
      <c r="AA116" s="56" t="n"/>
      <c r="AB116" s="56" t="n"/>
      <c r="AC116" s="56" t="n"/>
      <c r="AD116" s="56" t="n"/>
      <c r="AE116" s="56" t="n"/>
      <c r="AF116" s="56" t="n"/>
      <c r="AG116" s="56" t="n"/>
      <c r="AH116" s="56" t="n"/>
      <c r="AI116" s="56" t="n"/>
      <c r="AJ116" s="56" t="n"/>
      <c r="AK116" s="56" t="n"/>
      <c r="AL116" s="56" t="n"/>
    </row>
    <row r="117" hidden="1" ht="69" customHeight="1" s="173" thickBot="1">
      <c r="A117" s="59" t="inlineStr">
        <is>
          <t>Penyesuaian reklasifikasi atas lindung nilai investasi bersih kegiatan usaha luar negeri, sebelum pajak</t>
        </is>
      </c>
      <c r="B117" s="65" t="n"/>
      <c r="C117" s="57" t="n"/>
      <c r="D117" s="57" t="n"/>
      <c r="E117" s="57" t="n"/>
      <c r="F117" s="57" t="n"/>
      <c r="G117" s="57" t="n"/>
      <c r="H117" s="57" t="n"/>
      <c r="I117" s="57" t="n"/>
      <c r="J117" s="57" t="n"/>
      <c r="K117" s="57" t="n"/>
      <c r="L117" s="57" t="n"/>
      <c r="M117" s="57" t="n"/>
      <c r="N117" s="57" t="n"/>
      <c r="O117" s="57" t="n"/>
      <c r="P117" s="57" t="n"/>
      <c r="Q117" s="57" t="n"/>
      <c r="R117" s="57" t="n"/>
      <c r="S117" s="57" t="n"/>
      <c r="T117" s="57" t="n"/>
      <c r="U117" s="57" t="n"/>
      <c r="V117" s="57" t="n"/>
      <c r="W117" s="57" t="n"/>
      <c r="X117" s="57" t="n"/>
      <c r="Y117" s="57" t="n"/>
      <c r="Z117" s="57" t="n"/>
      <c r="AA117" s="57" t="n"/>
      <c r="AB117" s="57" t="n"/>
      <c r="AC117" s="57" t="n"/>
      <c r="AD117" s="57" t="n"/>
      <c r="AE117" s="57" t="n"/>
      <c r="AF117" s="57" t="n"/>
      <c r="AG117" s="57" t="n"/>
      <c r="AH117" s="57" t="n"/>
      <c r="AI117" s="57" t="n"/>
      <c r="AJ117" s="57" t="n"/>
      <c r="AK117" s="57" t="n"/>
      <c r="AL117" s="57" t="n"/>
    </row>
    <row r="118" hidden="1" ht="86" customHeight="1" s="173" thickBot="1">
      <c r="A118" s="59" t="inlineStr">
        <is>
          <t>Bagian pendapatan komprehensif lainnya dari entitas asosiasi yang dicatat dengan menggunakan metode ekuitas, sebelum pajak</t>
        </is>
      </c>
      <c r="B118" s="65" t="n"/>
      <c r="C118" s="56" t="n"/>
      <c r="D118" s="56" t="n"/>
      <c r="E118" s="56" t="n"/>
      <c r="F118" s="56" t="n"/>
      <c r="G118" s="56" t="n"/>
      <c r="H118" s="56" t="n"/>
      <c r="I118" s="56" t="n"/>
      <c r="J118" s="56" t="n"/>
      <c r="K118" s="56" t="n"/>
      <c r="L118" s="56" t="n"/>
      <c r="M118" s="56" t="n"/>
      <c r="N118" s="56" t="n"/>
      <c r="O118" s="56" t="n"/>
      <c r="P118" s="56" t="n"/>
      <c r="Q118" s="56" t="n"/>
      <c r="R118" s="56" t="n"/>
      <c r="S118" s="56" t="n"/>
      <c r="T118" s="56" t="n"/>
      <c r="U118" s="56" t="n"/>
      <c r="V118" s="56" t="n"/>
      <c r="W118" s="56" t="n"/>
      <c r="X118" s="56" t="n"/>
      <c r="Y118" s="56" t="n"/>
      <c r="Z118" s="56" t="n"/>
      <c r="AA118" s="56" t="n"/>
      <c r="AB118" s="56" t="n"/>
      <c r="AC118" s="56" t="n"/>
      <c r="AD118" s="56" t="n"/>
      <c r="AE118" s="56" t="n"/>
      <c r="AF118" s="56" t="n"/>
      <c r="AG118" s="56" t="n"/>
      <c r="AH118" s="56" t="n"/>
      <c r="AI118" s="56" t="n"/>
      <c r="AJ118" s="56" t="n"/>
      <c r="AK118" s="56" t="n"/>
      <c r="AL118" s="56" t="n"/>
    </row>
    <row r="119" hidden="1" ht="86" customHeight="1" s="173" thickBot="1">
      <c r="A119" s="59" t="inlineStr">
        <is>
          <t>Bagian pendapatan komprehensif lainnya dari entitas ventura bersama yang dicatat dengan menggunakan metode ekuitas, sebelum pajak</t>
        </is>
      </c>
      <c r="B119" s="65" t="n"/>
      <c r="C119" s="56" t="n"/>
      <c r="D119" s="56" t="n"/>
      <c r="E119" s="56" t="n"/>
      <c r="F119" s="56" t="n"/>
      <c r="G119" s="56" t="n"/>
      <c r="H119" s="56" t="n"/>
      <c r="I119" s="56" t="n"/>
      <c r="J119" s="56" t="n"/>
      <c r="K119" s="56" t="n"/>
      <c r="L119" s="56" t="n"/>
      <c r="M119" s="56" t="n"/>
      <c r="N119" s="56" t="n"/>
      <c r="O119" s="56" t="n"/>
      <c r="P119" s="56" t="n"/>
      <c r="Q119" s="56" t="n"/>
      <c r="R119" s="56" t="n"/>
      <c r="S119" s="56" t="n"/>
      <c r="T119" s="56" t="n"/>
      <c r="U119" s="56" t="n"/>
      <c r="V119" s="56" t="n"/>
      <c r="W119" s="56" t="n"/>
      <c r="X119" s="56" t="n"/>
      <c r="Y119" s="56" t="n"/>
      <c r="Z119" s="56" t="n"/>
      <c r="AA119" s="56" t="n"/>
      <c r="AB119" s="56" t="n"/>
      <c r="AC119" s="56" t="n"/>
      <c r="AD119" s="56" t="n"/>
      <c r="AE119" s="56" t="n"/>
      <c r="AF119" s="56" t="n"/>
      <c r="AG119" s="56" t="n"/>
      <c r="AH119" s="56" t="n"/>
      <c r="AI119" s="56" t="n"/>
      <c r="AJ119" s="56" t="n"/>
      <c r="AK119" s="56" t="n"/>
      <c r="AL119" s="56" t="n"/>
    </row>
    <row r="120" hidden="1" ht="69" customHeight="1" s="173" thickBot="1">
      <c r="A120" s="59" t="inlineStr">
        <is>
          <t>Penyesuaian lainnya atas pendapatan komprehensif lainnya yang akan direklasifikasi ke laba rugi, sebelum pajak</t>
        </is>
      </c>
      <c r="B120" s="65" t="n"/>
      <c r="C120" s="56" t="n"/>
      <c r="D120" s="56" t="n"/>
      <c r="E120" s="56" t="n"/>
      <c r="F120" s="56" t="n"/>
      <c r="G120" s="56" t="n"/>
      <c r="H120" s="56" t="n"/>
      <c r="I120" s="56" t="n"/>
      <c r="J120" s="56" t="n"/>
      <c r="K120" s="56" t="n"/>
      <c r="L120" s="56" t="n"/>
      <c r="M120" s="56" t="n"/>
      <c r="N120" s="56" t="n"/>
      <c r="O120" s="56" t="n"/>
      <c r="P120" s="56" t="n"/>
      <c r="Q120" s="56" t="n"/>
      <c r="R120" s="56" t="n"/>
      <c r="S120" s="56" t="n"/>
      <c r="T120" s="56" t="n"/>
      <c r="U120" s="56" t="n"/>
      <c r="V120" s="56" t="n"/>
      <c r="W120" s="56" t="n"/>
      <c r="X120" s="56" t="n"/>
      <c r="Y120" s="56" t="n"/>
      <c r="Z120" s="56" t="n"/>
      <c r="AA120" s="56" t="n"/>
      <c r="AB120" s="56" t="n"/>
      <c r="AC120" s="56" t="n"/>
      <c r="AD120" s="56" t="n"/>
      <c r="AE120" s="56" t="n"/>
      <c r="AF120" s="56" t="n"/>
      <c r="AG120" s="56" t="n"/>
      <c r="AH120" s="56" t="n"/>
      <c r="AI120" s="56" t="n"/>
      <c r="AJ120" s="56" t="n"/>
      <c r="AK120" s="56" t="n"/>
      <c r="AL120" s="56" t="n"/>
    </row>
    <row r="121" hidden="1" ht="69" customHeight="1" s="173" thickBot="1">
      <c r="A121" s="59" t="inlineStr">
        <is>
          <t>Jumlah pendapatan komprehensif lainnya yang akan direklasifikasi ke laba rugi, sebelum pajak</t>
        </is>
      </c>
      <c r="B121" s="65" t="n"/>
      <c r="C121" s="56" t="n"/>
      <c r="D121" s="56" t="n"/>
      <c r="E121" s="56" t="n"/>
      <c r="F121" s="56" t="n"/>
      <c r="G121" s="56" t="n"/>
      <c r="H121" s="56" t="n"/>
      <c r="I121" s="56" t="n"/>
      <c r="J121" s="56" t="n"/>
      <c r="K121" s="56" t="n"/>
      <c r="L121" s="56" t="n"/>
      <c r="M121" s="56" t="n"/>
      <c r="N121" s="56" t="n"/>
      <c r="O121" s="56" t="n"/>
      <c r="P121" s="56" t="n"/>
      <c r="Q121" s="56" t="n"/>
      <c r="R121" s="56" t="n"/>
      <c r="S121" s="56" t="n"/>
      <c r="T121" s="56" t="n"/>
      <c r="U121" s="56" t="n"/>
      <c r="V121" s="56" t="n"/>
      <c r="W121" s="56" t="n"/>
      <c r="X121" s="56" t="n"/>
      <c r="Y121" s="56" t="n"/>
      <c r="Z121" s="56" t="n"/>
      <c r="AA121" s="56" t="n"/>
      <c r="AB121" s="56" t="n"/>
      <c r="AC121" s="56" t="n"/>
      <c r="AD121" s="56" t="n"/>
      <c r="AE121" s="56" t="n"/>
      <c r="AF121" s="56" t="n"/>
      <c r="AG121" s="56" t="n"/>
      <c r="AH121" s="56" t="n"/>
      <c r="AI121" s="56" t="n"/>
      <c r="AJ121" s="56" t="n"/>
      <c r="AK121" s="56" t="n"/>
      <c r="AL121" s="56" t="n"/>
    </row>
    <row r="122" hidden="1" ht="52" customHeight="1" s="173" thickBot="1">
      <c r="A122" s="55" t="inlineStr">
        <is>
          <t>Jumlah pendapatan komprehensif lainnya, sebelum pajak</t>
        </is>
      </c>
      <c r="B122" s="66" t="n"/>
      <c r="C122" s="56" t="n"/>
      <c r="D122" s="56" t="n"/>
      <c r="E122" s="56" t="n"/>
      <c r="F122" s="56" t="n"/>
      <c r="G122" s="56" t="n"/>
      <c r="H122" s="56" t="n"/>
      <c r="I122" s="56" t="n"/>
      <c r="J122" s="56" t="n"/>
      <c r="K122" s="56" t="n"/>
      <c r="L122" s="56" t="n"/>
      <c r="M122" s="56" t="n"/>
      <c r="N122" s="56" t="n"/>
      <c r="O122" s="56" t="n"/>
      <c r="P122" s="56" t="n"/>
      <c r="Q122" s="56" t="n"/>
      <c r="R122" s="56" t="n"/>
      <c r="S122" s="56" t="n"/>
      <c r="T122" s="56" t="n"/>
      <c r="U122" s="56" t="n"/>
      <c r="V122" s="56" t="n"/>
      <c r="W122" s="56" t="n"/>
      <c r="X122" s="56" t="n"/>
      <c r="Y122" s="56" t="n"/>
      <c r="Z122" s="56" t="n"/>
      <c r="AA122" s="56" t="n"/>
      <c r="AB122" s="56" t="n"/>
      <c r="AC122" s="56" t="n"/>
      <c r="AD122" s="56" t="n"/>
      <c r="AE122" s="56" t="n"/>
      <c r="AF122" s="56" t="n"/>
      <c r="AG122" s="56" t="n"/>
      <c r="AH122" s="56" t="n"/>
      <c r="AI122" s="56" t="n"/>
      <c r="AJ122" s="56" t="n"/>
      <c r="AK122" s="56" t="n"/>
      <c r="AL122" s="56" t="n"/>
    </row>
    <row r="123" hidden="1" ht="35" customHeight="1" s="173" thickBot="1">
      <c r="A123" s="62" t="inlineStr">
        <is>
          <t>Pajak atas pendapatan komprehensif lainnya</t>
        </is>
      </c>
      <c r="B123" s="67" t="n"/>
      <c r="C123" s="68" t="n"/>
      <c r="D123" s="68" t="n"/>
      <c r="E123" s="68" t="n"/>
      <c r="F123" s="68" t="n"/>
      <c r="G123" s="68" t="n"/>
      <c r="H123" s="68" t="n"/>
      <c r="I123" s="68" t="n"/>
      <c r="J123" s="68" t="n"/>
      <c r="K123" s="68" t="n"/>
      <c r="L123" s="68" t="n"/>
      <c r="M123" s="68" t="n"/>
      <c r="N123" s="68" t="n"/>
      <c r="O123" s="68" t="n"/>
      <c r="P123" s="68" t="n"/>
      <c r="Q123" s="68" t="n"/>
      <c r="R123" s="68" t="n"/>
      <c r="S123" s="68" t="n"/>
      <c r="T123" s="68" t="n"/>
      <c r="U123" s="68" t="n"/>
      <c r="V123" s="68" t="n"/>
      <c r="W123" s="68" t="n"/>
      <c r="X123" s="68" t="n"/>
      <c r="Y123" s="68" t="n"/>
      <c r="Z123" s="68" t="n"/>
      <c r="AA123" s="68" t="n"/>
      <c r="AB123" s="68" t="n"/>
      <c r="AC123" s="68" t="n"/>
      <c r="AD123" s="68" t="n"/>
      <c r="AE123" s="68" t="n"/>
      <c r="AF123" s="68" t="n"/>
      <c r="AG123" s="68" t="n"/>
      <c r="AH123" s="68" t="n"/>
      <c r="AI123" s="68" t="n"/>
      <c r="AJ123" s="68" t="n"/>
      <c r="AK123" s="68" t="n"/>
      <c r="AL123" s="68" t="n"/>
    </row>
    <row r="124" ht="35" customHeight="1" s="173" thickBot="1">
      <c r="A124" s="54" t="inlineStr">
        <is>
          <t>Pendapatan komprehensif lainnya, setelah pajak</t>
        </is>
      </c>
      <c r="B124" s="54" t="n"/>
      <c r="C124" s="53" t="n"/>
      <c r="D124" s="53" t="n"/>
      <c r="E124" s="53" t="n"/>
      <c r="F124" s="53" t="n"/>
      <c r="G124" s="53" t="n"/>
      <c r="H124" s="53" t="n"/>
      <c r="I124" s="53" t="n"/>
      <c r="J124" s="53" t="n"/>
      <c r="K124" s="53" t="n"/>
      <c r="L124" s="53" t="n"/>
      <c r="M124" s="53" t="n"/>
      <c r="N124" s="53" t="n"/>
      <c r="O124" s="53" t="n"/>
      <c r="P124" s="53" t="n"/>
      <c r="Q124" s="53" t="n"/>
      <c r="R124" s="53" t="n"/>
      <c r="S124" s="53" t="n"/>
      <c r="T124" s="53" t="n"/>
      <c r="U124" s="53" t="n"/>
      <c r="V124" s="53" t="n"/>
      <c r="W124" s="53" t="n"/>
      <c r="X124" s="53" t="n"/>
      <c r="Y124" s="53" t="n"/>
      <c r="Z124" s="53" t="n"/>
      <c r="AA124" s="53" t="n"/>
      <c r="AB124" s="53" t="n"/>
      <c r="AC124" s="53" t="n"/>
      <c r="AD124" s="53" t="n"/>
      <c r="AE124" s="53" t="n"/>
      <c r="AF124" s="53" t="n"/>
      <c r="AG124" s="53" t="n"/>
      <c r="AH124" s="53" t="n"/>
      <c r="AI124" s="53" t="n"/>
      <c r="AJ124" s="53" t="n"/>
      <c r="AK124" s="53" t="n"/>
      <c r="AL124" s="53" t="n"/>
    </row>
    <row r="125" ht="69" customHeight="1" s="173" thickBot="1">
      <c r="A125" s="58" t="inlineStr">
        <is>
          <t>Pendapatan komprehensif lainnya yang tidak akan direklasifikasi ke laba rugi, setelah pajak</t>
        </is>
      </c>
      <c r="B125" s="58" t="n"/>
      <c r="C125" s="53" t="n"/>
      <c r="D125" s="53" t="n"/>
      <c r="E125" s="53" t="n"/>
      <c r="F125" s="53" t="n"/>
      <c r="G125" s="53" t="n"/>
      <c r="H125" s="53" t="n"/>
      <c r="I125" s="53" t="n"/>
      <c r="J125" s="53" t="n"/>
      <c r="K125" s="53" t="n"/>
      <c r="L125" s="53" t="n"/>
      <c r="M125" s="53" t="n"/>
      <c r="N125" s="53" t="n"/>
      <c r="O125" s="53" t="n"/>
      <c r="P125" s="53" t="n"/>
      <c r="Q125" s="53" t="n"/>
      <c r="R125" s="53" t="n"/>
      <c r="S125" s="53" t="n"/>
      <c r="T125" s="53" t="n"/>
      <c r="U125" s="53" t="n"/>
      <c r="V125" s="53" t="n"/>
      <c r="W125" s="53" t="n"/>
      <c r="X125" s="53" t="n"/>
      <c r="Y125" s="53" t="n"/>
      <c r="Z125" s="53" t="n"/>
      <c r="AA125" s="53" t="n"/>
      <c r="AB125" s="53" t="n"/>
      <c r="AC125" s="53" t="n"/>
      <c r="AD125" s="53" t="n"/>
      <c r="AE125" s="53" t="n"/>
      <c r="AF125" s="53" t="n"/>
      <c r="AG125" s="53" t="n"/>
      <c r="AH125" s="53" t="n"/>
      <c r="AI125" s="53" t="n"/>
      <c r="AJ125" s="53" t="n"/>
      <c r="AK125" s="53" t="n"/>
      <c r="AL125" s="53" t="n"/>
    </row>
    <row r="126" ht="69" customHeight="1" s="173" thickBot="1">
      <c r="A126" s="59" t="inlineStr">
        <is>
          <t>Pendapatan komprehensif lainnya atas keuntungan (kerugian) hasil revaluasi aset tetap, setelah pajak</t>
        </is>
      </c>
      <c r="B126" s="59" t="n"/>
      <c r="C126" s="56" t="inlineStr"/>
      <c r="D126" s="56" t="inlineStr"/>
      <c r="E126" s="56" t="n">
        <v>0</v>
      </c>
      <c r="F126" s="56" t="n">
        <v>119.719</v>
      </c>
      <c r="G126" s="56" t="n">
        <v>0</v>
      </c>
      <c r="H126" s="56" t="n">
        <v>0</v>
      </c>
      <c r="I126" s="56" t="n">
        <v>108.91</v>
      </c>
      <c r="J126" s="56" t="n">
        <v>0</v>
      </c>
      <c r="K126" s="56" t="n"/>
      <c r="L126" s="56" t="n"/>
      <c r="M126" s="56" t="n"/>
      <c r="N126" s="56" t="n"/>
      <c r="O126" s="56" t="n"/>
      <c r="P126" s="56" t="n"/>
      <c r="Q126" s="56" t="n"/>
      <c r="R126" s="56" t="n"/>
      <c r="S126" s="56" t="n"/>
      <c r="T126" s="56" t="n"/>
      <c r="U126" s="56" t="n"/>
      <c r="V126" s="56" t="n"/>
      <c r="W126" s="56" t="n"/>
      <c r="X126" s="56" t="n"/>
      <c r="Y126" s="56" t="n"/>
      <c r="Z126" s="56" t="n"/>
      <c r="AA126" s="56" t="n"/>
      <c r="AB126" s="56" t="n"/>
      <c r="AC126" s="56" t="n"/>
      <c r="AD126" s="56" t="n"/>
      <c r="AE126" s="56" t="n"/>
      <c r="AF126" s="56" t="n"/>
      <c r="AG126" s="56" t="n"/>
      <c r="AH126" s="56" t="n"/>
      <c r="AI126" s="56" t="n"/>
      <c r="AJ126" s="56" t="n"/>
      <c r="AK126" s="56" t="n"/>
      <c r="AL126" s="56" t="n"/>
    </row>
    <row r="127" ht="69" customHeight="1" s="173" thickBot="1">
      <c r="A127" s="59" t="inlineStr">
        <is>
          <t>Pendapatan komprehensif lainnya atas pengukuran kembali kewajiban manfaat pasti, setelah pajak</t>
        </is>
      </c>
      <c r="B127" s="59" t="n"/>
      <c r="C127" s="56" t="n">
        <v>0.6860000000000001</v>
      </c>
      <c r="D127" s="56" t="n">
        <v>-8.195</v>
      </c>
      <c r="E127" s="56" t="n">
        <v>9.326000000000001</v>
      </c>
      <c r="F127" s="56" t="n">
        <v>50.462</v>
      </c>
      <c r="G127" s="56" t="n">
        <v>128.633</v>
      </c>
      <c r="H127" s="56" t="n">
        <v>-27.442</v>
      </c>
      <c r="I127" s="56" t="n">
        <v>106.182</v>
      </c>
      <c r="J127" s="56" t="n">
        <v>5.29</v>
      </c>
      <c r="K127" s="56" t="n"/>
      <c r="L127" s="56" t="n"/>
      <c r="M127" s="56" t="n"/>
      <c r="N127" s="56" t="n"/>
      <c r="O127" s="56" t="n"/>
      <c r="P127" s="56" t="n"/>
      <c r="Q127" s="56" t="n"/>
      <c r="R127" s="56" t="n"/>
      <c r="S127" s="56" t="n"/>
      <c r="T127" s="56" t="n"/>
      <c r="U127" s="56" t="n"/>
      <c r="V127" s="56" t="n"/>
      <c r="W127" s="56" t="n"/>
      <c r="X127" s="56" t="n"/>
      <c r="Y127" s="56" t="n"/>
      <c r="Z127" s="56" t="n"/>
      <c r="AA127" s="56" t="n"/>
      <c r="AB127" s="56" t="n"/>
      <c r="AC127" s="56" t="n"/>
      <c r="AD127" s="56" t="n"/>
      <c r="AE127" s="56" t="n"/>
      <c r="AF127" s="56" t="n"/>
      <c r="AG127" s="56" t="n"/>
      <c r="AH127" s="56" t="n"/>
      <c r="AI127" s="56" t="n"/>
      <c r="AJ127" s="56" t="n"/>
      <c r="AK127" s="56" t="n"/>
      <c r="AL127" s="56" t="n"/>
    </row>
    <row r="128" ht="86" customHeight="1" s="173" thickBot="1">
      <c r="A128" s="59" t="inlineStr">
        <is>
          <t>Penyesuaian lainnya atas pendapatan komprehensif lainnya yang tidak akan direklasifikasi ke laba rugi, setelah pajak</t>
        </is>
      </c>
      <c r="B128" s="59" t="n"/>
      <c r="C128" s="56" t="n">
        <v>-0.172</v>
      </c>
      <c r="D128" s="56" t="n">
        <v>2.049</v>
      </c>
      <c r="E128" s="56" t="inlineStr"/>
      <c r="F128" s="56" t="n">
        <v>-14.233</v>
      </c>
      <c r="G128" s="56" t="inlineStr"/>
      <c r="H128" s="56" t="inlineStr"/>
      <c r="I128" s="56" t="inlineStr"/>
      <c r="J128" s="56" t="inlineStr"/>
      <c r="K128" s="56" t="n"/>
      <c r="L128" s="56" t="n"/>
      <c r="M128" s="56" t="n"/>
      <c r="N128" s="56" t="n"/>
      <c r="O128" s="56" t="n"/>
      <c r="P128" s="56" t="n"/>
      <c r="Q128" s="56" t="n"/>
      <c r="R128" s="56" t="n"/>
      <c r="S128" s="56" t="n"/>
      <c r="T128" s="56" t="n"/>
      <c r="U128" s="56" t="n"/>
      <c r="V128" s="56" t="n"/>
      <c r="W128" s="56" t="n"/>
      <c r="X128" s="56" t="n"/>
      <c r="Y128" s="56" t="n"/>
      <c r="Z128" s="56" t="n"/>
      <c r="AA128" s="56" t="n"/>
      <c r="AB128" s="56" t="n"/>
      <c r="AC128" s="56" t="n"/>
      <c r="AD128" s="56" t="n"/>
      <c r="AE128" s="56" t="n"/>
      <c r="AF128" s="56" t="n"/>
      <c r="AG128" s="56" t="n"/>
      <c r="AH128" s="56" t="n"/>
      <c r="AI128" s="56" t="n"/>
      <c r="AJ128" s="56" t="n"/>
      <c r="AK128" s="56" t="n"/>
      <c r="AL128" s="56" t="n"/>
    </row>
    <row r="129" ht="69" customHeight="1" s="173" thickBot="1">
      <c r="A129" s="60" t="inlineStr">
        <is>
          <t>Jumlah pendapatan komprehensif lainnya yang tidak akan direklasifikasi ke laba rugi, setelah pajak</t>
        </is>
      </c>
      <c r="B129" s="60" t="n"/>
      <c r="C129" s="61" t="n">
        <v>0.514</v>
      </c>
      <c r="D129" s="61" t="n">
        <v>-6.146</v>
      </c>
      <c r="E129" s="61" t="n">
        <v>7.188</v>
      </c>
      <c r="F129" s="61" t="n">
        <v>170.181</v>
      </c>
      <c r="G129" s="61" t="n">
        <v>128.633</v>
      </c>
      <c r="H129" s="61" t="n">
        <v>-27.442</v>
      </c>
      <c r="I129" s="61" t="n">
        <v>215.092</v>
      </c>
      <c r="J129" s="61" t="n">
        <v>5.29</v>
      </c>
      <c r="K129" s="61" t="n"/>
      <c r="L129" s="61" t="n"/>
      <c r="M129" s="61" t="n"/>
      <c r="N129" s="61" t="n"/>
      <c r="O129" s="61" t="n"/>
      <c r="P129" s="61" t="n"/>
      <c r="Q129" s="61" t="n"/>
      <c r="R129" s="61" t="n"/>
      <c r="S129" s="61" t="n"/>
      <c r="T129" s="61" t="n"/>
      <c r="U129" s="61" t="n"/>
      <c r="V129" s="61" t="n"/>
      <c r="W129" s="61" t="n"/>
      <c r="X129" s="61" t="n"/>
      <c r="Y129" s="61" t="n"/>
      <c r="Z129" s="61" t="n"/>
      <c r="AA129" s="61" t="n"/>
      <c r="AB129" s="61" t="n"/>
      <c r="AC129" s="61" t="n"/>
      <c r="AD129" s="61" t="n"/>
      <c r="AE129" s="61" t="n"/>
      <c r="AF129" s="61" t="n"/>
      <c r="AG129" s="61" t="n"/>
      <c r="AH129" s="61" t="n"/>
      <c r="AI129" s="61" t="n"/>
      <c r="AJ129" s="61" t="n"/>
      <c r="AK129" s="61" t="n"/>
      <c r="AL129" s="61" t="n"/>
    </row>
    <row r="130" ht="69" customHeight="1" s="173" thickBot="1">
      <c r="A130" s="58" t="inlineStr">
        <is>
          <t>Pendapatan komprehensif lainnya yang akan direklasifikasi ke laba rugi, setelah pajak</t>
        </is>
      </c>
      <c r="B130" s="58" t="n"/>
      <c r="C130" s="53" t="n"/>
      <c r="D130" s="53" t="n"/>
      <c r="E130" s="53" t="n"/>
      <c r="F130" s="53" t="n"/>
      <c r="G130" s="53" t="n"/>
      <c r="H130" s="53" t="n"/>
      <c r="I130" s="53" t="n"/>
      <c r="J130" s="53" t="n"/>
      <c r="K130" s="53" t="n"/>
      <c r="L130" s="53" t="n"/>
      <c r="M130" s="53" t="n"/>
      <c r="N130" s="53" t="n"/>
      <c r="O130" s="53" t="n"/>
      <c r="P130" s="53" t="n"/>
      <c r="Q130" s="53" t="n"/>
      <c r="R130" s="53" t="n"/>
      <c r="S130" s="53" t="n"/>
      <c r="T130" s="53" t="n"/>
      <c r="U130" s="53" t="n"/>
      <c r="V130" s="53" t="n"/>
      <c r="W130" s="53" t="n"/>
      <c r="X130" s="53" t="n"/>
      <c r="Y130" s="53" t="n"/>
      <c r="Z130" s="53" t="n"/>
      <c r="AA130" s="53" t="n"/>
      <c r="AB130" s="53" t="n"/>
      <c r="AC130" s="53" t="n"/>
      <c r="AD130" s="53" t="n"/>
      <c r="AE130" s="53" t="n"/>
      <c r="AF130" s="53" t="n"/>
      <c r="AG130" s="53" t="n"/>
      <c r="AH130" s="53" t="n"/>
      <c r="AI130" s="53" t="n"/>
      <c r="AJ130" s="53" t="n"/>
      <c r="AK130" s="53" t="n"/>
      <c r="AL130" s="53" t="n"/>
    </row>
    <row r="131" hidden="1" ht="35" customHeight="1" s="173" thickBot="1">
      <c r="A131" s="59" t="inlineStr">
        <is>
          <t>Keuntungan (kerugian) selisih kurs penjabaran, setelah pajak</t>
        </is>
      </c>
      <c r="B131" s="59" t="n"/>
      <c r="C131" s="56" t="inlineStr"/>
      <c r="D131" s="56" t="inlineStr"/>
      <c r="E131" s="56" t="inlineStr"/>
      <c r="F131" s="56" t="inlineStr"/>
      <c r="G131" s="56" t="inlineStr"/>
      <c r="H131" s="56" t="inlineStr"/>
      <c r="I131" s="56" t="inlineStr"/>
      <c r="J131" s="56" t="inlineStr"/>
      <c r="K131" s="56" t="n"/>
      <c r="L131" s="56" t="n"/>
      <c r="M131" s="56" t="n"/>
      <c r="N131" s="56" t="n"/>
      <c r="O131" s="56" t="n"/>
      <c r="P131" s="56" t="n"/>
      <c r="Q131" s="56" t="n"/>
      <c r="R131" s="56" t="n"/>
      <c r="S131" s="56" t="n"/>
      <c r="T131" s="56" t="n"/>
      <c r="U131" s="56" t="n"/>
      <c r="V131" s="56" t="n"/>
      <c r="W131" s="56" t="n"/>
      <c r="X131" s="56" t="n"/>
      <c r="Y131" s="56" t="n"/>
      <c r="Z131" s="56" t="n"/>
      <c r="AA131" s="56" t="n"/>
      <c r="AB131" s="56" t="n"/>
      <c r="AC131" s="56" t="n"/>
      <c r="AD131" s="56" t="n"/>
      <c r="AE131" s="56" t="n"/>
      <c r="AF131" s="56" t="n"/>
      <c r="AG131" s="56" t="n"/>
      <c r="AH131" s="56" t="n"/>
      <c r="AI131" s="56" t="n"/>
      <c r="AJ131" s="56" t="n"/>
      <c r="AK131" s="56" t="n"/>
      <c r="AL131" s="56" t="n"/>
    </row>
    <row r="132" hidden="1" ht="35" customHeight="1" s="173" thickBot="1">
      <c r="A132" s="59" t="inlineStr">
        <is>
          <t>Penyesuaian reklasifikasi selisih kurs penjabaran, setelah pajak</t>
        </is>
      </c>
      <c r="B132" s="59" t="n"/>
      <c r="C132" s="57" t="inlineStr"/>
      <c r="D132" s="57" t="inlineStr"/>
      <c r="E132" s="57" t="inlineStr"/>
      <c r="F132" s="57" t="inlineStr"/>
      <c r="G132" s="57" t="inlineStr"/>
      <c r="H132" s="57" t="inlineStr"/>
      <c r="I132" s="57" t="inlineStr"/>
      <c r="J132" s="57" t="inlineStr"/>
      <c r="K132" s="57" t="n"/>
      <c r="L132" s="57" t="n"/>
      <c r="M132" s="57" t="n"/>
      <c r="N132" s="57" t="n"/>
      <c r="O132" s="57" t="n"/>
      <c r="P132" s="57" t="n"/>
      <c r="Q132" s="57" t="n"/>
      <c r="R132" s="57" t="n"/>
      <c r="S132" s="57" t="n"/>
      <c r="T132" s="57" t="n"/>
      <c r="U132" s="57" t="n"/>
      <c r="V132" s="57" t="n"/>
      <c r="W132" s="57" t="n"/>
      <c r="X132" s="57" t="n"/>
      <c r="Y132" s="57" t="n"/>
      <c r="Z132" s="57" t="n"/>
      <c r="AA132" s="57" t="n"/>
      <c r="AB132" s="57" t="n"/>
      <c r="AC132" s="57" t="n"/>
      <c r="AD132" s="57" t="n"/>
      <c r="AE132" s="57" t="n"/>
      <c r="AF132" s="57" t="n"/>
      <c r="AG132" s="57" t="n"/>
      <c r="AH132" s="57" t="n"/>
      <c r="AI132" s="57" t="n"/>
      <c r="AJ132" s="57" t="n"/>
      <c r="AK132" s="57" t="n"/>
      <c r="AL132" s="57" t="n"/>
    </row>
    <row r="133" ht="86" customHeight="1" s="173" thickBot="1">
      <c r="A133" s="59" t="inlineStr">
        <is>
          <t>Keuntungan (kerugian) yang belum direalisasi atas perubahan nilai wajar aset keuangan melalui penghasilan komprehensif lain, setelah pajak</t>
        </is>
      </c>
      <c r="B133" s="59" t="n"/>
      <c r="C133" s="56" t="n">
        <v/>
      </c>
      <c r="D133" s="56" t="n">
        <v/>
      </c>
      <c r="E133" s="56" t="n">
        <v/>
      </c>
      <c r="F133" s="56" t="n">
        <v>19.41</v>
      </c>
      <c r="G133" s="56" t="n">
        <v>-77.73999999999999</v>
      </c>
      <c r="H133" s="56" t="n">
        <v>61.631</v>
      </c>
      <c r="I133" s="56" t="n">
        <v>-62.968</v>
      </c>
      <c r="J133" s="56" t="n">
        <v>389.372</v>
      </c>
      <c r="K133" s="56" t="n"/>
      <c r="L133" s="56" t="n"/>
      <c r="M133" s="56" t="n"/>
      <c r="N133" s="56" t="n"/>
      <c r="O133" s="56" t="n"/>
      <c r="P133" s="56" t="n"/>
      <c r="Q133" s="56" t="n"/>
      <c r="R133" s="56" t="n"/>
      <c r="S133" s="56" t="n"/>
      <c r="T133" s="56" t="n"/>
      <c r="U133" s="56" t="n"/>
      <c r="V133" s="56" t="n"/>
      <c r="W133" s="56" t="n"/>
      <c r="X133" s="56" t="n"/>
      <c r="Y133" s="56" t="n"/>
      <c r="Z133" s="56" t="n"/>
      <c r="AA133" s="56" t="n"/>
      <c r="AB133" s="56" t="n"/>
      <c r="AC133" s="56" t="n"/>
      <c r="AD133" s="56" t="n"/>
      <c r="AE133" s="56" t="n"/>
      <c r="AF133" s="56" t="n"/>
      <c r="AG133" s="56" t="n"/>
      <c r="AH133" s="56" t="n"/>
      <c r="AI133" s="56" t="n"/>
      <c r="AJ133" s="56" t="n"/>
      <c r="AK133" s="56" t="n"/>
      <c r="AL133" s="56" t="n"/>
    </row>
    <row r="134" hidden="1" ht="86" customHeight="1" s="173" thickBot="1">
      <c r="A134" s="59" t="inlineStr">
        <is>
          <t>Penyesuaian reklasifikasi atas aset keuangan nilai wajar melalui pendapatan komprehensif lainnya, setelah pajak</t>
        </is>
      </c>
      <c r="B134" s="59" t="n"/>
      <c r="C134" s="57" t="n">
        <v/>
      </c>
      <c r="D134" s="57" t="n">
        <v/>
      </c>
      <c r="E134" s="57" t="n">
        <v/>
      </c>
      <c r="F134" s="57" t="inlineStr"/>
      <c r="G134" s="57" t="inlineStr"/>
      <c r="H134" s="57" t="inlineStr"/>
      <c r="I134" s="57" t="inlineStr"/>
      <c r="J134" s="57" t="inlineStr"/>
      <c r="K134" s="57" t="n"/>
      <c r="L134" s="57" t="n"/>
      <c r="M134" s="57" t="n"/>
      <c r="N134" s="57" t="n"/>
      <c r="O134" s="57" t="n"/>
      <c r="P134" s="57" t="n"/>
      <c r="Q134" s="57" t="n"/>
      <c r="R134" s="57" t="n"/>
      <c r="S134" s="57" t="n"/>
      <c r="T134" s="57" t="n"/>
      <c r="U134" s="57" t="n"/>
      <c r="V134" s="57" t="n"/>
      <c r="W134" s="57" t="n"/>
      <c r="X134" s="57" t="n"/>
      <c r="Y134" s="57" t="n"/>
      <c r="Z134" s="57" t="n"/>
      <c r="AA134" s="57" t="n"/>
      <c r="AB134" s="57" t="n"/>
      <c r="AC134" s="57" t="n"/>
      <c r="AD134" s="57" t="n"/>
      <c r="AE134" s="57" t="n"/>
      <c r="AF134" s="57" t="n"/>
      <c r="AG134" s="57" t="n"/>
      <c r="AH134" s="57" t="n"/>
      <c r="AI134" s="57" t="n"/>
      <c r="AJ134" s="57" t="n"/>
      <c r="AK134" s="57" t="n"/>
      <c r="AL134" s="57" t="n"/>
    </row>
    <row r="135" hidden="1" ht="35" customHeight="1" s="173" thickBot="1">
      <c r="A135" s="59" t="inlineStr">
        <is>
          <t>Keuntungan (kerugian) lindung nilai arus kas, setelah pajak</t>
        </is>
      </c>
      <c r="B135" s="59" t="n"/>
      <c r="C135" s="56" t="inlineStr"/>
      <c r="D135" s="56" t="inlineStr"/>
      <c r="E135" s="56" t="inlineStr"/>
      <c r="F135" s="56" t="inlineStr"/>
      <c r="G135" s="56" t="inlineStr"/>
      <c r="H135" s="56" t="inlineStr"/>
      <c r="I135" s="56" t="inlineStr"/>
      <c r="J135" s="56" t="inlineStr"/>
      <c r="K135" s="56" t="n"/>
      <c r="L135" s="56" t="n"/>
      <c r="M135" s="56" t="n"/>
      <c r="N135" s="56" t="n"/>
      <c r="O135" s="56" t="n"/>
      <c r="P135" s="56" t="n"/>
      <c r="Q135" s="56" t="n"/>
      <c r="R135" s="56" t="n"/>
      <c r="S135" s="56" t="n"/>
      <c r="T135" s="56" t="n"/>
      <c r="U135" s="56" t="n"/>
      <c r="V135" s="56" t="n"/>
      <c r="W135" s="56" t="n"/>
      <c r="X135" s="56" t="n"/>
      <c r="Y135" s="56" t="n"/>
      <c r="Z135" s="56" t="n"/>
      <c r="AA135" s="56" t="n"/>
      <c r="AB135" s="56" t="n"/>
      <c r="AC135" s="56" t="n"/>
      <c r="AD135" s="56" t="n"/>
      <c r="AE135" s="56" t="n"/>
      <c r="AF135" s="56" t="n"/>
      <c r="AG135" s="56" t="n"/>
      <c r="AH135" s="56" t="n"/>
      <c r="AI135" s="56" t="n"/>
      <c r="AJ135" s="56" t="n"/>
      <c r="AK135" s="56" t="n"/>
      <c r="AL135" s="56" t="n"/>
    </row>
    <row r="136" hidden="1" ht="52" customHeight="1" s="173" thickBot="1">
      <c r="A136" s="59" t="inlineStr">
        <is>
          <t>Penyesuaian reklasifikasi atas lindung nilai arus kas, setelah pajak</t>
        </is>
      </c>
      <c r="B136" s="59" t="n"/>
      <c r="C136" s="57" t="inlineStr"/>
      <c r="D136" s="57" t="inlineStr"/>
      <c r="E136" s="57" t="inlineStr"/>
      <c r="F136" s="57" t="inlineStr"/>
      <c r="G136" s="57" t="inlineStr"/>
      <c r="H136" s="57" t="inlineStr"/>
      <c r="I136" s="57" t="inlineStr"/>
      <c r="J136" s="57" t="inlineStr"/>
      <c r="K136" s="57" t="n"/>
      <c r="L136" s="57" t="n"/>
      <c r="M136" s="57" t="n"/>
      <c r="N136" s="57" t="n"/>
      <c r="O136" s="57" t="n"/>
      <c r="P136" s="57" t="n"/>
      <c r="Q136" s="57" t="n"/>
      <c r="R136" s="57" t="n"/>
      <c r="S136" s="57" t="n"/>
      <c r="T136" s="57" t="n"/>
      <c r="U136" s="57" t="n"/>
      <c r="V136" s="57" t="n"/>
      <c r="W136" s="57" t="n"/>
      <c r="X136" s="57" t="n"/>
      <c r="Y136" s="57" t="n"/>
      <c r="Z136" s="57" t="n"/>
      <c r="AA136" s="57" t="n"/>
      <c r="AB136" s="57" t="n"/>
      <c r="AC136" s="57" t="n"/>
      <c r="AD136" s="57" t="n"/>
      <c r="AE136" s="57" t="n"/>
      <c r="AF136" s="57" t="n"/>
      <c r="AG136" s="57" t="n"/>
      <c r="AH136" s="57" t="n"/>
      <c r="AI136" s="57" t="n"/>
      <c r="AJ136" s="57" t="n"/>
      <c r="AK136" s="57" t="n"/>
      <c r="AL136" s="57" t="n"/>
    </row>
    <row r="137" hidden="1" ht="103" customHeight="1" s="173" thickBot="1">
      <c r="A137" s="59" t="inlineStr">
        <is>
          <t>Nilai tercatat dari aset (liabilitas) non-keuangan yang perolehan atau keterjadiannya merupakan suatu prakiraan transaksi yang kemungkinan besar terjadi yang dilindung nilai, setelah pajak</t>
        </is>
      </c>
      <c r="B137" s="59" t="n"/>
      <c r="C137" s="56" t="inlineStr"/>
      <c r="D137" s="56" t="inlineStr"/>
      <c r="E137" s="56" t="inlineStr"/>
      <c r="F137" s="56" t="inlineStr"/>
      <c r="G137" s="56" t="inlineStr"/>
      <c r="H137" s="56" t="inlineStr"/>
      <c r="I137" s="56" t="inlineStr"/>
      <c r="J137" s="56" t="inlineStr"/>
      <c r="K137" s="56" t="n"/>
      <c r="L137" s="56" t="n"/>
      <c r="M137" s="56" t="n"/>
      <c r="N137" s="56" t="n"/>
      <c r="O137" s="56" t="n"/>
      <c r="P137" s="56" t="n"/>
      <c r="Q137" s="56" t="n"/>
      <c r="R137" s="56" t="n"/>
      <c r="S137" s="56" t="n"/>
      <c r="T137" s="56" t="n"/>
      <c r="U137" s="56" t="n"/>
      <c r="V137" s="56" t="n"/>
      <c r="W137" s="56" t="n"/>
      <c r="X137" s="56" t="n"/>
      <c r="Y137" s="56" t="n"/>
      <c r="Z137" s="56" t="n"/>
      <c r="AA137" s="56" t="n"/>
      <c r="AB137" s="56" t="n"/>
      <c r="AC137" s="56" t="n"/>
      <c r="AD137" s="56" t="n"/>
      <c r="AE137" s="56" t="n"/>
      <c r="AF137" s="56" t="n"/>
      <c r="AG137" s="56" t="n"/>
      <c r="AH137" s="56" t="n"/>
      <c r="AI137" s="56" t="n"/>
      <c r="AJ137" s="56" t="n"/>
      <c r="AK137" s="56" t="n"/>
      <c r="AL137" s="56" t="n"/>
    </row>
    <row r="138" hidden="1" ht="52" customHeight="1" s="173" thickBot="1">
      <c r="A138" s="59" t="inlineStr">
        <is>
          <t>Keuntungan (kerugian) lindung nilai investasi bersih kegiatan usaha luar negeri, setelah pajak</t>
        </is>
      </c>
      <c r="B138" s="59" t="n"/>
      <c r="C138" s="56" t="inlineStr"/>
      <c r="D138" s="56" t="inlineStr"/>
      <c r="E138" s="56" t="inlineStr"/>
      <c r="F138" s="56" t="inlineStr"/>
      <c r="G138" s="56" t="inlineStr"/>
      <c r="H138" s="56" t="inlineStr"/>
      <c r="I138" s="56" t="inlineStr"/>
      <c r="J138" s="56" t="inlineStr"/>
      <c r="K138" s="56" t="n"/>
      <c r="L138" s="56" t="n"/>
      <c r="M138" s="56" t="n"/>
      <c r="N138" s="56" t="n"/>
      <c r="O138" s="56" t="n"/>
      <c r="P138" s="56" t="n"/>
      <c r="Q138" s="56" t="n"/>
      <c r="R138" s="56" t="n"/>
      <c r="S138" s="56" t="n"/>
      <c r="T138" s="56" t="n"/>
      <c r="U138" s="56" t="n"/>
      <c r="V138" s="56" t="n"/>
      <c r="W138" s="56" t="n"/>
      <c r="X138" s="56" t="n"/>
      <c r="Y138" s="56" t="n"/>
      <c r="Z138" s="56" t="n"/>
      <c r="AA138" s="56" t="n"/>
      <c r="AB138" s="56" t="n"/>
      <c r="AC138" s="56" t="n"/>
      <c r="AD138" s="56" t="n"/>
      <c r="AE138" s="56" t="n"/>
      <c r="AF138" s="56" t="n"/>
      <c r="AG138" s="56" t="n"/>
      <c r="AH138" s="56" t="n"/>
      <c r="AI138" s="56" t="n"/>
      <c r="AJ138" s="56" t="n"/>
      <c r="AK138" s="56" t="n"/>
      <c r="AL138" s="56" t="n"/>
    </row>
    <row r="139" hidden="1" ht="69" customHeight="1" s="173" thickBot="1">
      <c r="A139" s="59" t="inlineStr">
        <is>
          <t>Penyesuaian reklasifikasi atas lindung nilai investasi bersih kegiatan usaha luar negeri, setelah pajak</t>
        </is>
      </c>
      <c r="B139" s="59" t="n"/>
      <c r="C139" s="57" t="inlineStr"/>
      <c r="D139" s="57" t="inlineStr"/>
      <c r="E139" s="57" t="inlineStr"/>
      <c r="F139" s="57" t="inlineStr"/>
      <c r="G139" s="57" t="inlineStr"/>
      <c r="H139" s="57" t="inlineStr"/>
      <c r="I139" s="57" t="inlineStr"/>
      <c r="J139" s="57" t="inlineStr"/>
      <c r="K139" s="57" t="n"/>
      <c r="L139" s="57" t="n"/>
      <c r="M139" s="57" t="n"/>
      <c r="N139" s="57" t="n"/>
      <c r="O139" s="57" t="n"/>
      <c r="P139" s="57" t="n"/>
      <c r="Q139" s="57" t="n"/>
      <c r="R139" s="57" t="n"/>
      <c r="S139" s="57" t="n"/>
      <c r="T139" s="57" t="n"/>
      <c r="U139" s="57" t="n"/>
      <c r="V139" s="57" t="n"/>
      <c r="W139" s="57" t="n"/>
      <c r="X139" s="57" t="n"/>
      <c r="Y139" s="57" t="n"/>
      <c r="Z139" s="57" t="n"/>
      <c r="AA139" s="57" t="n"/>
      <c r="AB139" s="57" t="n"/>
      <c r="AC139" s="57" t="n"/>
      <c r="AD139" s="57" t="n"/>
      <c r="AE139" s="57" t="n"/>
      <c r="AF139" s="57" t="n"/>
      <c r="AG139" s="57" t="n"/>
      <c r="AH139" s="57" t="n"/>
      <c r="AI139" s="57" t="n"/>
      <c r="AJ139" s="57" t="n"/>
      <c r="AK139" s="57" t="n"/>
      <c r="AL139" s="57" t="n"/>
    </row>
    <row r="140" hidden="1" ht="86" customHeight="1" s="173" thickBot="1">
      <c r="A140" s="59" t="inlineStr">
        <is>
          <t>Bagian pendapatan komprehensif lainnya dari entitas asosiasi yang dicatat dengan menggunakan metode ekuitas, setelah pajak</t>
        </is>
      </c>
      <c r="B140" s="59" t="n"/>
      <c r="C140" s="56" t="inlineStr"/>
      <c r="D140" s="56" t="inlineStr"/>
      <c r="E140" s="56" t="inlineStr"/>
      <c r="F140" s="56" t="inlineStr"/>
      <c r="G140" s="56" t="inlineStr"/>
      <c r="H140" s="56" t="inlineStr"/>
      <c r="I140" s="56" t="inlineStr"/>
      <c r="J140" s="56" t="inlineStr"/>
      <c r="K140" s="56" t="n"/>
      <c r="L140" s="56" t="n"/>
      <c r="M140" s="56" t="n"/>
      <c r="N140" s="56" t="n"/>
      <c r="O140" s="56" t="n"/>
      <c r="P140" s="56" t="n"/>
      <c r="Q140" s="56" t="n"/>
      <c r="R140" s="56" t="n"/>
      <c r="S140" s="56" t="n"/>
      <c r="T140" s="56" t="n"/>
      <c r="U140" s="56" t="n"/>
      <c r="V140" s="56" t="n"/>
      <c r="W140" s="56" t="n"/>
      <c r="X140" s="56" t="n"/>
      <c r="Y140" s="56" t="n"/>
      <c r="Z140" s="56" t="n"/>
      <c r="AA140" s="56" t="n"/>
      <c r="AB140" s="56" t="n"/>
      <c r="AC140" s="56" t="n"/>
      <c r="AD140" s="56" t="n"/>
      <c r="AE140" s="56" t="n"/>
      <c r="AF140" s="56" t="n"/>
      <c r="AG140" s="56" t="n"/>
      <c r="AH140" s="56" t="n"/>
      <c r="AI140" s="56" t="n"/>
      <c r="AJ140" s="56" t="n"/>
      <c r="AK140" s="56" t="n"/>
      <c r="AL140" s="56" t="n"/>
    </row>
    <row r="141" hidden="1" ht="86" customHeight="1" s="173" thickBot="1">
      <c r="A141" s="59" t="inlineStr">
        <is>
          <t>Bagian pendapatan komprehensif lainnya dari entitas ventura bersama yang dicatat dengan menggunakan metode ekuitas, setelah pajak</t>
        </is>
      </c>
      <c r="B141" s="59" t="n"/>
      <c r="C141" s="56" t="inlineStr"/>
      <c r="D141" s="56" t="inlineStr"/>
      <c r="E141" s="56" t="inlineStr"/>
      <c r="F141" s="56" t="inlineStr"/>
      <c r="G141" s="56" t="inlineStr"/>
      <c r="H141" s="56" t="inlineStr"/>
      <c r="I141" s="56" t="inlineStr"/>
      <c r="J141" s="56" t="inlineStr"/>
      <c r="K141" s="56" t="n"/>
      <c r="L141" s="56" t="n"/>
      <c r="M141" s="56" t="n"/>
      <c r="N141" s="56" t="n"/>
      <c r="O141" s="56" t="n"/>
      <c r="P141" s="56" t="n"/>
      <c r="Q141" s="56" t="n"/>
      <c r="R141" s="56" t="n"/>
      <c r="S141" s="56" t="n"/>
      <c r="T141" s="56" t="n"/>
      <c r="U141" s="56" t="n"/>
      <c r="V141" s="56" t="n"/>
      <c r="W141" s="56" t="n"/>
      <c r="X141" s="56" t="n"/>
      <c r="Y141" s="56" t="n"/>
      <c r="Z141" s="56" t="n"/>
      <c r="AA141" s="56" t="n"/>
      <c r="AB141" s="56" t="n"/>
      <c r="AC141" s="56" t="n"/>
      <c r="AD141" s="56" t="n"/>
      <c r="AE141" s="56" t="n"/>
      <c r="AF141" s="56" t="n"/>
      <c r="AG141" s="56" t="n"/>
      <c r="AH141" s="56" t="n"/>
      <c r="AI141" s="56" t="n"/>
      <c r="AJ141" s="56" t="n"/>
      <c r="AK141" s="56" t="n"/>
      <c r="AL141" s="56" t="n"/>
    </row>
    <row r="142" ht="69" customHeight="1" s="173" thickBot="1">
      <c r="A142" s="59" t="inlineStr">
        <is>
          <t>Penyesuaian lainnya atas pendapatan komprehensif lainnya yang akan direklasifikasi ke laba rugi, setelah pajak</t>
        </is>
      </c>
      <c r="B142" s="59" t="n"/>
      <c r="C142" s="56" t="inlineStr"/>
      <c r="D142" s="56" t="inlineStr"/>
      <c r="E142" s="56" t="n">
        <v>0</v>
      </c>
      <c r="F142" s="56" t="n">
        <v>0</v>
      </c>
      <c r="G142" s="56" t="inlineStr"/>
      <c r="H142" s="56" t="inlineStr"/>
      <c r="I142" s="56" t="inlineStr"/>
      <c r="J142" s="56" t="inlineStr"/>
      <c r="K142" s="56" t="n"/>
      <c r="L142" s="56" t="n"/>
      <c r="M142" s="56" t="n"/>
      <c r="N142" s="56" t="n"/>
      <c r="O142" s="56" t="n"/>
      <c r="P142" s="56" t="n"/>
      <c r="Q142" s="56" t="n"/>
      <c r="R142" s="56" t="n"/>
      <c r="S142" s="56" t="n"/>
      <c r="T142" s="56" t="n"/>
      <c r="U142" s="56" t="n"/>
      <c r="V142" s="56" t="n"/>
      <c r="W142" s="56" t="n"/>
      <c r="X142" s="56" t="n"/>
      <c r="Y142" s="56" t="n"/>
      <c r="Z142" s="56" t="n"/>
      <c r="AA142" s="56" t="n"/>
      <c r="AB142" s="56" t="n"/>
      <c r="AC142" s="56" t="n"/>
      <c r="AD142" s="56" t="n"/>
      <c r="AE142" s="56" t="n"/>
      <c r="AF142" s="56" t="n"/>
      <c r="AG142" s="56" t="n"/>
      <c r="AH142" s="56" t="n"/>
      <c r="AI142" s="56" t="n"/>
      <c r="AJ142" s="56" t="n"/>
      <c r="AK142" s="56" t="n"/>
      <c r="AL142" s="56" t="n"/>
    </row>
    <row r="143" ht="69" customHeight="1" s="173" thickBot="1">
      <c r="A143" s="60" t="inlineStr">
        <is>
          <t>Jumlah pendapatan komprehensif lainnya yang akan direklasifikasi ke laba rugi, setelah pajak</t>
        </is>
      </c>
      <c r="B143" s="60" t="n"/>
      <c r="C143" s="61" t="inlineStr"/>
      <c r="D143" s="61" t="inlineStr"/>
      <c r="E143" s="61" t="n">
        <v>-2.32</v>
      </c>
      <c r="F143" s="61" t="n">
        <v>19.41</v>
      </c>
      <c r="G143" s="61" t="n">
        <v>-77.73999999999999</v>
      </c>
      <c r="H143" s="61" t="n">
        <v>61.631</v>
      </c>
      <c r="I143" s="61" t="n">
        <v>-62.968</v>
      </c>
      <c r="J143" s="61" t="n">
        <v>389.372</v>
      </c>
      <c r="K143" s="61" t="n"/>
      <c r="L143" s="61" t="n"/>
      <c r="M143" s="61" t="n"/>
      <c r="N143" s="61" t="n"/>
      <c r="O143" s="61" t="n"/>
      <c r="P143" s="61" t="n"/>
      <c r="Q143" s="61" t="n"/>
      <c r="R143" s="61" t="n"/>
      <c r="S143" s="61" t="n"/>
      <c r="T143" s="61" t="n"/>
      <c r="U143" s="61" t="n"/>
      <c r="V143" s="61" t="n"/>
      <c r="W143" s="61" t="n"/>
      <c r="X143" s="61" t="n"/>
      <c r="Y143" s="61" t="n"/>
      <c r="Z143" s="61" t="n"/>
      <c r="AA143" s="61" t="n"/>
      <c r="AB143" s="61" t="n"/>
      <c r="AC143" s="61" t="n"/>
      <c r="AD143" s="61" t="n"/>
      <c r="AE143" s="61" t="n"/>
      <c r="AF143" s="61" t="n"/>
      <c r="AG143" s="61" t="n"/>
      <c r="AH143" s="61" t="n"/>
      <c r="AI143" s="61" t="n"/>
      <c r="AJ143" s="61" t="n"/>
      <c r="AK143" s="61" t="n"/>
      <c r="AL143" s="61" t="n"/>
    </row>
    <row r="144" ht="52" customHeight="1" s="173" thickBot="1">
      <c r="A144" s="58" t="inlineStr">
        <is>
          <t>Jumlah pendapatan komprehensif lainnya, setelah pajak</t>
        </is>
      </c>
      <c r="B144" s="58" t="n"/>
      <c r="C144" s="61" t="n">
        <v>0.514</v>
      </c>
      <c r="D144" s="61" t="n">
        <v>-6.146</v>
      </c>
      <c r="E144" s="61" t="n">
        <v>7.188</v>
      </c>
      <c r="F144" s="61" t="n">
        <v>189.591</v>
      </c>
      <c r="G144" s="61" t="n">
        <v>50.893</v>
      </c>
      <c r="H144" s="61" t="n">
        <v>34.189</v>
      </c>
      <c r="I144" s="61" t="n">
        <v>152.124</v>
      </c>
      <c r="J144" s="61" t="n">
        <v>394.662</v>
      </c>
      <c r="K144" s="61" t="n"/>
      <c r="L144" s="61" t="n"/>
      <c r="M144" s="61" t="n"/>
      <c r="N144" s="61" t="n"/>
      <c r="O144" s="61" t="n"/>
      <c r="P144" s="61" t="n"/>
      <c r="Q144" s="61" t="n"/>
      <c r="R144" s="61" t="n"/>
      <c r="S144" s="61" t="n"/>
      <c r="T144" s="61" t="n"/>
      <c r="U144" s="61" t="n"/>
      <c r="V144" s="61" t="n"/>
      <c r="W144" s="61" t="n"/>
      <c r="X144" s="61" t="n"/>
      <c r="Y144" s="61" t="n"/>
      <c r="Z144" s="61" t="n"/>
      <c r="AA144" s="61" t="n"/>
      <c r="AB144" s="61" t="n"/>
      <c r="AC144" s="61" t="n"/>
      <c r="AD144" s="61" t="n"/>
      <c r="AE144" s="61" t="n"/>
      <c r="AF144" s="61" t="n"/>
      <c r="AG144" s="61" t="n"/>
      <c r="AH144" s="61" t="n"/>
      <c r="AI144" s="61" t="n"/>
      <c r="AJ144" s="61" t="n"/>
      <c r="AK144" s="61" t="n"/>
      <c r="AL144" s="61" t="n"/>
    </row>
    <row r="145" ht="18" customHeight="1" s="173" thickBot="1">
      <c r="A145" s="54" t="inlineStr">
        <is>
          <t>Jumlah laba rugi komprehensif</t>
        </is>
      </c>
      <c r="B145" s="54" t="n"/>
      <c r="C145" s="61" t="n">
        <v>107.114</v>
      </c>
      <c r="D145" s="61" t="n">
        <v>67.87</v>
      </c>
      <c r="E145" s="61" t="n">
        <v>2151.146</v>
      </c>
      <c r="F145" s="61" t="n">
        <v>3217.796</v>
      </c>
      <c r="G145" s="61" t="n">
        <v>4311.075</v>
      </c>
      <c r="H145" s="61" t="n">
        <v>5737.932</v>
      </c>
      <c r="I145" s="61" t="n">
        <v>7158.012</v>
      </c>
      <c r="J145" s="61" t="n">
        <v>7962.185</v>
      </c>
      <c r="K145" s="61" t="n"/>
      <c r="L145" s="61" t="n"/>
      <c r="M145" s="61" t="n"/>
      <c r="N145" s="61" t="n"/>
      <c r="O145" s="61" t="n"/>
      <c r="P145" s="61" t="n"/>
      <c r="Q145" s="61" t="n"/>
      <c r="R145" s="61" t="n"/>
      <c r="S145" s="61" t="n"/>
      <c r="T145" s="61" t="n"/>
      <c r="U145" s="61" t="n"/>
      <c r="V145" s="61" t="n"/>
      <c r="W145" s="61" t="n"/>
      <c r="X145" s="61" t="n"/>
      <c r="Y145" s="61" t="n"/>
      <c r="Z145" s="61" t="n"/>
      <c r="AA145" s="61" t="n"/>
      <c r="AB145" s="61" t="n"/>
      <c r="AC145" s="61" t="n"/>
      <c r="AD145" s="61" t="n"/>
      <c r="AE145" s="61" t="n"/>
      <c r="AF145" s="61" t="n"/>
      <c r="AG145" s="61" t="n"/>
      <c r="AH145" s="61" t="n"/>
      <c r="AI145" s="61" t="n"/>
      <c r="AJ145" s="61" t="n"/>
      <c r="AK145" s="61" t="n"/>
      <c r="AL145" s="61" t="n"/>
    </row>
    <row r="146" ht="35" customHeight="1" s="173" thickBot="1">
      <c r="A146" s="54" t="inlineStr">
        <is>
          <t>Laba (rugi) yang dapat diatribusikan</t>
        </is>
      </c>
      <c r="B146" s="54" t="n"/>
      <c r="C146" s="53" t="n"/>
      <c r="D146" s="53" t="n"/>
      <c r="E146" s="53" t="n"/>
      <c r="F146" s="53" t="n"/>
      <c r="G146" s="53" t="n"/>
      <c r="H146" s="53" t="n"/>
      <c r="I146" s="53" t="n"/>
      <c r="J146" s="53" t="n"/>
      <c r="K146" s="53" t="n"/>
      <c r="L146" s="53" t="n"/>
      <c r="M146" s="53" t="n"/>
      <c r="N146" s="53" t="n"/>
      <c r="O146" s="53" t="n"/>
      <c r="P146" s="53" t="n"/>
      <c r="Q146" s="53" t="n"/>
      <c r="R146" s="53" t="n"/>
      <c r="S146" s="53" t="n"/>
      <c r="T146" s="53" t="n"/>
      <c r="U146" s="53" t="n"/>
      <c r="V146" s="53" t="n"/>
      <c r="W146" s="53" t="n"/>
      <c r="X146" s="53" t="n"/>
      <c r="Y146" s="53" t="n"/>
      <c r="Z146" s="53" t="n"/>
      <c r="AA146" s="53" t="n"/>
      <c r="AB146" s="53" t="n"/>
      <c r="AC146" s="53" t="n"/>
      <c r="AD146" s="53" t="n"/>
      <c r="AE146" s="53" t="n"/>
      <c r="AF146" s="53" t="n"/>
      <c r="AG146" s="53" t="n"/>
      <c r="AH146" s="53" t="n"/>
      <c r="AI146" s="53" t="n"/>
      <c r="AJ146" s="53" t="n"/>
      <c r="AK146" s="53" t="n"/>
      <c r="AL146" s="53" t="n"/>
    </row>
    <row r="147" ht="35" customHeight="1" s="173" thickBot="1">
      <c r="A147" s="55" t="inlineStr">
        <is>
          <t>Laba (rugi) yang dapat diatribusikan ke entitas induk</t>
        </is>
      </c>
      <c r="B147" s="55" t="n"/>
      <c r="C147" s="56" t="n">
        <v>106.6</v>
      </c>
      <c r="D147" s="56" t="n">
        <v>74.01600000000001</v>
      </c>
      <c r="E147" s="56" t="n">
        <v>248.054</v>
      </c>
      <c r="F147" s="56" t="n">
        <v>3028.205</v>
      </c>
      <c r="G147" s="56" t="n">
        <v>4260.182</v>
      </c>
      <c r="H147" s="56" t="n">
        <v>5703.743</v>
      </c>
      <c r="I147" s="56" t="n">
        <v>7005.888</v>
      </c>
      <c r="J147" s="56" t="n">
        <v>7567.523</v>
      </c>
      <c r="K147" s="56" t="n"/>
      <c r="L147" s="56" t="n"/>
      <c r="M147" s="56" t="n"/>
      <c r="N147" s="56" t="n"/>
      <c r="O147" s="56" t="n"/>
      <c r="P147" s="56" t="n"/>
      <c r="Q147" s="56" t="n"/>
      <c r="R147" s="56" t="n"/>
      <c r="S147" s="56" t="n"/>
      <c r="T147" s="56" t="n"/>
      <c r="U147" s="56" t="n"/>
      <c r="V147" s="56" t="n"/>
      <c r="W147" s="56" t="n"/>
      <c r="X147" s="56" t="n"/>
      <c r="Y147" s="56" t="n"/>
      <c r="Z147" s="56" t="n"/>
      <c r="AA147" s="56" t="n"/>
      <c r="AB147" s="56" t="n"/>
      <c r="AC147" s="56" t="n"/>
      <c r="AD147" s="56" t="n"/>
      <c r="AE147" s="56" t="n"/>
      <c r="AF147" s="56" t="n"/>
      <c r="AG147" s="56" t="n"/>
      <c r="AH147" s="56" t="n"/>
      <c r="AI147" s="56" t="n"/>
      <c r="AJ147" s="56" t="n"/>
      <c r="AK147" s="56" t="n"/>
      <c r="AL147" s="56" t="n"/>
    </row>
    <row r="148" ht="18" customHeight="1" s="173" thickBot="1">
      <c r="A148" s="151" t="inlineStr">
        <is>
          <t>Net Income Growth (%)</t>
        </is>
      </c>
      <c r="B148" s="62" t="n"/>
      <c r="C148" s="152">
        <f>IFERROR(IF(((C147-B147)/B147)=-1, "", (C147-B147)/B147), "")</f>
        <v/>
      </c>
      <c r="D148" s="152">
        <f>IFERROR(IF(((D147-C147)/C147)=-1, "", (D147-C147)/C147), "")</f>
        <v/>
      </c>
      <c r="E148" s="152">
        <f>IFERROR(IF(((E147-D147)/D147)=-1, "", (E147-D147)/D147), "")</f>
        <v/>
      </c>
      <c r="F148" s="152">
        <f>IFERROR(IF(((F147-E147)/E147)=-1, "", (F147-E147)/E147), "")</f>
        <v/>
      </c>
      <c r="G148" s="152">
        <f>IFERROR(IF(((G147-F147)/F147)=-1, "", (G147-F147)/F147), "")</f>
        <v/>
      </c>
      <c r="H148" s="152">
        <f>IFERROR(IF(((H147-G147)/G147)=-1, "", (H147-G147)/G147), "")</f>
        <v/>
      </c>
      <c r="I148" s="152">
        <f>IFERROR(IF(((I147-H147)/H147)=-1, "", (I147-H147)/H147), "")</f>
        <v/>
      </c>
      <c r="J148" s="152">
        <f>IFERROR(IF(((J147-I147)/I147)=-1, "", (J147-I147)/I147), "")</f>
        <v/>
      </c>
      <c r="K148" s="152">
        <f>IFERROR(IF(((K147-J147)/J147)=-1, "", (K147-J147)/J147), "")</f>
        <v/>
      </c>
      <c r="L148" s="152">
        <f>IFERROR(IF(((L147-K147)/K147)=-1, "", (L147-K147)/K147), "")</f>
        <v/>
      </c>
      <c r="M148" s="152">
        <f>IFERROR(IF(((M147-L147)/L147)=-1, "", (M147-L147)/L147), "")</f>
        <v/>
      </c>
      <c r="N148" s="152">
        <f>IFERROR(IF(((N147-M147)/M147)=-1, "", (N147-M147)/M147), "")</f>
        <v/>
      </c>
      <c r="O148" s="152">
        <f>IFERROR(IF(((O147-N147)/N147)=-1, "", (O147-N147)/N147), "")</f>
        <v/>
      </c>
      <c r="P148" s="152">
        <f>IFERROR(IF(((P147-O147)/O147)=-1, "", (P147-O147)/O147), "")</f>
        <v/>
      </c>
      <c r="Q148" s="152">
        <f>IFERROR(IF(((Q147-P147)/P147)=-1, "", (Q147-P147)/P147), "")</f>
        <v/>
      </c>
      <c r="R148" s="152">
        <f>IFERROR(IF(((R147-Q147)/Q147)=-1, "", (R147-Q147)/Q147), "")</f>
        <v/>
      </c>
      <c r="S148" s="152">
        <f>IFERROR(IF(((S147-R147)/R147)=-1, "", (S147-R147)/R147), "")</f>
        <v/>
      </c>
      <c r="T148" s="152">
        <f>IFERROR(IF(((T147-S147)/S147)=-1, "", (T147-S147)/S147), "")</f>
        <v/>
      </c>
      <c r="U148" s="152">
        <f>IFERROR(IF(((U147-T147)/T147)=-1, "", (U147-T147)/T147), "")</f>
        <v/>
      </c>
      <c r="V148" s="152">
        <f>IFERROR(IF(((V147-U147)/U147)=-1, "", (V147-U147)/U147), "")</f>
        <v/>
      </c>
      <c r="W148" s="152">
        <f>IFERROR(IF(((W147-V147)/V147)=-1, "", (W147-V147)/V147), "")</f>
        <v/>
      </c>
      <c r="X148" s="152">
        <f>IFERROR(IF(((X147-W147)/W147)=-1, "", (X147-W147)/W147), "")</f>
        <v/>
      </c>
      <c r="Y148" s="152">
        <f>IFERROR(IF(((Y147-X147)/X147)=-1, "", (Y147-X147)/X147), "")</f>
        <v/>
      </c>
      <c r="Z148" s="152">
        <f>IFERROR(IF(((Z147-Y147)/Y147)=-1, "", (Z147-Y147)/Y147), "")</f>
        <v/>
      </c>
      <c r="AA148" s="152">
        <f>IFERROR(IF(((AA147-Z147)/Z147)=-1, "", (AA147-Z147)/Z147), "")</f>
        <v/>
      </c>
      <c r="AB148" s="152">
        <f>IFERROR(IF(((AB147-AA147)/AA147)=-1, "", (AB147-AA147)/AA147), "")</f>
        <v/>
      </c>
      <c r="AC148" s="152">
        <f>IFERROR(IF(((AC147-AB147)/AB147)=-1, "", (AC147-AB147)/AB147), "")</f>
        <v/>
      </c>
      <c r="AD148" s="152">
        <f>IFERROR(IF(((AD147-AC147)/AC147)=-1, "", (AD147-AC147)/AC147), "")</f>
        <v/>
      </c>
      <c r="AE148" s="152">
        <f>IFERROR(IF(((AE147-AD147)/AD147)=-1, "", (AE147-AD147)/AD147), "")</f>
        <v/>
      </c>
      <c r="AF148" s="152">
        <f>IFERROR(IF(((AF147-AE147)/AE147)=-1, "", (AF147-AE147)/AE147), "")</f>
        <v/>
      </c>
      <c r="AG148" s="152">
        <f>IFERROR(IF(((AG147-AF147)/AF147)=-1, "", (AG147-AF147)/AF147), "")</f>
        <v/>
      </c>
      <c r="AH148" s="152">
        <f>IFERROR(IF(((AH147-AG147)/AG147)=-1, "", (AH147-AG147)/AG147), "")</f>
        <v/>
      </c>
      <c r="AI148" s="152">
        <f>IFERROR(IF(((AI147-AH147)/AH147)=-1, "", (AI147-AH147)/AH147), "")</f>
        <v/>
      </c>
      <c r="AJ148" s="152">
        <f>IFERROR(IF(((AJ147-AI147)/AI147)=-1, "", (AJ147-AI147)/AI147), "")</f>
        <v/>
      </c>
      <c r="AK148" s="152">
        <f>IFERROR(IF(((AK147-AJ147)/AJ147)=-1, "", (AK147-AJ147)/AJ147), "")</f>
        <v/>
      </c>
      <c r="AL148" s="152">
        <f>IFERROR(IF(((AL147-AK147)/AK147)=-1, "", (AL147-AK147)/AK147), "")</f>
        <v/>
      </c>
    </row>
    <row r="149" ht="18" customHeight="1" s="173" thickBot="1">
      <c r="A149" s="143" t="inlineStr">
        <is>
          <t>NPM (%)</t>
        </is>
      </c>
      <c r="B149" s="54" t="n"/>
      <c r="C149" s="95">
        <f>IFERROR(C147/C5, "")</f>
        <v/>
      </c>
      <c r="D149" s="95">
        <f>IFERROR(D147/D5, "")</f>
        <v/>
      </c>
      <c r="E149" s="95">
        <f>IFERROR(E147/E5, "")</f>
        <v/>
      </c>
      <c r="F149" s="95">
        <f>IFERROR(F147/F5, "")</f>
        <v/>
      </c>
      <c r="G149" s="95">
        <f>IFERROR(G147/G5, "")</f>
        <v/>
      </c>
      <c r="H149" s="95">
        <f>IFERROR(H147/H5, "")</f>
        <v/>
      </c>
      <c r="I149" s="95">
        <f>IFERROR(I147/I5, "")</f>
        <v/>
      </c>
      <c r="J149" s="95">
        <f>IFERROR(J147/J5, "")</f>
        <v/>
      </c>
      <c r="K149" s="95">
        <f>IFERROR(K147/K5, "")</f>
        <v/>
      </c>
      <c r="L149" s="95">
        <f>IFERROR(L147/L5, "")</f>
        <v/>
      </c>
      <c r="M149" s="95">
        <f>IFERROR(M147/M5, "")</f>
        <v/>
      </c>
      <c r="N149" s="95">
        <f>IFERROR(N147/N5, "")</f>
        <v/>
      </c>
      <c r="O149" s="95">
        <f>IFERROR(O147/O5, "")</f>
        <v/>
      </c>
      <c r="P149" s="95">
        <f>IFERROR(P147/P5, "")</f>
        <v/>
      </c>
      <c r="Q149" s="95">
        <f>IFERROR(Q147/Q5, "")</f>
        <v/>
      </c>
      <c r="R149" s="95">
        <f>IFERROR(R147/R5, "")</f>
        <v/>
      </c>
      <c r="S149" s="95">
        <f>IFERROR(S147/S5, "")</f>
        <v/>
      </c>
      <c r="T149" s="95">
        <f>IFERROR(T147/T5, "")</f>
        <v/>
      </c>
      <c r="U149" s="95">
        <f>IFERROR(U147/U5, "")</f>
        <v/>
      </c>
      <c r="V149" s="95">
        <f>IFERROR(V147/V5, "")</f>
        <v/>
      </c>
      <c r="W149" s="95">
        <f>IFERROR(W147/W5, "")</f>
        <v/>
      </c>
      <c r="X149" s="95">
        <f>IFERROR(X147/X5, "")</f>
        <v/>
      </c>
      <c r="Y149" s="95">
        <f>IFERROR(Y147/Y5, "")</f>
        <v/>
      </c>
      <c r="Z149" s="95">
        <f>IFERROR(Z147/Z5, "")</f>
        <v/>
      </c>
      <c r="AA149" s="95">
        <f>IFERROR(AA147/AA5, "")</f>
        <v/>
      </c>
      <c r="AB149" s="95">
        <f>IFERROR(AB147/AB5, "")</f>
        <v/>
      </c>
      <c r="AC149" s="95">
        <f>IFERROR(AC147/AC5, "")</f>
        <v/>
      </c>
      <c r="AD149" s="95">
        <f>IFERROR(AD147/AD5, "")</f>
        <v/>
      </c>
      <c r="AE149" s="95">
        <f>IFERROR(AE147/AE5, "")</f>
        <v/>
      </c>
      <c r="AF149" s="95">
        <f>IFERROR(AF147/AF5, "")</f>
        <v/>
      </c>
      <c r="AG149" s="95">
        <f>IFERROR(AG147/AG5, "")</f>
        <v/>
      </c>
      <c r="AH149" s="95">
        <f>IFERROR(AH147/AH5, "")</f>
        <v/>
      </c>
      <c r="AI149" s="95">
        <f>IFERROR(AI147/AI5, "")</f>
        <v/>
      </c>
      <c r="AJ149" s="95">
        <f>IFERROR(AJ147/AJ5, "")</f>
        <v/>
      </c>
      <c r="AK149" s="95">
        <f>IFERROR(AK147/AK5, "")</f>
        <v/>
      </c>
      <c r="AL149" s="95">
        <f>IFERROR(AL147/AL5, "")</f>
        <v/>
      </c>
    </row>
    <row r="150" ht="18" customHeight="1" s="173" thickBot="1">
      <c r="A150" s="143" t="inlineStr">
        <is>
          <t>RoE (%)</t>
        </is>
      </c>
      <c r="B150" s="54" t="n"/>
      <c r="C150" s="95">
        <f>IFERROR(C$147/HLOOKUP(C$3,'BALANCE SHEET'!$C$3:$AH$258, 251, FALSE), "")</f>
        <v/>
      </c>
      <c r="D150" s="95">
        <f>IFERROR(D$147/HLOOKUP(D$3,'BALANCE SHEET'!$C$3:$AH$258, 251, FALSE), "")</f>
        <v/>
      </c>
      <c r="E150" s="95">
        <f>IFERROR(E$147/HLOOKUP(E$3,'BALANCE SHEET'!$C$3:$AH$258, 251, FALSE), "")</f>
        <v/>
      </c>
      <c r="F150" s="95">
        <f>IFERROR(F$147/HLOOKUP(F$3,'BALANCE SHEET'!$C$3:$AH$258, 251, FALSE), "")</f>
        <v/>
      </c>
      <c r="G150" s="95">
        <f>IFERROR(G$147/HLOOKUP(G$3,'BALANCE SHEET'!$C$3:$AH$258, 251, FALSE), "")</f>
        <v/>
      </c>
      <c r="H150" s="95">
        <f>IFERROR(H$147/HLOOKUP(H$3,'BALANCE SHEET'!$C$3:$AH$258, 251, FALSE), "")</f>
        <v/>
      </c>
      <c r="I150" s="95">
        <f>IFERROR(I$147/HLOOKUP(I$3,'BALANCE SHEET'!$C$3:$AH$258, 251, FALSE), "")</f>
        <v/>
      </c>
      <c r="J150" s="95">
        <f>IFERROR(J$147/HLOOKUP(J$3,'BALANCE SHEET'!$C$3:$AH$258, 251, FALSE), "")</f>
        <v/>
      </c>
      <c r="K150" s="95">
        <f>IFERROR(K$147/HLOOKUP(K$3,'BALANCE SHEET'!$C$3:$AH$258, 251, FALSE), "")</f>
        <v/>
      </c>
      <c r="L150" s="95">
        <f>IFERROR(L$147/HLOOKUP(L$3,'BALANCE SHEET'!$C$3:$AH$258, 251, FALSE), "")</f>
        <v/>
      </c>
      <c r="M150" s="95">
        <f>IFERROR(M$147/HLOOKUP(M$3,'BALANCE SHEET'!$C$3:$AH$258, 251, FALSE), "")</f>
        <v/>
      </c>
      <c r="N150" s="95">
        <f>IFERROR(N$147/HLOOKUP(N$3,'BALANCE SHEET'!$C$3:$AH$258, 251, FALSE), "")</f>
        <v/>
      </c>
      <c r="O150" s="95">
        <f>IFERROR(O$147/HLOOKUP(O$3,'BALANCE SHEET'!$C$3:$AH$258, 251, FALSE), "")</f>
        <v/>
      </c>
      <c r="P150" s="95">
        <f>IFERROR(P$147/HLOOKUP(P$3,'BALANCE SHEET'!$C$3:$AH$258, 251, FALSE), "")</f>
        <v/>
      </c>
      <c r="Q150" s="95">
        <f>IFERROR(Q$147/HLOOKUP(Q$3,'BALANCE SHEET'!$C$3:$AH$258, 251, FALSE), "")</f>
        <v/>
      </c>
      <c r="R150" s="95">
        <f>IFERROR(R$147/HLOOKUP(R$3,'BALANCE SHEET'!$C$3:$AH$258, 251, FALSE), "")</f>
        <v/>
      </c>
      <c r="S150" s="95">
        <f>IFERROR(S$147/HLOOKUP(S$3,'BALANCE SHEET'!$C$3:$AH$258, 251, FALSE), "")</f>
        <v/>
      </c>
      <c r="T150" s="95">
        <f>IFERROR(T$147/HLOOKUP(T$3,'BALANCE SHEET'!$C$3:$AH$258, 251, FALSE), "")</f>
        <v/>
      </c>
      <c r="U150" s="95">
        <f>IFERROR(U$147/HLOOKUP(U$3,'BALANCE SHEET'!$C$3:$AH$258, 251, FALSE), "")</f>
        <v/>
      </c>
      <c r="V150" s="95">
        <f>IFERROR(V$147/HLOOKUP(V$3,'BALANCE SHEET'!$C$3:$AH$258, 251, FALSE), "")</f>
        <v/>
      </c>
      <c r="W150" s="95">
        <f>IFERROR(W$147/HLOOKUP(W$3,'BALANCE SHEET'!$C$3:$AH$258, 251, FALSE), "")</f>
        <v/>
      </c>
      <c r="X150" s="95">
        <f>IFERROR(X$147/HLOOKUP(X$3,'BALANCE SHEET'!$C$3:$AH$258, 251, FALSE), "")</f>
        <v/>
      </c>
      <c r="Y150" s="95">
        <f>IFERROR(Y$147/HLOOKUP(Y$3,'BALANCE SHEET'!$C$3:$AH$258, 251, FALSE), "")</f>
        <v/>
      </c>
      <c r="Z150" s="95">
        <f>IFERROR(Z$147/HLOOKUP(Z$3,'BALANCE SHEET'!$C$3:$AH$258, 251, FALSE), "")</f>
        <v/>
      </c>
      <c r="AA150" s="95">
        <f>IFERROR(AA$147/HLOOKUP(AA$3,'BALANCE SHEET'!$C$3:$AH$258, 251, FALSE), "")</f>
        <v/>
      </c>
      <c r="AB150" s="95">
        <f>IFERROR(AB$147/HLOOKUP(AB$3,'BALANCE SHEET'!$C$3:$AH$258, 251, FALSE), "")</f>
        <v/>
      </c>
      <c r="AC150" s="95">
        <f>IFERROR(AC$147/HLOOKUP(AC$3,'BALANCE SHEET'!$C$3:$AH$258, 251, FALSE), "")</f>
        <v/>
      </c>
      <c r="AD150" s="95">
        <f>IFERROR(AD$147/HLOOKUP(AD$3,'BALANCE SHEET'!$C$3:$AH$258, 251, FALSE), "")</f>
        <v/>
      </c>
      <c r="AE150" s="95">
        <f>IFERROR(AE$147/HLOOKUP(AE$3,'BALANCE SHEET'!$C$3:$AH$258, 251, FALSE), "")</f>
        <v/>
      </c>
      <c r="AF150" s="95">
        <f>IFERROR(AF$147/HLOOKUP(AF$3,'BALANCE SHEET'!$C$3:$AH$258, 251, FALSE), "")</f>
        <v/>
      </c>
      <c r="AG150" s="95">
        <f>IFERROR(AG$147/HLOOKUP(AG$3,'BALANCE SHEET'!$C$3:$AH$258, 251, FALSE), "")</f>
        <v/>
      </c>
      <c r="AH150" s="95">
        <f>IFERROR(AH$147/HLOOKUP(AH$3,'BALANCE SHEET'!$C$3:$AH$258, 251, FALSE), "")</f>
        <v/>
      </c>
      <c r="AI150" s="95">
        <f>IFERROR(AI$147/HLOOKUP(AI$3,'BALANCE SHEET'!$C$3:$AH$258, 251, FALSE), "")</f>
        <v/>
      </c>
      <c r="AJ150" s="95">
        <f>IFERROR(AJ$147/HLOOKUP(AJ$3,'BALANCE SHEET'!$C$3:$AH$258, 251, FALSE), "")</f>
        <v/>
      </c>
      <c r="AK150" s="95">
        <f>IFERROR(AK$147/HLOOKUP(AK$3,'BALANCE SHEET'!$C$3:$AH$258, 251, FALSE), "")</f>
        <v/>
      </c>
      <c r="AL150" s="95">
        <f>IFERROR(AL$147/HLOOKUP(AL$3,'BALANCE SHEET'!$C$3:$AH$258, 251, FALSE), "")</f>
        <v/>
      </c>
    </row>
    <row r="151" ht="18" customHeight="1" s="173" thickBot="1">
      <c r="A151" s="143" t="inlineStr">
        <is>
          <t>RoA (%)</t>
        </is>
      </c>
      <c r="B151" s="54" t="n"/>
      <c r="C151" s="95">
        <f>IFERROR(C147/HLOOKUP(C3,'BALANCE SHEET'!$C$3:$AH$258, 123, FALSE), "")</f>
        <v/>
      </c>
      <c r="D151" s="95">
        <f>IFERROR(D147/HLOOKUP(D3,'BALANCE SHEET'!$C$3:$AH$258, 123, FALSE), "")</f>
        <v/>
      </c>
      <c r="E151" s="95">
        <f>IFERROR(E147/HLOOKUP(E3,'BALANCE SHEET'!$C$3:$AH$258, 123, FALSE), "")</f>
        <v/>
      </c>
      <c r="F151" s="95">
        <f>IFERROR(F147/HLOOKUP(F3,'BALANCE SHEET'!$C$3:$AH$258, 123, FALSE), "")</f>
        <v/>
      </c>
      <c r="G151" s="95">
        <f>IFERROR(G147/HLOOKUP(G3,'BALANCE SHEET'!$C$3:$AH$258, 123, FALSE), "")</f>
        <v/>
      </c>
      <c r="H151" s="95">
        <f>IFERROR(H147/HLOOKUP(H3,'BALANCE SHEET'!$C$3:$AH$258, 123, FALSE), "")</f>
        <v/>
      </c>
      <c r="I151" s="95">
        <f>IFERROR(I147/HLOOKUP(I3,'BALANCE SHEET'!$C$3:$AH$258, 123, FALSE), "")</f>
        <v/>
      </c>
      <c r="J151" s="95">
        <f>IFERROR(J147/HLOOKUP(J3,'BALANCE SHEET'!$C$3:$AH$258, 123, FALSE), "")</f>
        <v/>
      </c>
      <c r="K151" s="95">
        <f>IFERROR(K147/HLOOKUP(K3,'BALANCE SHEET'!$C$3:$AH$258, 123, FALSE), "")</f>
        <v/>
      </c>
      <c r="L151" s="95">
        <f>IFERROR(L147/HLOOKUP(L3,'BALANCE SHEET'!$C$3:$AH$258, 123, FALSE), "")</f>
        <v/>
      </c>
      <c r="M151" s="95">
        <f>IFERROR(M147/HLOOKUP(M3,'BALANCE SHEET'!$C$3:$AH$258, 123, FALSE), "")</f>
        <v/>
      </c>
      <c r="N151" s="95">
        <f>IFERROR(N147/HLOOKUP(N3,'BALANCE SHEET'!$C$3:$AH$258, 123, FALSE), "")</f>
        <v/>
      </c>
      <c r="O151" s="95">
        <f>IFERROR(O147/HLOOKUP(O3,'BALANCE SHEET'!$C$3:$AH$258, 123, FALSE), "")</f>
        <v/>
      </c>
      <c r="P151" s="95">
        <f>IFERROR(P147/HLOOKUP(P3,'BALANCE SHEET'!$C$3:$AH$258, 123, FALSE), "")</f>
        <v/>
      </c>
      <c r="Q151" s="95">
        <f>IFERROR(Q147/HLOOKUP(Q3,'BALANCE SHEET'!$C$3:$AH$258, 123, FALSE), "")</f>
        <v/>
      </c>
      <c r="R151" s="95">
        <f>IFERROR(R147/HLOOKUP(R3,'BALANCE SHEET'!$C$3:$AH$258, 123, FALSE), "")</f>
        <v/>
      </c>
      <c r="S151" s="95">
        <f>IFERROR(S147/HLOOKUP(S3,'BALANCE SHEET'!$C$3:$AH$258, 123, FALSE), "")</f>
        <v/>
      </c>
      <c r="T151" s="95">
        <f>IFERROR(T147/HLOOKUP(T3,'BALANCE SHEET'!$C$3:$AH$258, 123, FALSE), "")</f>
        <v/>
      </c>
      <c r="U151" s="95">
        <f>IFERROR(U147/HLOOKUP(U3,'BALANCE SHEET'!$C$3:$AH$258, 123, FALSE), "")</f>
        <v/>
      </c>
      <c r="V151" s="95">
        <f>IFERROR(V147/HLOOKUP(V3,'BALANCE SHEET'!$C$3:$AH$258, 123, FALSE), "")</f>
        <v/>
      </c>
      <c r="W151" s="95">
        <f>IFERROR(W147/HLOOKUP(W3,'BALANCE SHEET'!$C$3:$AH$258, 123, FALSE), "")</f>
        <v/>
      </c>
      <c r="X151" s="95">
        <f>IFERROR(X147/HLOOKUP(X3,'BALANCE SHEET'!$C$3:$AH$258, 123, FALSE), "")</f>
        <v/>
      </c>
      <c r="Y151" s="95">
        <f>IFERROR(Y147/HLOOKUP(Y3,'BALANCE SHEET'!$C$3:$AH$258, 123, FALSE), "")</f>
        <v/>
      </c>
      <c r="Z151" s="95">
        <f>IFERROR(Z147/HLOOKUP(Z3,'BALANCE SHEET'!$C$3:$AH$258, 123, FALSE), "")</f>
        <v/>
      </c>
      <c r="AA151" s="95">
        <f>IFERROR(AA147/HLOOKUP(AA3,'BALANCE SHEET'!$C$3:$AH$258, 123, FALSE), "")</f>
        <v/>
      </c>
      <c r="AB151" s="95">
        <f>IFERROR(AB147/HLOOKUP(AB3,'BALANCE SHEET'!$C$3:$AH$258, 123, FALSE), "")</f>
        <v/>
      </c>
      <c r="AC151" s="95">
        <f>IFERROR(AC147/HLOOKUP(AC3,'BALANCE SHEET'!$C$3:$AH$258, 123, FALSE), "")</f>
        <v/>
      </c>
      <c r="AD151" s="95">
        <f>IFERROR(AD147/HLOOKUP(AD3,'BALANCE SHEET'!$C$3:$AH$258, 123, FALSE), "")</f>
        <v/>
      </c>
      <c r="AE151" s="95">
        <f>IFERROR(AE147/HLOOKUP(AE3,'BALANCE SHEET'!$C$3:$AH$258, 123, FALSE), "")</f>
        <v/>
      </c>
      <c r="AF151" s="95">
        <f>IFERROR(AF147/HLOOKUP(AF3,'BALANCE SHEET'!$C$3:$AH$258, 123, FALSE), "")</f>
        <v/>
      </c>
      <c r="AG151" s="95">
        <f>IFERROR(AG147/HLOOKUP(AG3,'BALANCE SHEET'!$C$3:$AH$258, 123, FALSE), "")</f>
        <v/>
      </c>
      <c r="AH151" s="95">
        <f>IFERROR(AH147/HLOOKUP(AH3,'BALANCE SHEET'!$C$3:$AH$258, 123, FALSE), "")</f>
        <v/>
      </c>
      <c r="AI151" s="95">
        <f>IFERROR(AI147/HLOOKUP(AI3,'BALANCE SHEET'!$C$3:$AH$258, 123, FALSE), "")</f>
        <v/>
      </c>
      <c r="AJ151" s="95">
        <f>IFERROR(AJ147/HLOOKUP(AJ3,'BALANCE SHEET'!$C$3:$AH$258, 123, FALSE), "")</f>
        <v/>
      </c>
      <c r="AK151" s="95">
        <f>IFERROR(AK147/HLOOKUP(AK3,'BALANCE SHEET'!$C$3:$AH$258, 123, FALSE), "")</f>
        <v/>
      </c>
      <c r="AL151" s="95">
        <f>IFERROR(AL147/HLOOKUP(AL3,'BALANCE SHEET'!$C$3:$AH$258, 123, FALSE), "")</f>
        <v/>
      </c>
    </row>
    <row r="152" hidden="1" ht="52" customHeight="1" s="173" thickBot="1">
      <c r="A152" s="55" t="inlineStr">
        <is>
          <t>Laba (rugi) yang dapat diatribusikan ke kepentingan non-pengendali</t>
        </is>
      </c>
      <c r="B152" s="55" t="n"/>
      <c r="C152" s="56" t="inlineStr"/>
      <c r="D152" s="56" t="inlineStr"/>
      <c r="E152" s="56" t="inlineStr"/>
      <c r="F152" s="56" t="inlineStr"/>
      <c r="G152" s="56" t="inlineStr"/>
      <c r="H152" s="56" t="inlineStr"/>
      <c r="I152" s="56" t="inlineStr"/>
      <c r="J152" s="56" t="inlineStr"/>
      <c r="K152" s="56" t="n"/>
      <c r="L152" s="56" t="n"/>
      <c r="M152" s="56" t="n"/>
      <c r="N152" s="56" t="n"/>
      <c r="O152" s="56" t="n"/>
      <c r="P152" s="56" t="n"/>
      <c r="Q152" s="56" t="n"/>
      <c r="R152" s="56" t="n"/>
      <c r="S152" s="56" t="n"/>
      <c r="T152" s="56" t="n"/>
      <c r="U152" s="56" t="n"/>
      <c r="V152" s="56" t="n"/>
      <c r="W152" s="56" t="n"/>
      <c r="X152" s="56" t="n"/>
      <c r="Y152" s="56" t="n"/>
      <c r="Z152" s="56" t="n"/>
      <c r="AA152" s="56" t="n"/>
      <c r="AB152" s="56" t="n"/>
      <c r="AC152" s="56" t="n"/>
      <c r="AD152" s="56" t="n"/>
      <c r="AE152" s="56" t="n"/>
      <c r="AF152" s="56" t="n"/>
      <c r="AG152" s="56" t="n"/>
      <c r="AH152" s="56" t="n"/>
      <c r="AI152" s="56" t="n"/>
      <c r="AJ152" s="56" t="n"/>
      <c r="AK152" s="56" t="n"/>
      <c r="AL152" s="56" t="n"/>
    </row>
    <row r="153" ht="35" customHeight="1" s="173" thickBot="1">
      <c r="A153" s="54" t="inlineStr">
        <is>
          <t>Laba rugi komprehensif yang dapat diatribusikan</t>
        </is>
      </c>
      <c r="B153" s="54" t="n"/>
      <c r="C153" s="53" t="n"/>
      <c r="D153" s="53" t="n"/>
      <c r="E153" s="53" t="n"/>
      <c r="F153" s="53" t="n"/>
      <c r="G153" s="53" t="n"/>
      <c r="H153" s="53" t="n"/>
      <c r="I153" s="53" t="n"/>
      <c r="J153" s="53" t="n"/>
      <c r="K153" s="53" t="n"/>
      <c r="L153" s="53" t="n"/>
      <c r="M153" s="53" t="n"/>
      <c r="N153" s="53" t="n"/>
      <c r="O153" s="53" t="n"/>
      <c r="P153" s="53" t="n"/>
      <c r="Q153" s="53" t="n"/>
      <c r="R153" s="53" t="n"/>
      <c r="S153" s="53" t="n"/>
      <c r="T153" s="53" t="n"/>
      <c r="U153" s="53" t="n"/>
      <c r="V153" s="53" t="n"/>
      <c r="W153" s="53" t="n"/>
      <c r="X153" s="53" t="n"/>
      <c r="Y153" s="53" t="n"/>
      <c r="Z153" s="53" t="n"/>
      <c r="AA153" s="53" t="n"/>
      <c r="AB153" s="53" t="n"/>
      <c r="AC153" s="53" t="n"/>
      <c r="AD153" s="53" t="n"/>
      <c r="AE153" s="53" t="n"/>
      <c r="AF153" s="53" t="n"/>
      <c r="AG153" s="53" t="n"/>
      <c r="AH153" s="53" t="n"/>
      <c r="AI153" s="53" t="n"/>
      <c r="AJ153" s="53" t="n"/>
      <c r="AK153" s="53" t="n"/>
      <c r="AL153" s="53" t="n"/>
    </row>
    <row r="154" ht="52" customHeight="1" s="173" thickBot="1">
      <c r="A154" s="55" t="inlineStr">
        <is>
          <t>Laba rugi komprehensif yang dapat diatribusikan ke entitas induk</t>
        </is>
      </c>
      <c r="B154" s="55" t="n"/>
      <c r="C154" s="56" t="n">
        <v>107.114</v>
      </c>
      <c r="D154" s="56" t="n">
        <v>67.87</v>
      </c>
      <c r="E154" s="56" t="n">
        <v>2151.146</v>
      </c>
      <c r="F154" s="56" t="n">
        <v>3217.796</v>
      </c>
      <c r="G154" s="56" t="n">
        <v>4311.075</v>
      </c>
      <c r="H154" s="56" t="n">
        <v>5737.932</v>
      </c>
      <c r="I154" s="56" t="n">
        <v>7158.012</v>
      </c>
      <c r="J154" s="56" t="n">
        <v>7962.185</v>
      </c>
      <c r="K154" s="56" t="n"/>
      <c r="L154" s="56" t="n"/>
      <c r="M154" s="56" t="n"/>
      <c r="N154" s="56" t="n"/>
      <c r="O154" s="56" t="n"/>
      <c r="P154" s="56" t="n"/>
      <c r="Q154" s="56" t="n"/>
      <c r="R154" s="56" t="n"/>
      <c r="S154" s="56" t="n"/>
      <c r="T154" s="56" t="n"/>
      <c r="U154" s="56" t="n"/>
      <c r="V154" s="56" t="n"/>
      <c r="W154" s="56" t="n"/>
      <c r="X154" s="56" t="n"/>
      <c r="Y154" s="56" t="n"/>
      <c r="Z154" s="56" t="n"/>
      <c r="AA154" s="56" t="n"/>
      <c r="AB154" s="56" t="n"/>
      <c r="AC154" s="56" t="n"/>
      <c r="AD154" s="56" t="n"/>
      <c r="AE154" s="56" t="n"/>
      <c r="AF154" s="56" t="n"/>
      <c r="AG154" s="56" t="n"/>
      <c r="AH154" s="56" t="n"/>
      <c r="AI154" s="56" t="n"/>
      <c r="AJ154" s="56" t="n"/>
      <c r="AK154" s="56" t="n"/>
      <c r="AL154" s="56" t="n"/>
    </row>
    <row r="155" hidden="1" ht="52" customHeight="1" s="173" thickBot="1">
      <c r="A155" s="55" t="inlineStr">
        <is>
          <t>Laba rugi komprehensif yang dapat diatribusikan ke kepentingan non-pengendali</t>
        </is>
      </c>
      <c r="B155" s="55" t="n"/>
      <c r="C155" s="56" t="inlineStr"/>
      <c r="D155" s="56" t="inlineStr"/>
      <c r="E155" s="56" t="inlineStr"/>
      <c r="F155" s="56" t="inlineStr"/>
      <c r="G155" s="56" t="inlineStr"/>
      <c r="H155" s="56" t="inlineStr"/>
      <c r="I155" s="56" t="inlineStr"/>
      <c r="J155" s="56" t="inlineStr"/>
      <c r="K155" s="56" t="n"/>
      <c r="L155" s="56" t="n"/>
      <c r="M155" s="56" t="n"/>
      <c r="N155" s="56" t="n"/>
      <c r="O155" s="56" t="n"/>
      <c r="P155" s="56" t="n"/>
      <c r="Q155" s="56" t="n"/>
      <c r="R155" s="56" t="n"/>
      <c r="S155" s="56" t="n"/>
      <c r="T155" s="56" t="n"/>
      <c r="U155" s="56" t="n"/>
      <c r="V155" s="56" t="n"/>
      <c r="W155" s="56" t="n"/>
      <c r="X155" s="56" t="n"/>
      <c r="Y155" s="56" t="n"/>
      <c r="Z155" s="56" t="n"/>
      <c r="AA155" s="56" t="n"/>
      <c r="AB155" s="56" t="n"/>
      <c r="AC155" s="56" t="n"/>
      <c r="AD155" s="56" t="n"/>
      <c r="AE155" s="56" t="n"/>
      <c r="AF155" s="56" t="n"/>
      <c r="AG155" s="56" t="n"/>
      <c r="AH155" s="56" t="n"/>
      <c r="AI155" s="56" t="n"/>
      <c r="AJ155" s="56" t="n"/>
      <c r="AK155" s="56" t="n"/>
      <c r="AL155" s="56" t="n"/>
    </row>
    <row r="156" ht="18" customHeight="1" s="173" thickBot="1">
      <c r="A156" s="54" t="inlineStr">
        <is>
          <t>Laba (rugi) per saham</t>
        </is>
      </c>
      <c r="B156" s="54" t="n"/>
      <c r="C156" s="53" t="n"/>
      <c r="D156" s="53" t="n"/>
      <c r="E156" s="53" t="n"/>
      <c r="F156" s="53" t="n"/>
      <c r="G156" s="53" t="n"/>
      <c r="H156" s="53" t="n"/>
      <c r="I156" s="53" t="n"/>
      <c r="J156" s="53" t="n"/>
      <c r="K156" s="53" t="n"/>
      <c r="L156" s="53" t="n"/>
      <c r="M156" s="53" t="n"/>
      <c r="N156" s="53" t="n"/>
      <c r="O156" s="53" t="n"/>
      <c r="P156" s="53" t="n"/>
      <c r="Q156" s="53" t="n"/>
      <c r="R156" s="53" t="n"/>
      <c r="S156" s="53" t="n"/>
      <c r="T156" s="53" t="n"/>
      <c r="U156" s="53" t="n"/>
      <c r="V156" s="53" t="n"/>
      <c r="W156" s="53" t="n"/>
      <c r="X156" s="53" t="n"/>
      <c r="Y156" s="53" t="n"/>
      <c r="Z156" s="53" t="n"/>
      <c r="AA156" s="53" t="n"/>
      <c r="AB156" s="53" t="n"/>
      <c r="AC156" s="53" t="n"/>
      <c r="AD156" s="53" t="n"/>
      <c r="AE156" s="53" t="n"/>
      <c r="AF156" s="53" t="n"/>
      <c r="AG156" s="53" t="n"/>
      <c r="AH156" s="53" t="n"/>
      <c r="AI156" s="53" t="n"/>
      <c r="AJ156" s="53" t="n"/>
      <c r="AK156" s="53" t="n"/>
      <c r="AL156" s="53" t="n"/>
    </row>
    <row r="157" ht="52" customHeight="1" s="173" thickBot="1">
      <c r="A157" s="58" t="inlineStr">
        <is>
          <t>Laba per saham dasar diatribusikan kepada pemilik entitas induk</t>
        </is>
      </c>
      <c r="B157" s="58" t="n"/>
      <c r="C157" s="53" t="n"/>
      <c r="D157" s="53" t="n"/>
      <c r="E157" s="53" t="n"/>
      <c r="F157" s="53" t="n"/>
      <c r="G157" s="53" t="n"/>
      <c r="H157" s="53" t="n"/>
      <c r="I157" s="53" t="n"/>
      <c r="J157" s="53" t="n"/>
      <c r="K157" s="53" t="n"/>
      <c r="L157" s="53" t="n"/>
      <c r="M157" s="53" t="n"/>
      <c r="N157" s="53" t="n"/>
      <c r="O157" s="53" t="n"/>
      <c r="P157" s="53" t="n"/>
      <c r="Q157" s="53" t="n"/>
      <c r="R157" s="53" t="n"/>
      <c r="S157" s="53" t="n"/>
      <c r="T157" s="53" t="n"/>
      <c r="U157" s="53" t="n"/>
      <c r="V157" s="53" t="n"/>
      <c r="W157" s="53" t="n"/>
      <c r="X157" s="53" t="n"/>
      <c r="Y157" s="53" t="n"/>
      <c r="Z157" s="53" t="n"/>
      <c r="AA157" s="53" t="n"/>
      <c r="AB157" s="53" t="n"/>
      <c r="AC157" s="53" t="n"/>
      <c r="AD157" s="53" t="n"/>
      <c r="AE157" s="53" t="n"/>
      <c r="AF157" s="53" t="n"/>
      <c r="AG157" s="53" t="n"/>
      <c r="AH157" s="53" t="n"/>
      <c r="AI157" s="53" t="n"/>
      <c r="AJ157" s="53" t="n"/>
      <c r="AK157" s="53" t="n"/>
      <c r="AL157" s="53" t="n"/>
    </row>
    <row r="158" ht="35" customHeight="1" s="173" thickBot="1">
      <c r="A158" s="59" t="inlineStr">
        <is>
          <t>Laba (rugi) per saham dasar dari operasi yang dilanjutkan</t>
        </is>
      </c>
      <c r="B158" s="59" t="n"/>
      <c r="C158" s="69" t="n">
        <v>12.81</v>
      </c>
      <c r="D158" s="69" t="n">
        <v>7.62</v>
      </c>
      <c r="E158" s="69" t="n">
        <v>25.45</v>
      </c>
      <c r="F158" s="69" t="n">
        <v>73.69</v>
      </c>
      <c r="G158" s="69" t="n">
        <v>102.54</v>
      </c>
      <c r="H158" s="69" t="n">
        <v>123.65</v>
      </c>
      <c r="I158" s="69" t="n">
        <v>151.88</v>
      </c>
      <c r="J158" s="69" t="n">
        <v>164.05</v>
      </c>
      <c r="K158" s="69" t="n"/>
      <c r="L158" s="69" t="n"/>
      <c r="M158" s="69" t="n"/>
      <c r="N158" s="69" t="n"/>
      <c r="O158" s="69" t="n"/>
      <c r="P158" s="69" t="n"/>
      <c r="Q158" s="69" t="n"/>
      <c r="R158" s="69" t="n"/>
      <c r="S158" s="69" t="n"/>
      <c r="T158" s="69" t="n"/>
      <c r="U158" s="69" t="n"/>
      <c r="V158" s="69" t="n"/>
      <c r="W158" s="69" t="n"/>
      <c r="X158" s="69" t="n"/>
      <c r="Y158" s="69" t="n"/>
      <c r="Z158" s="69" t="n"/>
      <c r="AA158" s="69" t="n"/>
      <c r="AB158" s="69" t="n"/>
      <c r="AC158" s="69" t="n"/>
      <c r="AD158" s="69" t="n"/>
      <c r="AE158" s="69" t="n"/>
      <c r="AF158" s="69" t="n"/>
      <c r="AG158" s="69" t="n"/>
      <c r="AH158" s="69" t="n"/>
      <c r="AI158" s="69" t="n"/>
      <c r="AJ158" s="69" t="n"/>
      <c r="AK158" s="69" t="n"/>
      <c r="AL158" s="69" t="n"/>
    </row>
    <row r="159" hidden="1" ht="35" customHeight="1" s="173" thickBot="1">
      <c r="A159" s="59" t="inlineStr">
        <is>
          <t>Laba (rugi) per saham dasar dari operasi yang dihentikan</t>
        </is>
      </c>
      <c r="B159" s="59" t="n"/>
      <c r="C159" s="69" t="inlineStr"/>
      <c r="D159" s="69" t="inlineStr"/>
      <c r="E159" s="69" t="inlineStr"/>
      <c r="F159" s="69" t="inlineStr"/>
      <c r="G159" s="69" t="inlineStr"/>
      <c r="H159" s="69" t="inlineStr"/>
      <c r="I159" s="69" t="inlineStr"/>
      <c r="J159" s="69" t="inlineStr"/>
      <c r="K159" s="69" t="n"/>
      <c r="L159" s="69" t="n"/>
      <c r="M159" s="69" t="n"/>
      <c r="N159" s="69" t="n"/>
      <c r="O159" s="69" t="n"/>
      <c r="P159" s="69" t="n"/>
      <c r="Q159" s="69" t="n"/>
      <c r="R159" s="69" t="n"/>
      <c r="S159" s="69" t="n"/>
      <c r="T159" s="69" t="n"/>
      <c r="U159" s="69" t="n"/>
      <c r="V159" s="69" t="n"/>
      <c r="W159" s="69" t="n"/>
      <c r="X159" s="69" t="n"/>
      <c r="Y159" s="69" t="n"/>
      <c r="Z159" s="69" t="n"/>
      <c r="AA159" s="69" t="n"/>
      <c r="AB159" s="69" t="n"/>
      <c r="AC159" s="69" t="n"/>
      <c r="AD159" s="69" t="n"/>
      <c r="AE159" s="69" t="n"/>
      <c r="AF159" s="69" t="n"/>
      <c r="AG159" s="69" t="n"/>
      <c r="AH159" s="69" t="n"/>
      <c r="AI159" s="69" t="n"/>
      <c r="AJ159" s="69" t="n"/>
      <c r="AK159" s="69" t="n"/>
      <c r="AL159" s="69" t="n"/>
    </row>
    <row r="160" ht="18" customHeight="1" s="173" thickBot="1">
      <c r="A160" s="58" t="inlineStr">
        <is>
          <t>Laba (rugi) per saham dilusian</t>
        </is>
      </c>
      <c r="B160" s="58" t="n"/>
      <c r="C160" s="53" t="n"/>
      <c r="D160" s="53" t="n"/>
      <c r="E160" s="53" t="n"/>
      <c r="F160" s="53" t="n"/>
      <c r="G160" s="53" t="n"/>
      <c r="H160" s="53" t="n"/>
      <c r="I160" s="53" t="n"/>
      <c r="J160" s="53" t="n"/>
      <c r="K160" s="53" t="n"/>
      <c r="L160" s="53" t="n"/>
      <c r="M160" s="53" t="n"/>
      <c r="N160" s="53" t="n"/>
      <c r="O160" s="53" t="n"/>
      <c r="P160" s="53" t="n"/>
      <c r="Q160" s="53" t="n"/>
      <c r="R160" s="53" t="n"/>
      <c r="S160" s="53" t="n"/>
      <c r="T160" s="53" t="n"/>
      <c r="U160" s="53" t="n"/>
      <c r="V160" s="53" t="n"/>
      <c r="W160" s="53" t="n"/>
      <c r="X160" s="53" t="n"/>
      <c r="Y160" s="53" t="n"/>
      <c r="Z160" s="53" t="n"/>
      <c r="AA160" s="53" t="n"/>
      <c r="AB160" s="53" t="n"/>
      <c r="AC160" s="53" t="n"/>
      <c r="AD160" s="53" t="n"/>
      <c r="AE160" s="53" t="n"/>
      <c r="AF160" s="53" t="n"/>
      <c r="AG160" s="53" t="n"/>
      <c r="AH160" s="53" t="n"/>
      <c r="AI160" s="53" t="n"/>
      <c r="AJ160" s="53" t="n"/>
      <c r="AK160" s="53" t="n"/>
      <c r="AL160" s="53" t="n"/>
    </row>
    <row r="161" ht="35" customHeight="1" s="173" thickBot="1">
      <c r="A161" s="59" t="inlineStr">
        <is>
          <t>Laba (rugi) per saham dilusian dari operasi yang dilanjutkan</t>
        </is>
      </c>
      <c r="B161" s="59" t="n"/>
      <c r="C161" s="69" t="n">
        <v>12.81</v>
      </c>
      <c r="D161" s="69" t="n">
        <v>7.62</v>
      </c>
      <c r="E161" s="69" t="n">
        <v>25.44</v>
      </c>
      <c r="F161" s="69" t="n">
        <v>73.66</v>
      </c>
      <c r="G161" s="69" t="inlineStr"/>
      <c r="H161" s="69" t="inlineStr"/>
      <c r="I161" s="69" t="n">
        <v>151.88</v>
      </c>
      <c r="J161" s="69" t="n">
        <v>164.05</v>
      </c>
      <c r="K161" s="69" t="n"/>
      <c r="L161" s="69" t="n"/>
      <c r="M161" s="69" t="n"/>
      <c r="N161" s="69" t="n"/>
      <c r="O161" s="69" t="n"/>
      <c r="P161" s="69" t="n"/>
      <c r="Q161" s="69" t="n"/>
      <c r="R161" s="69" t="n"/>
      <c r="S161" s="69" t="n"/>
      <c r="T161" s="69" t="n"/>
      <c r="U161" s="69" t="n"/>
      <c r="V161" s="69" t="n"/>
      <c r="W161" s="69" t="n"/>
      <c r="X161" s="69" t="n"/>
      <c r="Y161" s="69" t="n"/>
      <c r="Z161" s="69" t="n"/>
      <c r="AA161" s="69" t="n"/>
      <c r="AB161" s="69" t="n"/>
      <c r="AC161" s="69" t="n"/>
      <c r="AD161" s="69" t="n"/>
      <c r="AE161" s="69" t="n"/>
      <c r="AF161" s="69" t="n"/>
      <c r="AG161" s="69" t="n"/>
      <c r="AH161" s="69" t="n"/>
      <c r="AI161" s="69" t="n"/>
      <c r="AJ161" s="69" t="n"/>
      <c r="AK161" s="69" t="n"/>
      <c r="AL161" s="69" t="n"/>
    </row>
    <row r="162" hidden="1" ht="35" customHeight="1" s="173" thickBot="1">
      <c r="A162" s="59" t="inlineStr">
        <is>
          <t>Laba (rugi) per saham dilusian dari operasi yang dihentikan</t>
        </is>
      </c>
      <c r="B162" s="59" t="n"/>
      <c r="C162" s="69" t="inlineStr"/>
      <c r="D162" s="69" t="inlineStr"/>
      <c r="E162" s="69" t="inlineStr"/>
      <c r="F162" s="69" t="inlineStr"/>
      <c r="G162" s="69" t="inlineStr"/>
      <c r="H162" s="69" t="inlineStr"/>
      <c r="I162" s="69" t="inlineStr"/>
      <c r="J162" s="69" t="inlineStr"/>
      <c r="K162" s="69" t="n"/>
      <c r="L162" s="69" t="n"/>
      <c r="M162" s="69" t="n"/>
      <c r="N162" s="69" t="n"/>
      <c r="O162" s="69" t="n"/>
      <c r="P162" s="69" t="n"/>
      <c r="Q162" s="69" t="n"/>
      <c r="R162" s="69" t="n"/>
      <c r="S162" s="69" t="n"/>
      <c r="T162" s="69" t="n"/>
      <c r="U162" s="69" t="n"/>
      <c r="V162" s="69" t="n"/>
      <c r="W162" s="69" t="n"/>
      <c r="X162" s="69" t="n"/>
      <c r="Y162" s="69" t="n"/>
      <c r="Z162" s="69" t="n"/>
      <c r="AA162" s="69" t="n"/>
      <c r="AB162" s="69" t="n"/>
      <c r="AC162" s="69" t="n"/>
      <c r="AD162" s="69" t="n"/>
      <c r="AE162" s="69" t="n"/>
      <c r="AF162" s="69" t="n"/>
      <c r="AG162" s="69" t="n"/>
      <c r="AH162" s="69" t="n"/>
      <c r="AI162" s="69" t="n"/>
      <c r="AJ162" s="69" t="n"/>
      <c r="AK162" s="69" t="n"/>
      <c r="AL162" s="69" t="n"/>
    </row>
    <row r="163" hidden="1" s="173"/>
    <row r="164" hidden="1" s="173"/>
    <row r="165" hidden="1" s="173"/>
    <row r="166" hidden="1" s="173"/>
    <row r="167">
      <c r="D167" s="50">
        <f>IFERROR(D147/HLOOKUP(D3,'BALANCE SHEET'!$C$3:$AH$258, 251, FALSE), "")</f>
        <v/>
      </c>
    </row>
  </sheetData>
  <mergeCells count="1">
    <mergeCell ref="A1:C1"/>
  </mergeCells>
  <conditionalFormatting sqref="C6:AL6">
    <cfRule type="cellIs" priority="19" operator="lessThan" dxfId="1">
      <formula>0</formula>
    </cfRule>
    <cfRule type="cellIs" priority="16" operator="greaterThan" dxfId="0">
      <formula>0</formula>
    </cfRule>
  </conditionalFormatting>
  <conditionalFormatting sqref="C8:AL8">
    <cfRule type="cellIs" priority="15" operator="lessThan" dxfId="1">
      <formula>0</formula>
    </cfRule>
    <cfRule type="cellIs" priority="13" operator="greaterThan" dxfId="0">
      <formula>0</formula>
    </cfRule>
  </conditionalFormatting>
  <conditionalFormatting sqref="C12:AL12">
    <cfRule type="cellIs" priority="10" operator="greaterThan" dxfId="0">
      <formula>0</formula>
    </cfRule>
    <cfRule type="cellIs" priority="12" operator="lessThan" dxfId="1">
      <formula>0</formula>
    </cfRule>
  </conditionalFormatting>
  <conditionalFormatting sqref="C17:AL17">
    <cfRule type="cellIs" priority="9" operator="lessThan" dxfId="1">
      <formula>0</formula>
    </cfRule>
    <cfRule type="cellIs" priority="7" operator="greaterThan" dxfId="0">
      <formula>0</formula>
    </cfRule>
  </conditionalFormatting>
  <conditionalFormatting sqref="C90:AL90">
    <cfRule type="cellIs" priority="6" operator="lessThan" dxfId="1">
      <formula>0</formula>
    </cfRule>
    <cfRule type="cellIs" priority="4" operator="greaterThan" dxfId="0">
      <formula>0</formula>
    </cfRule>
  </conditionalFormatting>
  <conditionalFormatting sqref="C148:AL148">
    <cfRule type="cellIs" priority="3" operator="lessThan" dxfId="1">
      <formula>0</formula>
    </cfRule>
    <cfRule type="cellIs" priority="1" operator="greaterThan" dxfId="0">
      <formula>0</formula>
    </cfRule>
  </conditionalFormatting>
  <dataValidations count="2">
    <dataValidation sqref="C5:AL5 C7:AL7 C10:AL11 C14:AL14 C19:AL20 C22:AL30 C32:AL45 C47:AL50 C52:AL58 C60:AL69 C71:AL76 C80:AL82 C84:AL89 C93:AL101 C104:AL107 C109:AL123 C126:AL129 C131:AL145 C147:AL147 C152:AL152 C154:AL155 C158:AL159 C161:AL162" showDropDown="0" showInputMessage="0" showErrorMessage="1" allowBlank="1" errorTitle="Invalid Data Type" error="Please input data in Numeric Data Type" type="decimal">
      <formula1>-9.99999999999999E+33</formula1>
      <formula2>9.99999999999999E+33</formula2>
    </dataValidation>
    <dataValidation sqref="C9:AL9 C13:AL13 C16:AL16 C18:AL18 C78:AL79 C91:AL91 C149:AL149 C151:AL151"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7.xml><?xml version="1.0" encoding="utf-8"?>
<worksheet xmlns="http://schemas.openxmlformats.org/spreadsheetml/2006/main">
  <sheetPr>
    <outlinePr summaryBelow="1" summaryRight="1"/>
    <pageSetUpPr/>
  </sheetPr>
  <dimension ref="A1:AP127"/>
  <sheetViews>
    <sheetView showGridLines="0" topLeftCell="A1" workbookViewId="0">
      <pane xSplit="2" ySplit="3" topLeftCell="C4" activePane="bottomRight" state="frozen"/>
      <selection pane="topRight"/>
      <selection pane="bottomLeft"/>
      <selection pane="bottomRight" activeCell="A57" sqref="A57"/>
    </sheetView>
  </sheetViews>
  <sheetFormatPr baseColWidth="10" defaultColWidth="9.3984375" defaultRowHeight="15"/>
  <cols>
    <col collapsed="1" width="42.59765625" bestFit="1" customWidth="1" style="170" min="1" max="1"/>
    <col width="26" customWidth="1" style="170" min="2" max="2"/>
    <col collapsed="1" width="21" customWidth="1" style="170" min="3" max="5"/>
    <col width="21" customWidth="1" style="170" min="6" max="6"/>
    <col collapsed="1" width="21" customWidth="1" style="170" min="7" max="42"/>
    <col collapsed="1" width="9.3984375" customWidth="1" style="170" min="43" max="16384"/>
  </cols>
  <sheetData>
    <row r="1" ht="18" customHeight="1" s="173">
      <c r="A1" s="168" t="inlineStr">
        <is>
          <t>Laporan arus kas</t>
        </is>
      </c>
    </row>
    <row r="2" ht="17.25" customHeight="1" s="173">
      <c r="A2" s="168" t="n"/>
      <c r="D2" s="71" t="n"/>
    </row>
    <row r="3" ht="17" customHeight="1" s="173">
      <c r="A3" s="72" t="inlineStr">
        <is>
          <t>Period</t>
        </is>
      </c>
      <c r="B3" s="72" t="n"/>
      <c r="C3" s="73" t="inlineStr">
        <is>
          <t>2018-12-31</t>
        </is>
      </c>
      <c r="D3" s="73" t="inlineStr">
        <is>
          <t>2019-12-31</t>
        </is>
      </c>
      <c r="E3" s="73" t="inlineStr">
        <is>
          <t>2020-12-31</t>
        </is>
      </c>
      <c r="F3" s="73" t="inlineStr">
        <is>
          <t>2021-12-31</t>
        </is>
      </c>
      <c r="G3" s="73" t="inlineStr">
        <is>
          <t>2022-12-31</t>
        </is>
      </c>
      <c r="H3" s="73" t="inlineStr">
        <is>
          <t>2023-12-31</t>
        </is>
      </c>
      <c r="I3" s="73" t="inlineStr">
        <is>
          <t>2024-12-31</t>
        </is>
      </c>
      <c r="J3" s="73" t="inlineStr">
        <is>
          <t>2025-12-31</t>
        </is>
      </c>
      <c r="K3" s="74" t="n"/>
      <c r="L3" s="74" t="n"/>
      <c r="M3" s="73" t="n"/>
      <c r="N3" s="73" t="n"/>
      <c r="O3" s="73" t="n"/>
      <c r="P3" s="73" t="n"/>
      <c r="Q3" s="73" t="n"/>
      <c r="R3" s="73" t="n"/>
      <c r="S3" s="73" t="n"/>
      <c r="T3" s="73" t="n"/>
      <c r="U3" s="74" t="n"/>
      <c r="V3" s="74" t="n"/>
      <c r="W3" s="73" t="n"/>
      <c r="X3" s="73" t="n"/>
      <c r="Y3" s="73" t="n"/>
      <c r="Z3" s="73" t="n"/>
      <c r="AA3" s="73" t="n"/>
      <c r="AB3" s="73" t="n"/>
      <c r="AC3" s="73" t="n"/>
      <c r="AD3" s="73" t="n"/>
      <c r="AE3" s="74" t="n"/>
      <c r="AF3" s="74" t="n"/>
      <c r="AG3" s="73" t="n"/>
      <c r="AH3" s="73" t="n"/>
      <c r="AI3" s="73" t="n"/>
      <c r="AJ3" s="73" t="n"/>
      <c r="AK3" s="73" t="n"/>
      <c r="AL3" s="73" t="n"/>
      <c r="AM3" s="73" t="n"/>
      <c r="AN3" s="73" t="n"/>
      <c r="AO3" s="74" t="n"/>
      <c r="AP3" s="74" t="n"/>
    </row>
    <row r="4" ht="18" customHeight="1" s="173" thickBot="1">
      <c r="A4" s="75" t="inlineStr">
        <is>
          <t>Laporan arus kas</t>
        </is>
      </c>
      <c r="B4" s="75" t="n"/>
      <c r="C4" s="76" t="n"/>
      <c r="D4" s="76" t="n"/>
      <c r="E4" s="76" t="n"/>
      <c r="F4" s="76" t="n"/>
      <c r="G4" s="76" t="n"/>
      <c r="H4" s="76" t="n"/>
      <c r="I4" s="76" t="n"/>
      <c r="J4" s="76" t="n"/>
      <c r="K4" s="77" t="n"/>
      <c r="L4" s="78" t="n"/>
      <c r="M4" s="76" t="n"/>
      <c r="N4" s="76" t="n"/>
      <c r="O4" s="76" t="n"/>
      <c r="P4" s="76" t="n"/>
      <c r="Q4" s="76" t="n"/>
      <c r="R4" s="76" t="n"/>
      <c r="S4" s="76" t="n"/>
      <c r="T4" s="76" t="n"/>
      <c r="U4" s="77" t="n"/>
      <c r="V4" s="78" t="n"/>
      <c r="W4" s="76" t="n"/>
      <c r="X4" s="76" t="n"/>
      <c r="Y4" s="76" t="n"/>
      <c r="Z4" s="76" t="n"/>
      <c r="AA4" s="76" t="n"/>
      <c r="AB4" s="76" t="n"/>
      <c r="AC4" s="76" t="n"/>
      <c r="AD4" s="76" t="n"/>
      <c r="AE4" s="77" t="n"/>
      <c r="AF4" s="78" t="n"/>
      <c r="AG4" s="76" t="n"/>
      <c r="AH4" s="76" t="n"/>
      <c r="AI4" s="76" t="n"/>
      <c r="AJ4" s="76" t="n"/>
      <c r="AK4" s="76" t="n"/>
      <c r="AL4" s="76" t="n"/>
      <c r="AM4" s="76" t="n"/>
      <c r="AN4" s="76" t="n"/>
      <c r="AO4" s="77" t="n"/>
      <c r="AP4" s="78" t="n"/>
    </row>
    <row r="5" ht="18" customHeight="1" s="173" thickBot="1">
      <c r="A5" s="79" t="inlineStr">
        <is>
          <t>Arus kas dari aktivitas operasi</t>
        </is>
      </c>
      <c r="B5" s="79" t="n"/>
      <c r="C5" s="76" t="n"/>
      <c r="D5" s="76" t="n"/>
      <c r="E5" s="76" t="n"/>
      <c r="F5" s="76" t="n"/>
      <c r="G5" s="76" t="n"/>
      <c r="H5" s="76" t="n"/>
      <c r="I5" s="76" t="n"/>
      <c r="J5" s="76" t="n"/>
      <c r="K5" s="77" t="n"/>
      <c r="L5" s="78" t="n"/>
      <c r="M5" s="76" t="n"/>
      <c r="N5" s="76" t="n"/>
      <c r="O5" s="76" t="n"/>
      <c r="P5" s="76" t="n"/>
      <c r="Q5" s="76" t="n"/>
      <c r="R5" s="76" t="n"/>
      <c r="S5" s="76" t="n"/>
      <c r="T5" s="76" t="n"/>
      <c r="U5" s="77" t="n"/>
      <c r="V5" s="78" t="n"/>
      <c r="W5" s="76" t="n"/>
      <c r="X5" s="76" t="n"/>
      <c r="Y5" s="76" t="n"/>
      <c r="Z5" s="76" t="n"/>
      <c r="AA5" s="76" t="n"/>
      <c r="AB5" s="76" t="n"/>
      <c r="AC5" s="76" t="n"/>
      <c r="AD5" s="76" t="n"/>
      <c r="AE5" s="77" t="n"/>
      <c r="AF5" s="78" t="n"/>
      <c r="AG5" s="76" t="n"/>
      <c r="AH5" s="76" t="n"/>
      <c r="AI5" s="76" t="n"/>
      <c r="AJ5" s="76" t="n"/>
      <c r="AK5" s="76" t="n"/>
      <c r="AL5" s="76" t="n"/>
      <c r="AM5" s="76" t="n"/>
      <c r="AN5" s="76" t="n"/>
      <c r="AO5" s="77" t="n"/>
      <c r="AP5" s="78" t="n"/>
    </row>
    <row r="6" ht="35" customHeight="1" s="173" thickBot="1">
      <c r="A6" s="80" t="inlineStr">
        <is>
          <t>Arus kas sebelum perubahan dalam aset dan liabilitas operasi</t>
        </is>
      </c>
      <c r="B6" s="80" t="n"/>
      <c r="C6" s="76" t="n"/>
      <c r="D6" s="76" t="n"/>
      <c r="E6" s="76" t="n"/>
      <c r="F6" s="76" t="n"/>
      <c r="G6" s="76" t="n"/>
      <c r="H6" s="76" t="n"/>
      <c r="I6" s="76" t="n"/>
      <c r="J6" s="76" t="n"/>
      <c r="K6" s="77" t="n"/>
      <c r="L6" s="78" t="n"/>
      <c r="M6" s="76" t="n"/>
      <c r="N6" s="76" t="n"/>
      <c r="O6" s="76" t="n"/>
      <c r="P6" s="76" t="n"/>
      <c r="Q6" s="76" t="n"/>
      <c r="R6" s="76" t="n"/>
      <c r="S6" s="76" t="n"/>
      <c r="T6" s="76" t="n"/>
      <c r="U6" s="77" t="n"/>
      <c r="V6" s="78" t="n"/>
      <c r="W6" s="76" t="n"/>
      <c r="X6" s="76" t="n"/>
      <c r="Y6" s="76" t="n"/>
      <c r="Z6" s="76" t="n"/>
      <c r="AA6" s="76" t="n"/>
      <c r="AB6" s="76" t="n"/>
      <c r="AC6" s="76" t="n"/>
      <c r="AD6" s="76" t="n"/>
      <c r="AE6" s="77" t="n"/>
      <c r="AF6" s="78" t="n"/>
      <c r="AG6" s="76" t="n"/>
      <c r="AH6" s="76" t="n"/>
      <c r="AI6" s="76" t="n"/>
      <c r="AJ6" s="76" t="n"/>
      <c r="AK6" s="76" t="n"/>
      <c r="AL6" s="76" t="n"/>
      <c r="AM6" s="76" t="n"/>
      <c r="AN6" s="76" t="n"/>
      <c r="AO6" s="77" t="n"/>
      <c r="AP6" s="78" t="n"/>
    </row>
    <row r="7" hidden="1" ht="35" customHeight="1" s="173" thickBot="1">
      <c r="A7" s="81" t="inlineStr">
        <is>
          <t>Penerimaan bunga, hasil investasi, provisi, dan komisi</t>
        </is>
      </c>
      <c r="B7" s="81" t="n"/>
      <c r="C7" s="82" t="inlineStr"/>
      <c r="D7" s="82" t="inlineStr"/>
      <c r="E7" s="82" t="inlineStr"/>
      <c r="F7" s="82" t="inlineStr"/>
      <c r="G7" s="82" t="inlineStr"/>
      <c r="H7" s="82" t="inlineStr"/>
      <c r="I7" s="82" t="inlineStr"/>
      <c r="J7" s="82" t="inlineStr"/>
      <c r="K7" s="83" t="n"/>
      <c r="L7" s="84" t="n"/>
      <c r="M7" s="82" t="n"/>
      <c r="N7" s="82" t="n"/>
      <c r="O7" s="82" t="n"/>
      <c r="P7" s="82" t="n"/>
      <c r="Q7" s="82" t="n"/>
      <c r="R7" s="82" t="n"/>
      <c r="S7" s="82" t="n"/>
      <c r="T7" s="82" t="n"/>
      <c r="U7" s="83" t="n"/>
      <c r="V7" s="84" t="n"/>
      <c r="W7" s="82" t="n"/>
      <c r="X7" s="82" t="n"/>
      <c r="Y7" s="82" t="n"/>
      <c r="Z7" s="82" t="n"/>
      <c r="AA7" s="82" t="n"/>
      <c r="AB7" s="82" t="n"/>
      <c r="AC7" s="82" t="n"/>
      <c r="AD7" s="82" t="n"/>
      <c r="AE7" s="83" t="n"/>
      <c r="AF7" s="84" t="n"/>
      <c r="AG7" s="82" t="n"/>
      <c r="AH7" s="82" t="n"/>
      <c r="AI7" s="82" t="n"/>
      <c r="AJ7" s="82" t="n"/>
      <c r="AK7" s="82" t="n"/>
      <c r="AL7" s="82" t="n"/>
      <c r="AM7" s="82" t="n"/>
      <c r="AN7" s="82" t="n"/>
      <c r="AO7" s="83" t="n"/>
      <c r="AP7" s="84" t="n"/>
    </row>
    <row r="8" hidden="1" ht="35" customHeight="1" s="173" thickBot="1">
      <c r="A8" s="81" t="inlineStr">
        <is>
          <t>Pembayaran bunga dan bonus, provisi dan komisi</t>
        </is>
      </c>
      <c r="B8" s="81" t="n"/>
      <c r="C8" s="85" t="inlineStr"/>
      <c r="D8" s="85" t="inlineStr"/>
      <c r="E8" s="85" t="inlineStr"/>
      <c r="F8" s="85" t="inlineStr"/>
      <c r="G8" s="85" t="inlineStr"/>
      <c r="H8" s="85" t="inlineStr"/>
      <c r="I8" s="85" t="inlineStr"/>
      <c r="J8" s="85" t="inlineStr"/>
      <c r="K8" s="86" t="n"/>
      <c r="L8" s="87" t="n"/>
      <c r="M8" s="85" t="n"/>
      <c r="N8" s="85" t="n"/>
      <c r="O8" s="85" t="n"/>
      <c r="P8" s="85" t="n"/>
      <c r="Q8" s="85" t="n"/>
      <c r="R8" s="85" t="n"/>
      <c r="S8" s="85" t="n"/>
      <c r="T8" s="85" t="n"/>
      <c r="U8" s="86" t="n"/>
      <c r="V8" s="87" t="n"/>
      <c r="W8" s="85" t="n"/>
      <c r="X8" s="85" t="n"/>
      <c r="Y8" s="85" t="n"/>
      <c r="Z8" s="85" t="n"/>
      <c r="AA8" s="85" t="n"/>
      <c r="AB8" s="85" t="n"/>
      <c r="AC8" s="85" t="n"/>
      <c r="AD8" s="85" t="n"/>
      <c r="AE8" s="86" t="n"/>
      <c r="AF8" s="87" t="n"/>
      <c r="AG8" s="85" t="n"/>
      <c r="AH8" s="85" t="n"/>
      <c r="AI8" s="85" t="n"/>
      <c r="AJ8" s="85" t="n"/>
      <c r="AK8" s="85" t="n"/>
      <c r="AL8" s="85" t="n"/>
      <c r="AM8" s="85" t="n"/>
      <c r="AN8" s="85" t="n"/>
      <c r="AO8" s="86" t="n"/>
      <c r="AP8" s="87" t="n"/>
    </row>
    <row r="9" hidden="1" ht="35" customHeight="1" s="173" thickBot="1">
      <c r="A9" s="81" t="inlineStr">
        <is>
          <t>Bunga bank dan deposito berjangka</t>
        </is>
      </c>
      <c r="B9" s="81" t="n"/>
      <c r="C9" s="82" t="inlineStr"/>
      <c r="D9" s="82" t="inlineStr"/>
      <c r="E9" s="82" t="inlineStr"/>
      <c r="F9" s="82" t="inlineStr"/>
      <c r="G9" s="82" t="inlineStr"/>
      <c r="H9" s="82" t="inlineStr"/>
      <c r="I9" s="82" t="inlineStr"/>
      <c r="J9" s="82" t="inlineStr"/>
      <c r="K9" s="83" t="n"/>
      <c r="L9" s="84" t="n"/>
      <c r="M9" s="82" t="n"/>
      <c r="N9" s="82" t="n"/>
      <c r="O9" s="82" t="n"/>
      <c r="P9" s="82" t="n"/>
      <c r="Q9" s="82" t="n"/>
      <c r="R9" s="82" t="n"/>
      <c r="S9" s="82" t="n"/>
      <c r="T9" s="82" t="n"/>
      <c r="U9" s="83" t="n"/>
      <c r="V9" s="84" t="n"/>
      <c r="W9" s="82" t="n"/>
      <c r="X9" s="82" t="n"/>
      <c r="Y9" s="82" t="n"/>
      <c r="Z9" s="82" t="n"/>
      <c r="AA9" s="82" t="n"/>
      <c r="AB9" s="82" t="n"/>
      <c r="AC9" s="82" t="n"/>
      <c r="AD9" s="82" t="n"/>
      <c r="AE9" s="83" t="n"/>
      <c r="AF9" s="84" t="n"/>
      <c r="AG9" s="82" t="n"/>
      <c r="AH9" s="82" t="n"/>
      <c r="AI9" s="82" t="n"/>
      <c r="AJ9" s="82" t="n"/>
      <c r="AK9" s="82" t="n"/>
      <c r="AL9" s="82" t="n"/>
      <c r="AM9" s="82" t="n"/>
      <c r="AN9" s="82" t="n"/>
      <c r="AO9" s="83" t="n"/>
      <c r="AP9" s="84" t="n"/>
    </row>
    <row r="10" ht="52" customHeight="1" s="173" thickBot="1">
      <c r="A10" s="81" t="inlineStr">
        <is>
          <t>Penerimaan pendapatan pengelolaan dana sebagai mudharib</t>
        </is>
      </c>
      <c r="B10" s="81" t="n"/>
      <c r="C10" s="82" t="n">
        <v>3048.88</v>
      </c>
      <c r="D10" s="82" t="n">
        <v>3370.838</v>
      </c>
      <c r="E10" s="82" t="n">
        <v>16842.565</v>
      </c>
      <c r="F10" s="82" t="n">
        <v>17729.782</v>
      </c>
      <c r="G10" s="82" t="n">
        <v>19343.529</v>
      </c>
      <c r="H10" s="82" t="n">
        <v>22356.599</v>
      </c>
      <c r="I10" s="82" t="n">
        <v>25260.645</v>
      </c>
      <c r="J10" s="82" t="n">
        <v>26738.361</v>
      </c>
      <c r="K10" s="83" t="n"/>
      <c r="L10" s="84" t="n"/>
      <c r="M10" s="82" t="n"/>
      <c r="N10" s="82" t="n"/>
      <c r="O10" s="82" t="n"/>
      <c r="P10" s="82" t="n"/>
      <c r="Q10" s="82" t="n"/>
      <c r="R10" s="82" t="n"/>
      <c r="S10" s="82" t="n"/>
      <c r="T10" s="82" t="n"/>
      <c r="U10" s="83" t="n"/>
      <c r="V10" s="84" t="n"/>
      <c r="W10" s="82" t="n"/>
      <c r="X10" s="82" t="n"/>
      <c r="Y10" s="82" t="n"/>
      <c r="Z10" s="82" t="n"/>
      <c r="AA10" s="82" t="n"/>
      <c r="AB10" s="82" t="n"/>
      <c r="AC10" s="82" t="n"/>
      <c r="AD10" s="82" t="n"/>
      <c r="AE10" s="83" t="n"/>
      <c r="AF10" s="84" t="n"/>
      <c r="AG10" s="82" t="n"/>
      <c r="AH10" s="82" t="n"/>
      <c r="AI10" s="82" t="n"/>
      <c r="AJ10" s="82" t="n"/>
      <c r="AK10" s="82" t="n"/>
      <c r="AL10" s="82" t="n"/>
      <c r="AM10" s="82" t="n"/>
      <c r="AN10" s="82" t="n"/>
      <c r="AO10" s="83" t="n"/>
      <c r="AP10" s="84" t="n"/>
    </row>
    <row r="11" ht="35" customHeight="1" s="173" thickBot="1">
      <c r="A11" s="81" t="inlineStr">
        <is>
          <t>Pembayaran bagi hasil dana syirkah temporer</t>
        </is>
      </c>
      <c r="B11" s="81" t="n"/>
      <c r="C11" s="85" t="n">
        <v>1294.887</v>
      </c>
      <c r="D11" s="85" t="n">
        <v>1326.279</v>
      </c>
      <c r="E11" s="85" t="n">
        <v>1444.135</v>
      </c>
      <c r="F11" s="85" t="n">
        <v>4390.339</v>
      </c>
      <c r="G11" s="85" t="n">
        <v>3997.872</v>
      </c>
      <c r="H11" s="85" t="n">
        <v>5930.162</v>
      </c>
      <c r="I11" s="85" t="n">
        <v>7854.159</v>
      </c>
      <c r="J11" s="85" t="n">
        <v>9169.299000000001</v>
      </c>
      <c r="K11" s="86" t="n"/>
      <c r="L11" s="87" t="n"/>
      <c r="M11" s="85" t="n"/>
      <c r="N11" s="85" t="n"/>
      <c r="O11" s="85" t="n"/>
      <c r="P11" s="85" t="n"/>
      <c r="Q11" s="85" t="n"/>
      <c r="R11" s="85" t="n"/>
      <c r="S11" s="85" t="n"/>
      <c r="T11" s="85" t="n"/>
      <c r="U11" s="86" t="n"/>
      <c r="V11" s="87" t="n"/>
      <c r="W11" s="85" t="n"/>
      <c r="X11" s="85" t="n"/>
      <c r="Y11" s="85" t="n"/>
      <c r="Z11" s="85" t="n"/>
      <c r="AA11" s="85" t="n"/>
      <c r="AB11" s="85" t="n"/>
      <c r="AC11" s="85" t="n"/>
      <c r="AD11" s="85" t="n"/>
      <c r="AE11" s="86" t="n"/>
      <c r="AF11" s="87" t="n"/>
      <c r="AG11" s="85" t="n"/>
      <c r="AH11" s="85" t="n"/>
      <c r="AI11" s="85" t="n"/>
      <c r="AJ11" s="85" t="n"/>
      <c r="AK11" s="85" t="n"/>
      <c r="AL11" s="85" t="n"/>
      <c r="AM11" s="85" t="n"/>
      <c r="AN11" s="85" t="n"/>
      <c r="AO11" s="86" t="n"/>
      <c r="AP11" s="87" t="n"/>
    </row>
    <row r="12" hidden="1" ht="18" customHeight="1" s="173" thickBot="1">
      <c r="A12" s="81" t="inlineStr">
        <is>
          <t>Penerimaan premi asuransi</t>
        </is>
      </c>
      <c r="B12" s="81" t="n"/>
      <c r="C12" s="82" t="inlineStr"/>
      <c r="D12" s="82" t="inlineStr"/>
      <c r="E12" s="82" t="inlineStr"/>
      <c r="F12" s="82" t="inlineStr"/>
      <c r="G12" s="82" t="inlineStr"/>
      <c r="H12" s="82" t="inlineStr"/>
      <c r="I12" s="82" t="inlineStr"/>
      <c r="J12" s="82" t="inlineStr"/>
      <c r="K12" s="83" t="n"/>
      <c r="L12" s="84" t="n"/>
      <c r="M12" s="82" t="n"/>
      <c r="N12" s="82" t="n"/>
      <c r="O12" s="82" t="n"/>
      <c r="P12" s="82" t="n"/>
      <c r="Q12" s="82" t="n"/>
      <c r="R12" s="82" t="n"/>
      <c r="S12" s="82" t="n"/>
      <c r="T12" s="82" t="n"/>
      <c r="U12" s="83" t="n"/>
      <c r="V12" s="84" t="n"/>
      <c r="W12" s="82" t="n"/>
      <c r="X12" s="82" t="n"/>
      <c r="Y12" s="82" t="n"/>
      <c r="Z12" s="82" t="n"/>
      <c r="AA12" s="82" t="n"/>
      <c r="AB12" s="82" t="n"/>
      <c r="AC12" s="82" t="n"/>
      <c r="AD12" s="82" t="n"/>
      <c r="AE12" s="83" t="n"/>
      <c r="AF12" s="84" t="n"/>
      <c r="AG12" s="82" t="n"/>
      <c r="AH12" s="82" t="n"/>
      <c r="AI12" s="82" t="n"/>
      <c r="AJ12" s="82" t="n"/>
      <c r="AK12" s="82" t="n"/>
      <c r="AL12" s="82" t="n"/>
      <c r="AM12" s="82" t="n"/>
      <c r="AN12" s="82" t="n"/>
      <c r="AO12" s="83" t="n"/>
      <c r="AP12" s="84" t="n"/>
    </row>
    <row r="13" hidden="1" ht="18" customHeight="1" s="173" thickBot="1">
      <c r="A13" s="81" t="inlineStr">
        <is>
          <t>Penerimaan klaim reasuransi</t>
        </is>
      </c>
      <c r="B13" s="81" t="n"/>
      <c r="C13" s="82" t="inlineStr"/>
      <c r="D13" s="82" t="inlineStr"/>
      <c r="E13" s="82" t="inlineStr"/>
      <c r="F13" s="82" t="inlineStr"/>
      <c r="G13" s="82" t="inlineStr"/>
      <c r="H13" s="82" t="inlineStr"/>
      <c r="I13" s="82" t="inlineStr"/>
      <c r="J13" s="82" t="inlineStr"/>
      <c r="K13" s="83" t="n"/>
      <c r="L13" s="84" t="n"/>
      <c r="M13" s="82" t="n"/>
      <c r="N13" s="82" t="n"/>
      <c r="O13" s="82" t="n"/>
      <c r="P13" s="82" t="n"/>
      <c r="Q13" s="82" t="n"/>
      <c r="R13" s="82" t="n"/>
      <c r="S13" s="82" t="n"/>
      <c r="T13" s="82" t="n"/>
      <c r="U13" s="83" t="n"/>
      <c r="V13" s="84" t="n"/>
      <c r="W13" s="82" t="n"/>
      <c r="X13" s="82" t="n"/>
      <c r="Y13" s="82" t="n"/>
      <c r="Z13" s="82" t="n"/>
      <c r="AA13" s="82" t="n"/>
      <c r="AB13" s="82" t="n"/>
      <c r="AC13" s="82" t="n"/>
      <c r="AD13" s="82" t="n"/>
      <c r="AE13" s="83" t="n"/>
      <c r="AF13" s="84" t="n"/>
      <c r="AG13" s="82" t="n"/>
      <c r="AH13" s="82" t="n"/>
      <c r="AI13" s="82" t="n"/>
      <c r="AJ13" s="82" t="n"/>
      <c r="AK13" s="82" t="n"/>
      <c r="AL13" s="82" t="n"/>
      <c r="AM13" s="82" t="n"/>
      <c r="AN13" s="82" t="n"/>
      <c r="AO13" s="83" t="n"/>
      <c r="AP13" s="84" t="n"/>
    </row>
    <row r="14" hidden="1" ht="35" customHeight="1" s="173" thickBot="1">
      <c r="A14" s="81" t="inlineStr">
        <is>
          <t>Penerimaan (pembayaran) komisi</t>
        </is>
      </c>
      <c r="B14" s="81" t="n"/>
      <c r="C14" s="82" t="inlineStr"/>
      <c r="D14" s="82" t="inlineStr"/>
      <c r="E14" s="82" t="inlineStr"/>
      <c r="F14" s="82" t="inlineStr"/>
      <c r="G14" s="82" t="inlineStr"/>
      <c r="H14" s="82" t="inlineStr"/>
      <c r="I14" s="82" t="inlineStr"/>
      <c r="J14" s="82" t="inlineStr"/>
      <c r="K14" s="83" t="n"/>
      <c r="L14" s="84" t="n"/>
      <c r="M14" s="82" t="n"/>
      <c r="N14" s="82" t="n"/>
      <c r="O14" s="82" t="n"/>
      <c r="P14" s="82" t="n"/>
      <c r="Q14" s="82" t="n"/>
      <c r="R14" s="82" t="n"/>
      <c r="S14" s="82" t="n"/>
      <c r="T14" s="82" t="n"/>
      <c r="U14" s="83" t="n"/>
      <c r="V14" s="84" t="n"/>
      <c r="W14" s="82" t="n"/>
      <c r="X14" s="82" t="n"/>
      <c r="Y14" s="82" t="n"/>
      <c r="Z14" s="82" t="n"/>
      <c r="AA14" s="82" t="n"/>
      <c r="AB14" s="82" t="n"/>
      <c r="AC14" s="82" t="n"/>
      <c r="AD14" s="82" t="n"/>
      <c r="AE14" s="83" t="n"/>
      <c r="AF14" s="84" t="n"/>
      <c r="AG14" s="82" t="n"/>
      <c r="AH14" s="82" t="n"/>
      <c r="AI14" s="82" t="n"/>
      <c r="AJ14" s="82" t="n"/>
      <c r="AK14" s="82" t="n"/>
      <c r="AL14" s="82" t="n"/>
      <c r="AM14" s="82" t="n"/>
      <c r="AN14" s="82" t="n"/>
      <c r="AO14" s="83" t="n"/>
      <c r="AP14" s="84" t="n"/>
    </row>
    <row r="15" hidden="1" ht="18" customHeight="1" s="173" thickBot="1">
      <c r="A15" s="81" t="inlineStr">
        <is>
          <t>Penerimaan klaim retrosesi</t>
        </is>
      </c>
      <c r="B15" s="81" t="n"/>
      <c r="C15" s="82" t="inlineStr"/>
      <c r="D15" s="82" t="inlineStr"/>
      <c r="E15" s="82" t="inlineStr"/>
      <c r="F15" s="82" t="inlineStr"/>
      <c r="G15" s="82" t="inlineStr"/>
      <c r="H15" s="82" t="inlineStr"/>
      <c r="I15" s="82" t="inlineStr"/>
      <c r="J15" s="82" t="inlineStr"/>
      <c r="K15" s="83" t="n"/>
      <c r="L15" s="84" t="n"/>
      <c r="M15" s="82" t="n"/>
      <c r="N15" s="82" t="n"/>
      <c r="O15" s="82" t="n"/>
      <c r="P15" s="82" t="n"/>
      <c r="Q15" s="82" t="n"/>
      <c r="R15" s="82" t="n"/>
      <c r="S15" s="82" t="n"/>
      <c r="T15" s="82" t="n"/>
      <c r="U15" s="83" t="n"/>
      <c r="V15" s="84" t="n"/>
      <c r="W15" s="82" t="n"/>
      <c r="X15" s="82" t="n"/>
      <c r="Y15" s="82" t="n"/>
      <c r="Z15" s="82" t="n"/>
      <c r="AA15" s="82" t="n"/>
      <c r="AB15" s="82" t="n"/>
      <c r="AC15" s="82" t="n"/>
      <c r="AD15" s="82" t="n"/>
      <c r="AE15" s="83" t="n"/>
      <c r="AF15" s="84" t="n"/>
      <c r="AG15" s="82" t="n"/>
      <c r="AH15" s="82" t="n"/>
      <c r="AI15" s="82" t="n"/>
      <c r="AJ15" s="82" t="n"/>
      <c r="AK15" s="82" t="n"/>
      <c r="AL15" s="82" t="n"/>
      <c r="AM15" s="82" t="n"/>
      <c r="AN15" s="82" t="n"/>
      <c r="AO15" s="83" t="n"/>
      <c r="AP15" s="84" t="n"/>
    </row>
    <row r="16" hidden="1" ht="18" customHeight="1" s="173" thickBot="1">
      <c r="A16" s="81" t="inlineStr">
        <is>
          <t>Penerimaan dari ujrah</t>
        </is>
      </c>
      <c r="B16" s="81" t="n"/>
      <c r="C16" s="82" t="inlineStr"/>
      <c r="D16" s="82" t="inlineStr"/>
      <c r="E16" s="82" t="inlineStr"/>
      <c r="F16" s="82" t="inlineStr"/>
      <c r="G16" s="82" t="inlineStr"/>
      <c r="H16" s="82" t="inlineStr"/>
      <c r="I16" s="82" t="inlineStr"/>
      <c r="J16" s="82" t="inlineStr"/>
      <c r="K16" s="83" t="n"/>
      <c r="L16" s="84" t="n"/>
      <c r="M16" s="82" t="n"/>
      <c r="N16" s="82" t="n"/>
      <c r="O16" s="82" t="n"/>
      <c r="P16" s="82" t="n"/>
      <c r="Q16" s="82" t="n"/>
      <c r="R16" s="82" t="n"/>
      <c r="S16" s="82" t="n"/>
      <c r="T16" s="82" t="n"/>
      <c r="U16" s="83" t="n"/>
      <c r="V16" s="84" t="n"/>
      <c r="W16" s="82" t="n"/>
      <c r="X16" s="82" t="n"/>
      <c r="Y16" s="82" t="n"/>
      <c r="Z16" s="82" t="n"/>
      <c r="AA16" s="82" t="n"/>
      <c r="AB16" s="82" t="n"/>
      <c r="AC16" s="82" t="n"/>
      <c r="AD16" s="82" t="n"/>
      <c r="AE16" s="83" t="n"/>
      <c r="AF16" s="84" t="n"/>
      <c r="AG16" s="82" t="n"/>
      <c r="AH16" s="82" t="n"/>
      <c r="AI16" s="82" t="n"/>
      <c r="AJ16" s="82" t="n"/>
      <c r="AK16" s="82" t="n"/>
      <c r="AL16" s="82" t="n"/>
      <c r="AM16" s="82" t="n"/>
      <c r="AN16" s="82" t="n"/>
      <c r="AO16" s="83" t="n"/>
      <c r="AP16" s="84" t="n"/>
    </row>
    <row r="17" hidden="1" ht="52" customHeight="1" s="173" thickBot="1">
      <c r="A17" s="81" t="inlineStr">
        <is>
          <t>Penerimaan dari (pembayaran kepada) lembaga kliring dan penjaminan</t>
        </is>
      </c>
      <c r="B17" s="81" t="n"/>
      <c r="C17" s="82" t="inlineStr"/>
      <c r="D17" s="82" t="inlineStr"/>
      <c r="E17" s="82" t="inlineStr"/>
      <c r="F17" s="82" t="inlineStr"/>
      <c r="G17" s="82" t="inlineStr"/>
      <c r="H17" s="82" t="inlineStr"/>
      <c r="I17" s="82" t="inlineStr"/>
      <c r="J17" s="82" t="inlineStr"/>
      <c r="K17" s="83" t="n"/>
      <c r="L17" s="84" t="n"/>
      <c r="M17" s="82" t="n"/>
      <c r="N17" s="82" t="n"/>
      <c r="O17" s="82" t="n"/>
      <c r="P17" s="82" t="n"/>
      <c r="Q17" s="82" t="n"/>
      <c r="R17" s="82" t="n"/>
      <c r="S17" s="82" t="n"/>
      <c r="T17" s="82" t="n"/>
      <c r="U17" s="83" t="n"/>
      <c r="V17" s="84" t="n"/>
      <c r="W17" s="82" t="n"/>
      <c r="X17" s="82" t="n"/>
      <c r="Y17" s="82" t="n"/>
      <c r="Z17" s="82" t="n"/>
      <c r="AA17" s="82" t="n"/>
      <c r="AB17" s="82" t="n"/>
      <c r="AC17" s="82" t="n"/>
      <c r="AD17" s="82" t="n"/>
      <c r="AE17" s="83" t="n"/>
      <c r="AF17" s="84" t="n"/>
      <c r="AG17" s="82" t="n"/>
      <c r="AH17" s="82" t="n"/>
      <c r="AI17" s="82" t="n"/>
      <c r="AJ17" s="82" t="n"/>
      <c r="AK17" s="82" t="n"/>
      <c r="AL17" s="82" t="n"/>
      <c r="AM17" s="82" t="n"/>
      <c r="AN17" s="82" t="n"/>
      <c r="AO17" s="83" t="n"/>
      <c r="AP17" s="84" t="n"/>
    </row>
    <row r="18" hidden="1" ht="35" customHeight="1" s="173" thickBot="1">
      <c r="A18" s="81" t="inlineStr">
        <is>
          <t>Penerimaan dari (pembayaran kepada) nasabah</t>
        </is>
      </c>
      <c r="B18" s="81" t="n"/>
      <c r="C18" s="82" t="inlineStr"/>
      <c r="D18" s="82" t="inlineStr"/>
      <c r="E18" s="82" t="inlineStr"/>
      <c r="F18" s="82" t="inlineStr"/>
      <c r="G18" s="82" t="inlineStr"/>
      <c r="H18" s="82" t="inlineStr"/>
      <c r="I18" s="82" t="inlineStr"/>
      <c r="J18" s="82" t="inlineStr"/>
      <c r="K18" s="83" t="n"/>
      <c r="L18" s="84" t="n"/>
      <c r="M18" s="82" t="n"/>
      <c r="N18" s="82" t="n"/>
      <c r="O18" s="82" t="n"/>
      <c r="P18" s="82" t="n"/>
      <c r="Q18" s="82" t="n"/>
      <c r="R18" s="82" t="n"/>
      <c r="S18" s="82" t="n"/>
      <c r="T18" s="82" t="n"/>
      <c r="U18" s="83" t="n"/>
      <c r="V18" s="84" t="n"/>
      <c r="W18" s="82" t="n"/>
      <c r="X18" s="82" t="n"/>
      <c r="Y18" s="82" t="n"/>
      <c r="Z18" s="82" t="n"/>
      <c r="AA18" s="82" t="n"/>
      <c r="AB18" s="82" t="n"/>
      <c r="AC18" s="82" t="n"/>
      <c r="AD18" s="82" t="n"/>
      <c r="AE18" s="83" t="n"/>
      <c r="AF18" s="84" t="n"/>
      <c r="AG18" s="82" t="n"/>
      <c r="AH18" s="82" t="n"/>
      <c r="AI18" s="82" t="n"/>
      <c r="AJ18" s="82" t="n"/>
      <c r="AK18" s="82" t="n"/>
      <c r="AL18" s="82" t="n"/>
      <c r="AM18" s="82" t="n"/>
      <c r="AN18" s="82" t="n"/>
      <c r="AO18" s="83" t="n"/>
      <c r="AP18" s="84" t="n"/>
    </row>
    <row r="19" hidden="1" ht="52" customHeight="1" s="173" thickBot="1">
      <c r="A19" s="81" t="inlineStr">
        <is>
          <t>Pencairan (penempatan) deposito pada lembaga kliring dan penjaminan</t>
        </is>
      </c>
      <c r="B19" s="81" t="n"/>
      <c r="C19" s="82" t="inlineStr"/>
      <c r="D19" s="82" t="inlineStr"/>
      <c r="E19" s="82" t="inlineStr"/>
      <c r="F19" s="82" t="inlineStr"/>
      <c r="G19" s="82" t="inlineStr"/>
      <c r="H19" s="82" t="inlineStr"/>
      <c r="I19" s="82" t="inlineStr"/>
      <c r="J19" s="82" t="inlineStr"/>
      <c r="K19" s="83" t="n"/>
      <c r="L19" s="84" t="n"/>
      <c r="M19" s="82" t="n"/>
      <c r="N19" s="82" t="n"/>
      <c r="O19" s="82" t="n"/>
      <c r="P19" s="82" t="n"/>
      <c r="Q19" s="82" t="n"/>
      <c r="R19" s="82" t="n"/>
      <c r="S19" s="82" t="n"/>
      <c r="T19" s="82" t="n"/>
      <c r="U19" s="83" t="n"/>
      <c r="V19" s="84" t="n"/>
      <c r="W19" s="82" t="n"/>
      <c r="X19" s="82" t="n"/>
      <c r="Y19" s="82" t="n"/>
      <c r="Z19" s="82" t="n"/>
      <c r="AA19" s="82" t="n"/>
      <c r="AB19" s="82" t="n"/>
      <c r="AC19" s="82" t="n"/>
      <c r="AD19" s="82" t="n"/>
      <c r="AE19" s="83" t="n"/>
      <c r="AF19" s="84" t="n"/>
      <c r="AG19" s="82" t="n"/>
      <c r="AH19" s="82" t="n"/>
      <c r="AI19" s="82" t="n"/>
      <c r="AJ19" s="82" t="n"/>
      <c r="AK19" s="82" t="n"/>
      <c r="AL19" s="82" t="n"/>
      <c r="AM19" s="82" t="n"/>
      <c r="AN19" s="82" t="n"/>
      <c r="AO19" s="83" t="n"/>
      <c r="AP19" s="84" t="n"/>
    </row>
    <row r="20" ht="35" customHeight="1" s="173" thickBot="1">
      <c r="A20" s="81" t="inlineStr">
        <is>
          <t>Pendapatan dari transaksi operasional lainnya</t>
        </is>
      </c>
      <c r="B20" s="81" t="n"/>
      <c r="C20" s="82" t="n">
        <v>191.517</v>
      </c>
      <c r="D20" s="82" t="n">
        <v>250.534</v>
      </c>
      <c r="E20" s="82" t="n">
        <v>360.909</v>
      </c>
      <c r="F20" s="82" t="n">
        <v>2249.71</v>
      </c>
      <c r="G20" s="82" t="n">
        <v>2723.083</v>
      </c>
      <c r="H20" s="82" t="n">
        <v>3115.816</v>
      </c>
      <c r="I20" s="82" t="n">
        <v>4266.371</v>
      </c>
      <c r="J20" s="82" t="n">
        <v>5333.634</v>
      </c>
      <c r="K20" s="83" t="n"/>
      <c r="L20" s="84" t="n"/>
      <c r="M20" s="82" t="n"/>
      <c r="N20" s="82" t="n"/>
      <c r="O20" s="82" t="n"/>
      <c r="P20" s="82" t="n"/>
      <c r="Q20" s="82" t="n"/>
      <c r="R20" s="82" t="n"/>
      <c r="S20" s="82" t="n"/>
      <c r="T20" s="82" t="n"/>
      <c r="U20" s="83" t="n"/>
      <c r="V20" s="84" t="n"/>
      <c r="W20" s="82" t="n"/>
      <c r="X20" s="82" t="n"/>
      <c r="Y20" s="82" t="n"/>
      <c r="Z20" s="82" t="n"/>
      <c r="AA20" s="82" t="n"/>
      <c r="AB20" s="82" t="n"/>
      <c r="AC20" s="82" t="n"/>
      <c r="AD20" s="82" t="n"/>
      <c r="AE20" s="83" t="n"/>
      <c r="AF20" s="84" t="n"/>
      <c r="AG20" s="82" t="n"/>
      <c r="AH20" s="82" t="n"/>
      <c r="AI20" s="82" t="n"/>
      <c r="AJ20" s="82" t="n"/>
      <c r="AK20" s="82" t="n"/>
      <c r="AL20" s="82" t="n"/>
      <c r="AM20" s="82" t="n"/>
      <c r="AN20" s="82" t="n"/>
      <c r="AO20" s="83" t="n"/>
      <c r="AP20" s="84" t="n"/>
    </row>
    <row r="21" ht="35" customHeight="1" s="173" thickBot="1">
      <c r="A21" s="81" t="inlineStr">
        <is>
          <t>Penerimaan kembali aset yang telah dihapusbukukan</t>
        </is>
      </c>
      <c r="B21" s="81" t="n"/>
      <c r="C21" s="82" t="inlineStr"/>
      <c r="D21" s="82" t="inlineStr"/>
      <c r="E21" s="82" t="n">
        <v>854.564</v>
      </c>
      <c r="F21" s="82" t="n">
        <v>998.496</v>
      </c>
      <c r="G21" s="82" t="n">
        <v>1377.882</v>
      </c>
      <c r="H21" s="82" t="n">
        <v>1703.364</v>
      </c>
      <c r="I21" s="82" t="n">
        <v>2097.759</v>
      </c>
      <c r="J21" s="82" t="n">
        <v>2163.536</v>
      </c>
      <c r="K21" s="83" t="n"/>
      <c r="L21" s="84" t="n"/>
      <c r="M21" s="82" t="n"/>
      <c r="N21" s="82" t="n"/>
      <c r="O21" s="82" t="n"/>
      <c r="P21" s="82" t="n"/>
      <c r="Q21" s="82" t="n"/>
      <c r="R21" s="82" t="n"/>
      <c r="S21" s="82" t="n"/>
      <c r="T21" s="82" t="n"/>
      <c r="U21" s="83" t="n"/>
      <c r="V21" s="84" t="n"/>
      <c r="W21" s="82" t="n"/>
      <c r="X21" s="82" t="n"/>
      <c r="Y21" s="82" t="n"/>
      <c r="Z21" s="82" t="n"/>
      <c r="AA21" s="82" t="n"/>
      <c r="AB21" s="82" t="n"/>
      <c r="AC21" s="82" t="n"/>
      <c r="AD21" s="82" t="n"/>
      <c r="AE21" s="83" t="n"/>
      <c r="AF21" s="84" t="n"/>
      <c r="AG21" s="82" t="n"/>
      <c r="AH21" s="82" t="n"/>
      <c r="AI21" s="82" t="n"/>
      <c r="AJ21" s="82" t="n"/>
      <c r="AK21" s="82" t="n"/>
      <c r="AL21" s="82" t="n"/>
      <c r="AM21" s="82" t="n"/>
      <c r="AN21" s="82" t="n"/>
      <c r="AO21" s="83" t="n"/>
      <c r="AP21" s="84" t="n"/>
    </row>
    <row r="22" hidden="1" ht="35" customHeight="1" s="173" thickBot="1">
      <c r="A22" s="81" t="inlineStr">
        <is>
          <t>Pembayaran biaya akuisisi ditangguhkan</t>
        </is>
      </c>
      <c r="B22" s="81" t="n"/>
      <c r="C22" s="85" t="inlineStr"/>
      <c r="D22" s="85" t="inlineStr"/>
      <c r="E22" s="85" t="inlineStr"/>
      <c r="F22" s="85" t="inlineStr"/>
      <c r="G22" s="85" t="inlineStr"/>
      <c r="H22" s="85" t="inlineStr"/>
      <c r="I22" s="85" t="inlineStr"/>
      <c r="J22" s="85" t="inlineStr"/>
      <c r="K22" s="86" t="n"/>
      <c r="L22" s="87" t="n"/>
      <c r="M22" s="85" t="n"/>
      <c r="N22" s="85" t="n"/>
      <c r="O22" s="85" t="n"/>
      <c r="P22" s="85" t="n"/>
      <c r="Q22" s="85" t="n"/>
      <c r="R22" s="85" t="n"/>
      <c r="S22" s="85" t="n"/>
      <c r="T22" s="85" t="n"/>
      <c r="U22" s="86" t="n"/>
      <c r="V22" s="87" t="n"/>
      <c r="W22" s="85" t="n"/>
      <c r="X22" s="85" t="n"/>
      <c r="Y22" s="85" t="n"/>
      <c r="Z22" s="85" t="n"/>
      <c r="AA22" s="85" t="n"/>
      <c r="AB22" s="85" t="n"/>
      <c r="AC22" s="85" t="n"/>
      <c r="AD22" s="85" t="n"/>
      <c r="AE22" s="86" t="n"/>
      <c r="AF22" s="87" t="n"/>
      <c r="AG22" s="85" t="n"/>
      <c r="AH22" s="85" t="n"/>
      <c r="AI22" s="85" t="n"/>
      <c r="AJ22" s="85" t="n"/>
      <c r="AK22" s="85" t="n"/>
      <c r="AL22" s="85" t="n"/>
      <c r="AM22" s="85" t="n"/>
      <c r="AN22" s="85" t="n"/>
      <c r="AO22" s="86" t="n"/>
      <c r="AP22" s="87" t="n"/>
    </row>
    <row r="23" hidden="1" ht="52" customHeight="1" s="173" thickBot="1">
      <c r="A23" s="81" t="inlineStr">
        <is>
          <t>Pembayaran atas beban keuangan dan beban administrasi bank</t>
        </is>
      </c>
      <c r="B23" s="81" t="n"/>
      <c r="C23" s="85" t="inlineStr"/>
      <c r="D23" s="85" t="inlineStr"/>
      <c r="E23" s="85" t="inlineStr"/>
      <c r="F23" s="85" t="inlineStr"/>
      <c r="G23" s="85" t="inlineStr"/>
      <c r="H23" s="85" t="inlineStr"/>
      <c r="I23" s="85" t="inlineStr"/>
      <c r="J23" s="85" t="inlineStr"/>
      <c r="K23" s="86" t="n"/>
      <c r="L23" s="87" t="n"/>
      <c r="M23" s="85" t="n"/>
      <c r="N23" s="85" t="n"/>
      <c r="O23" s="85" t="n"/>
      <c r="P23" s="85" t="n"/>
      <c r="Q23" s="85" t="n"/>
      <c r="R23" s="85" t="n"/>
      <c r="S23" s="85" t="n"/>
      <c r="T23" s="85" t="n"/>
      <c r="U23" s="86" t="n"/>
      <c r="V23" s="87" t="n"/>
      <c r="W23" s="85" t="n"/>
      <c r="X23" s="85" t="n"/>
      <c r="Y23" s="85" t="n"/>
      <c r="Z23" s="85" t="n"/>
      <c r="AA23" s="85" t="n"/>
      <c r="AB23" s="85" t="n"/>
      <c r="AC23" s="85" t="n"/>
      <c r="AD23" s="85" t="n"/>
      <c r="AE23" s="86" t="n"/>
      <c r="AF23" s="87" t="n"/>
      <c r="AG23" s="85" t="n"/>
      <c r="AH23" s="85" t="n"/>
      <c r="AI23" s="85" t="n"/>
      <c r="AJ23" s="85" t="n"/>
      <c r="AK23" s="85" t="n"/>
      <c r="AL23" s="85" t="n"/>
      <c r="AM23" s="85" t="n"/>
      <c r="AN23" s="85" t="n"/>
      <c r="AO23" s="86" t="n"/>
      <c r="AP23" s="87" t="n"/>
    </row>
    <row r="24" hidden="1" ht="18" customHeight="1" s="173" thickBot="1">
      <c r="A24" s="81" t="inlineStr">
        <is>
          <t>Pembayaran gaji dan tunjangan</t>
        </is>
      </c>
      <c r="B24" s="81" t="n"/>
      <c r="C24" s="85" t="inlineStr"/>
      <c r="D24" s="85" t="inlineStr"/>
      <c r="E24" s="85" t="inlineStr"/>
      <c r="F24" s="85" t="inlineStr"/>
      <c r="G24" s="85" t="inlineStr"/>
      <c r="H24" s="85" t="inlineStr"/>
      <c r="I24" s="85" t="inlineStr"/>
      <c r="J24" s="85" t="inlineStr"/>
      <c r="K24" s="86" t="n"/>
      <c r="L24" s="87" t="n"/>
      <c r="M24" s="85" t="n"/>
      <c r="N24" s="85" t="n"/>
      <c r="O24" s="85" t="n"/>
      <c r="P24" s="85" t="n"/>
      <c r="Q24" s="85" t="n"/>
      <c r="R24" s="85" t="n"/>
      <c r="S24" s="85" t="n"/>
      <c r="T24" s="85" t="n"/>
      <c r="U24" s="86" t="n"/>
      <c r="V24" s="87" t="n"/>
      <c r="W24" s="85" t="n"/>
      <c r="X24" s="85" t="n"/>
      <c r="Y24" s="85" t="n"/>
      <c r="Z24" s="85" t="n"/>
      <c r="AA24" s="85" t="n"/>
      <c r="AB24" s="85" t="n"/>
      <c r="AC24" s="85" t="n"/>
      <c r="AD24" s="85" t="n"/>
      <c r="AE24" s="86" t="n"/>
      <c r="AF24" s="87" t="n"/>
      <c r="AG24" s="85" t="n"/>
      <c r="AH24" s="85" t="n"/>
      <c r="AI24" s="85" t="n"/>
      <c r="AJ24" s="85" t="n"/>
      <c r="AK24" s="85" t="n"/>
      <c r="AL24" s="85" t="n"/>
      <c r="AM24" s="85" t="n"/>
      <c r="AN24" s="85" t="n"/>
      <c r="AO24" s="86" t="n"/>
      <c r="AP24" s="87" t="n"/>
    </row>
    <row r="25" hidden="1" ht="35" customHeight="1" s="173" thickBot="1">
      <c r="A25" s="81" t="inlineStr">
        <is>
          <t>Pembayaran pajak penghasilan badan</t>
        </is>
      </c>
      <c r="B25" s="81" t="n"/>
      <c r="C25" s="85" t="n">
        <v/>
      </c>
      <c r="D25" s="85" t="n">
        <v/>
      </c>
      <c r="E25" s="85" t="n">
        <v/>
      </c>
      <c r="F25" s="85" t="inlineStr"/>
      <c r="G25" s="85" t="inlineStr"/>
      <c r="H25" s="85" t="inlineStr"/>
      <c r="I25" s="85" t="inlineStr"/>
      <c r="J25" s="85" t="inlineStr"/>
      <c r="K25" s="86" t="n"/>
      <c r="L25" s="87" t="n"/>
      <c r="M25" s="85" t="n"/>
      <c r="N25" s="85" t="n"/>
      <c r="O25" s="85" t="n"/>
      <c r="P25" s="85" t="n"/>
      <c r="Q25" s="85" t="n"/>
      <c r="R25" s="85" t="n"/>
      <c r="S25" s="85" t="n"/>
      <c r="T25" s="85" t="n"/>
      <c r="U25" s="86" t="n"/>
      <c r="V25" s="87" t="n"/>
      <c r="W25" s="85" t="n"/>
      <c r="X25" s="85" t="n"/>
      <c r="Y25" s="85" t="n"/>
      <c r="Z25" s="85" t="n"/>
      <c r="AA25" s="85" t="n"/>
      <c r="AB25" s="85" t="n"/>
      <c r="AC25" s="85" t="n"/>
      <c r="AD25" s="85" t="n"/>
      <c r="AE25" s="86" t="n"/>
      <c r="AF25" s="87" t="n"/>
      <c r="AG25" s="85" t="n"/>
      <c r="AH25" s="85" t="n"/>
      <c r="AI25" s="85" t="n"/>
      <c r="AJ25" s="85" t="n"/>
      <c r="AK25" s="85" t="n"/>
      <c r="AL25" s="85" t="n"/>
      <c r="AM25" s="85" t="n"/>
      <c r="AN25" s="85" t="n"/>
      <c r="AO25" s="86" t="n"/>
      <c r="AP25" s="87" t="n"/>
    </row>
    <row r="26" hidden="1" ht="35" customHeight="1" s="173" thickBot="1">
      <c r="A26" s="81" t="inlineStr">
        <is>
          <t>Pembayaran beban umum dan administrasi</t>
        </is>
      </c>
      <c r="B26" s="81" t="n"/>
      <c r="C26" s="85" t="n">
        <v/>
      </c>
      <c r="D26" s="85" t="n">
        <v/>
      </c>
      <c r="E26" s="85" t="n">
        <v/>
      </c>
      <c r="F26" s="85" t="inlineStr"/>
      <c r="G26" s="85" t="inlineStr"/>
      <c r="H26" s="85" t="inlineStr"/>
      <c r="I26" s="85" t="inlineStr"/>
      <c r="J26" s="85" t="inlineStr"/>
      <c r="K26" s="86" t="n"/>
      <c r="L26" s="87" t="n"/>
      <c r="M26" s="85" t="n"/>
      <c r="N26" s="85" t="n"/>
      <c r="O26" s="85" t="n"/>
      <c r="P26" s="85" t="n"/>
      <c r="Q26" s="85" t="n"/>
      <c r="R26" s="85" t="n"/>
      <c r="S26" s="85" t="n"/>
      <c r="T26" s="85" t="n"/>
      <c r="U26" s="86" t="n"/>
      <c r="V26" s="87" t="n"/>
      <c r="W26" s="85" t="n"/>
      <c r="X26" s="85" t="n"/>
      <c r="Y26" s="85" t="n"/>
      <c r="Z26" s="85" t="n"/>
      <c r="AA26" s="85" t="n"/>
      <c r="AB26" s="85" t="n"/>
      <c r="AC26" s="85" t="n"/>
      <c r="AD26" s="85" t="n"/>
      <c r="AE26" s="86" t="n"/>
      <c r="AF26" s="87" t="n"/>
      <c r="AG26" s="85" t="n"/>
      <c r="AH26" s="85" t="n"/>
      <c r="AI26" s="85" t="n"/>
      <c r="AJ26" s="85" t="n"/>
      <c r="AK26" s="85" t="n"/>
      <c r="AL26" s="85" t="n"/>
      <c r="AM26" s="85" t="n"/>
      <c r="AN26" s="85" t="n"/>
      <c r="AO26" s="86" t="n"/>
      <c r="AP26" s="87" t="n"/>
    </row>
    <row r="27" hidden="1" ht="18" customHeight="1" s="173" thickBot="1">
      <c r="A27" s="81" t="inlineStr">
        <is>
          <t>Laba (rugi) selisih kurs</t>
        </is>
      </c>
      <c r="B27" s="81" t="n"/>
      <c r="C27" s="82" t="inlineStr"/>
      <c r="D27" s="82" t="inlineStr"/>
      <c r="E27" s="82" t="inlineStr"/>
      <c r="F27" s="82" t="inlineStr"/>
      <c r="G27" s="82" t="inlineStr"/>
      <c r="H27" s="82" t="inlineStr"/>
      <c r="I27" s="82" t="inlineStr"/>
      <c r="J27" s="82" t="inlineStr"/>
      <c r="K27" s="83" t="n"/>
      <c r="L27" s="84" t="n"/>
      <c r="M27" s="82" t="n"/>
      <c r="N27" s="82" t="n"/>
      <c r="O27" s="82" t="n"/>
      <c r="P27" s="82" t="n"/>
      <c r="Q27" s="82" t="n"/>
      <c r="R27" s="82" t="n"/>
      <c r="S27" s="82" t="n"/>
      <c r="T27" s="82" t="n"/>
      <c r="U27" s="83" t="n"/>
      <c r="V27" s="84" t="n"/>
      <c r="W27" s="82" t="n"/>
      <c r="X27" s="82" t="n"/>
      <c r="Y27" s="82" t="n"/>
      <c r="Z27" s="82" t="n"/>
      <c r="AA27" s="82" t="n"/>
      <c r="AB27" s="82" t="n"/>
      <c r="AC27" s="82" t="n"/>
      <c r="AD27" s="82" t="n"/>
      <c r="AE27" s="83" t="n"/>
      <c r="AF27" s="84" t="n"/>
      <c r="AG27" s="82" t="n"/>
      <c r="AH27" s="82" t="n"/>
      <c r="AI27" s="82" t="n"/>
      <c r="AJ27" s="82" t="n"/>
      <c r="AK27" s="82" t="n"/>
      <c r="AL27" s="82" t="n"/>
      <c r="AM27" s="82" t="n"/>
      <c r="AN27" s="82" t="n"/>
      <c r="AO27" s="83" t="n"/>
      <c r="AP27" s="84" t="n"/>
    </row>
    <row r="28" ht="52" customHeight="1" s="173" thickBot="1">
      <c r="A28" s="81" t="inlineStr">
        <is>
          <t>Penerimaan pengembalian (pembayaran) pajak penghasilan</t>
        </is>
      </c>
      <c r="B28" s="81" t="n"/>
      <c r="C28" s="82" t="n">
        <v>-140.65</v>
      </c>
      <c r="D28" s="82" t="n">
        <v>-61.519</v>
      </c>
      <c r="E28" s="82" t="n">
        <v>-943.242</v>
      </c>
      <c r="F28" s="82" t="n">
        <v>-1344.08</v>
      </c>
      <c r="G28" s="82" t="n">
        <v>-1446.72</v>
      </c>
      <c r="H28" s="82" t="n">
        <v>-1855.197</v>
      </c>
      <c r="I28" s="82" t="n">
        <v>-1985.972</v>
      </c>
      <c r="J28" s="82" t="n">
        <v>-2571.361</v>
      </c>
      <c r="K28" s="83" t="n"/>
      <c r="L28" s="84" t="n"/>
      <c r="M28" s="82" t="n"/>
      <c r="N28" s="82" t="n"/>
      <c r="O28" s="82" t="n"/>
      <c r="P28" s="82" t="n"/>
      <c r="Q28" s="82" t="n"/>
      <c r="R28" s="82" t="n"/>
      <c r="S28" s="82" t="n"/>
      <c r="T28" s="82" t="n"/>
      <c r="U28" s="83" t="n"/>
      <c r="V28" s="84" t="n"/>
      <c r="W28" s="82" t="n"/>
      <c r="X28" s="82" t="n"/>
      <c r="Y28" s="82" t="n"/>
      <c r="Z28" s="82" t="n"/>
      <c r="AA28" s="82" t="n"/>
      <c r="AB28" s="82" t="n"/>
      <c r="AC28" s="82" t="n"/>
      <c r="AD28" s="82" t="n"/>
      <c r="AE28" s="83" t="n"/>
      <c r="AF28" s="84" t="n"/>
      <c r="AG28" s="82" t="n"/>
      <c r="AH28" s="82" t="n"/>
      <c r="AI28" s="82" t="n"/>
      <c r="AJ28" s="82" t="n"/>
      <c r="AK28" s="82" t="n"/>
      <c r="AL28" s="82" t="n"/>
      <c r="AM28" s="82" t="n"/>
      <c r="AN28" s="82" t="n"/>
      <c r="AO28" s="83" t="n"/>
      <c r="AP28" s="84" t="n"/>
    </row>
    <row r="29" ht="35" customHeight="1" s="173" thickBot="1">
      <c r="A29" s="81" t="inlineStr">
        <is>
          <t>Pembayaran beban operasional lainnya</t>
        </is>
      </c>
      <c r="B29" s="81" t="n"/>
      <c r="C29" s="85" t="n">
        <v>1109.325</v>
      </c>
      <c r="D29" s="85" t="n">
        <v>1317.195</v>
      </c>
      <c r="E29" s="85" t="n">
        <v>7910.953</v>
      </c>
      <c r="F29" s="85" t="n">
        <v>10191.04</v>
      </c>
      <c r="G29" s="85" t="n">
        <v>11781.973</v>
      </c>
      <c r="H29" s="85" t="n">
        <v>12698.368</v>
      </c>
      <c r="I29" s="85" t="n">
        <v>14283.894</v>
      </c>
      <c r="J29" s="85" t="n">
        <v>12984.706</v>
      </c>
      <c r="K29" s="86" t="n"/>
      <c r="L29" s="87" t="n"/>
      <c r="M29" s="85" t="n"/>
      <c r="N29" s="85" t="n"/>
      <c r="O29" s="85" t="n"/>
      <c r="P29" s="85" t="n"/>
      <c r="Q29" s="85" t="n"/>
      <c r="R29" s="85" t="n"/>
      <c r="S29" s="85" t="n"/>
      <c r="T29" s="85" t="n"/>
      <c r="U29" s="86" t="n"/>
      <c r="V29" s="87" t="n"/>
      <c r="W29" s="85" t="n"/>
      <c r="X29" s="85" t="n"/>
      <c r="Y29" s="85" t="n"/>
      <c r="Z29" s="85" t="n"/>
      <c r="AA29" s="85" t="n"/>
      <c r="AB29" s="85" t="n"/>
      <c r="AC29" s="85" t="n"/>
      <c r="AD29" s="85" t="n"/>
      <c r="AE29" s="86" t="n"/>
      <c r="AF29" s="87" t="n"/>
      <c r="AG29" s="85" t="n"/>
      <c r="AH29" s="85" t="n"/>
      <c r="AI29" s="85" t="n"/>
      <c r="AJ29" s="85" t="n"/>
      <c r="AK29" s="85" t="n"/>
      <c r="AL29" s="85" t="n"/>
      <c r="AM29" s="85" t="n"/>
      <c r="AN29" s="85" t="n"/>
      <c r="AO29" s="86" t="n"/>
      <c r="AP29" s="87" t="n"/>
    </row>
    <row r="30" ht="35" customHeight="1" s="173" thickBot="1">
      <c r="A30" s="81" t="inlineStr">
        <is>
          <t>Penerimaan pendapatan non-operasional</t>
        </is>
      </c>
      <c r="B30" s="81" t="n"/>
      <c r="C30" s="82" t="n">
        <v>-6.093</v>
      </c>
      <c r="D30" s="82" t="n">
        <v>-2.263</v>
      </c>
      <c r="E30" s="82" t="n">
        <v>-54.177</v>
      </c>
      <c r="F30" s="82" t="n">
        <v>65.76600000000001</v>
      </c>
      <c r="G30" s="82" t="n">
        <v>24.903</v>
      </c>
      <c r="H30" s="82" t="n">
        <v>25.571</v>
      </c>
      <c r="I30" s="82" t="n">
        <v>112.287</v>
      </c>
      <c r="J30" s="82" t="n">
        <v>58.064</v>
      </c>
      <c r="K30" s="83" t="n"/>
      <c r="L30" s="84" t="n"/>
      <c r="M30" s="82" t="n"/>
      <c r="N30" s="82" t="n"/>
      <c r="O30" s="82" t="n"/>
      <c r="P30" s="82" t="n"/>
      <c r="Q30" s="82" t="n"/>
      <c r="R30" s="82" t="n"/>
      <c r="S30" s="82" t="n"/>
      <c r="T30" s="82" t="n"/>
      <c r="U30" s="83" t="n"/>
      <c r="V30" s="84" t="n"/>
      <c r="W30" s="82" t="n"/>
      <c r="X30" s="82" t="n"/>
      <c r="Y30" s="82" t="n"/>
      <c r="Z30" s="82" t="n"/>
      <c r="AA30" s="82" t="n"/>
      <c r="AB30" s="82" t="n"/>
      <c r="AC30" s="82" t="n"/>
      <c r="AD30" s="82" t="n"/>
      <c r="AE30" s="83" t="n"/>
      <c r="AF30" s="84" t="n"/>
      <c r="AG30" s="82" t="n"/>
      <c r="AH30" s="82" t="n"/>
      <c r="AI30" s="82" t="n"/>
      <c r="AJ30" s="82" t="n"/>
      <c r="AK30" s="82" t="n"/>
      <c r="AL30" s="82" t="n"/>
      <c r="AM30" s="82" t="n"/>
      <c r="AN30" s="82" t="n"/>
      <c r="AO30" s="83" t="n"/>
      <c r="AP30" s="84" t="n"/>
    </row>
    <row r="31" hidden="1" ht="35" customHeight="1" s="173" thickBot="1">
      <c r="A31" s="81" t="inlineStr">
        <is>
          <t>Pengembalian (penempatan) uang jaminan</t>
        </is>
      </c>
      <c r="B31" s="81" t="n"/>
      <c r="C31" s="82" t="inlineStr"/>
      <c r="D31" s="82" t="inlineStr"/>
      <c r="E31" s="82" t="inlineStr"/>
      <c r="F31" s="82" t="inlineStr"/>
      <c r="G31" s="82" t="inlineStr"/>
      <c r="H31" s="82" t="inlineStr"/>
      <c r="I31" s="82" t="inlineStr"/>
      <c r="J31" s="82" t="inlineStr"/>
      <c r="K31" s="83" t="n"/>
      <c r="L31" s="84" t="n"/>
      <c r="M31" s="82" t="n"/>
      <c r="N31" s="82" t="n"/>
      <c r="O31" s="82" t="n"/>
      <c r="P31" s="82" t="n"/>
      <c r="Q31" s="82" t="n"/>
      <c r="R31" s="82" t="n"/>
      <c r="S31" s="82" t="n"/>
      <c r="T31" s="82" t="n"/>
      <c r="U31" s="83" t="n"/>
      <c r="V31" s="84" t="n"/>
      <c r="W31" s="82" t="n"/>
      <c r="X31" s="82" t="n"/>
      <c r="Y31" s="82" t="n"/>
      <c r="Z31" s="82" t="n"/>
      <c r="AA31" s="82" t="n"/>
      <c r="AB31" s="82" t="n"/>
      <c r="AC31" s="82" t="n"/>
      <c r="AD31" s="82" t="n"/>
      <c r="AE31" s="83" t="n"/>
      <c r="AF31" s="84" t="n"/>
      <c r="AG31" s="82" t="n"/>
      <c r="AH31" s="82" t="n"/>
      <c r="AI31" s="82" t="n"/>
      <c r="AJ31" s="82" t="n"/>
      <c r="AK31" s="82" t="n"/>
      <c r="AL31" s="82" t="n"/>
      <c r="AM31" s="82" t="n"/>
      <c r="AN31" s="82" t="n"/>
      <c r="AO31" s="83" t="n"/>
      <c r="AP31" s="84" t="n"/>
    </row>
    <row r="32" ht="35" customHeight="1" s="173" thickBot="1">
      <c r="A32" s="81" t="inlineStr">
        <is>
          <t>Penerimaan (pengeluaran) kas lainnya dari aktivitas operasi</t>
        </is>
      </c>
      <c r="B32" s="81" t="n"/>
      <c r="C32" s="82" t="n">
        <v>-12.089</v>
      </c>
      <c r="D32" s="82" t="n">
        <v>-9.26</v>
      </c>
      <c r="E32" s="82" t="n">
        <v>-215.495</v>
      </c>
      <c r="F32" s="82" t="n">
        <v>-238.8</v>
      </c>
      <c r="G32" s="82" t="n">
        <v>-355.386</v>
      </c>
      <c r="H32" s="82" t="n">
        <v>-378.191</v>
      </c>
      <c r="I32" s="82" t="n">
        <v>-495.604</v>
      </c>
      <c r="J32" s="82" t="n">
        <v>-589.3819999999999</v>
      </c>
      <c r="K32" s="83" t="n"/>
      <c r="L32" s="84" t="n"/>
      <c r="M32" s="82" t="n"/>
      <c r="N32" s="82" t="n"/>
      <c r="O32" s="82" t="n"/>
      <c r="P32" s="82" t="n"/>
      <c r="Q32" s="82" t="n"/>
      <c r="R32" s="82" t="n"/>
      <c r="S32" s="82" t="n"/>
      <c r="T32" s="82" t="n"/>
      <c r="U32" s="83" t="n"/>
      <c r="V32" s="84" t="n"/>
      <c r="W32" s="82" t="n"/>
      <c r="X32" s="82" t="n"/>
      <c r="Y32" s="82" t="n"/>
      <c r="Z32" s="82" t="n"/>
      <c r="AA32" s="82" t="n"/>
      <c r="AB32" s="82" t="n"/>
      <c r="AC32" s="82" t="n"/>
      <c r="AD32" s="82" t="n"/>
      <c r="AE32" s="83" t="n"/>
      <c r="AF32" s="84" t="n"/>
      <c r="AG32" s="82" t="n"/>
      <c r="AH32" s="82" t="n"/>
      <c r="AI32" s="82" t="n"/>
      <c r="AJ32" s="82" t="n"/>
      <c r="AK32" s="82" t="n"/>
      <c r="AL32" s="82" t="n"/>
      <c r="AM32" s="82" t="n"/>
      <c r="AN32" s="82" t="n"/>
      <c r="AO32" s="83" t="n"/>
      <c r="AP32" s="84" t="n"/>
    </row>
    <row r="33" ht="35" customHeight="1" s="173" thickBot="1">
      <c r="A33" s="80" t="inlineStr">
        <is>
          <t>Penurunan (kenaikan) aset operasi</t>
        </is>
      </c>
      <c r="B33" s="80" t="n"/>
      <c r="C33" s="76" t="n"/>
      <c r="D33" s="76" t="n"/>
      <c r="E33" s="76" t="n"/>
      <c r="F33" s="76" t="n"/>
      <c r="G33" s="76" t="n"/>
      <c r="H33" s="76" t="n"/>
      <c r="I33" s="76" t="n"/>
      <c r="J33" s="76" t="n"/>
      <c r="K33" s="77" t="n"/>
      <c r="L33" s="78" t="n"/>
      <c r="M33" s="76" t="n"/>
      <c r="N33" s="76" t="n"/>
      <c r="O33" s="76" t="n"/>
      <c r="P33" s="76" t="n"/>
      <c r="Q33" s="76" t="n"/>
      <c r="R33" s="76" t="n"/>
      <c r="S33" s="76" t="n"/>
      <c r="T33" s="76" t="n"/>
      <c r="U33" s="77" t="n"/>
      <c r="V33" s="78" t="n"/>
      <c r="W33" s="76" t="n"/>
      <c r="X33" s="76" t="n"/>
      <c r="Y33" s="76" t="n"/>
      <c r="Z33" s="76" t="n"/>
      <c r="AA33" s="76" t="n"/>
      <c r="AB33" s="76" t="n"/>
      <c r="AC33" s="76" t="n"/>
      <c r="AD33" s="76" t="n"/>
      <c r="AE33" s="77" t="n"/>
      <c r="AF33" s="78" t="n"/>
      <c r="AG33" s="76" t="n"/>
      <c r="AH33" s="76" t="n"/>
      <c r="AI33" s="76" t="n"/>
      <c r="AJ33" s="76" t="n"/>
      <c r="AK33" s="76" t="n"/>
      <c r="AL33" s="76" t="n"/>
      <c r="AM33" s="76" t="n"/>
      <c r="AN33" s="76" t="n"/>
      <c r="AO33" s="77" t="n"/>
      <c r="AP33" s="78" t="n"/>
    </row>
    <row r="34" ht="52" customHeight="1" s="173" thickBot="1">
      <c r="A34" s="81" t="inlineStr">
        <is>
          <t>Penurunan (kenaikan) penempatan pada bank lain dan Bank Indonesia</t>
        </is>
      </c>
      <c r="B34" s="81" t="n"/>
      <c r="C34" s="82" t="n">
        <v>-450</v>
      </c>
      <c r="D34" s="82" t="n">
        <v>-300</v>
      </c>
      <c r="E34" s="82" t="n">
        <v>1000</v>
      </c>
      <c r="F34" s="82" t="n">
        <v>6958.439</v>
      </c>
      <c r="G34" s="82" t="n">
        <v>0</v>
      </c>
      <c r="H34" s="82" t="inlineStr"/>
      <c r="I34" s="82" t="inlineStr"/>
      <c r="J34" s="82" t="inlineStr"/>
      <c r="K34" s="83" t="n"/>
      <c r="L34" s="84" t="n"/>
      <c r="M34" s="82" t="n"/>
      <c r="N34" s="82" t="n"/>
      <c r="O34" s="82" t="n"/>
      <c r="P34" s="82" t="n"/>
      <c r="Q34" s="82" t="n"/>
      <c r="R34" s="82" t="n"/>
      <c r="S34" s="82" t="n"/>
      <c r="T34" s="82" t="n"/>
      <c r="U34" s="83" t="n"/>
      <c r="V34" s="84" t="n"/>
      <c r="W34" s="82" t="n"/>
      <c r="X34" s="82" t="n"/>
      <c r="Y34" s="82" t="n"/>
      <c r="Z34" s="82" t="n"/>
      <c r="AA34" s="82" t="n"/>
      <c r="AB34" s="82" t="n"/>
      <c r="AC34" s="82" t="n"/>
      <c r="AD34" s="82" t="n"/>
      <c r="AE34" s="83" t="n"/>
      <c r="AF34" s="84" t="n"/>
      <c r="AG34" s="82" t="n"/>
      <c r="AH34" s="82" t="n"/>
      <c r="AI34" s="82" t="n"/>
      <c r="AJ34" s="82" t="n"/>
      <c r="AK34" s="82" t="n"/>
      <c r="AL34" s="82" t="n"/>
      <c r="AM34" s="82" t="n"/>
      <c r="AN34" s="82" t="n"/>
      <c r="AO34" s="83" t="n"/>
      <c r="AP34" s="84" t="n"/>
    </row>
    <row r="35" ht="35" customHeight="1" s="173" thickBot="1">
      <c r="A35" s="81" t="inlineStr">
        <is>
          <t>Penurunan (kenaikan) efek yang diperdagangkan</t>
        </is>
      </c>
      <c r="B35" s="81" t="n"/>
      <c r="C35" s="82" t="inlineStr"/>
      <c r="D35" s="82" t="inlineStr"/>
      <c r="E35" s="82" t="n">
        <v>290.58</v>
      </c>
      <c r="F35" s="82" t="n">
        <v>-566.235</v>
      </c>
      <c r="G35" s="82" t="n">
        <v>1663.206</v>
      </c>
      <c r="H35" s="82" t="n">
        <v>-3972.56</v>
      </c>
      <c r="I35" s="82" t="n">
        <v>-1472.899</v>
      </c>
      <c r="J35" s="82" t="n">
        <v>-5934.019</v>
      </c>
      <c r="K35" s="83" t="n"/>
      <c r="L35" s="84" t="n"/>
      <c r="M35" s="82" t="n"/>
      <c r="N35" s="82" t="n"/>
      <c r="O35" s="82" t="n"/>
      <c r="P35" s="82" t="n"/>
      <c r="Q35" s="82" t="n"/>
      <c r="R35" s="82" t="n"/>
      <c r="S35" s="82" t="n"/>
      <c r="T35" s="82" t="n"/>
      <c r="U35" s="83" t="n"/>
      <c r="V35" s="84" t="n"/>
      <c r="W35" s="82" t="n"/>
      <c r="X35" s="82" t="n"/>
      <c r="Y35" s="82" t="n"/>
      <c r="Z35" s="82" t="n"/>
      <c r="AA35" s="82" t="n"/>
      <c r="AB35" s="82" t="n"/>
      <c r="AC35" s="82" t="n"/>
      <c r="AD35" s="82" t="n"/>
      <c r="AE35" s="83" t="n"/>
      <c r="AF35" s="84" t="n"/>
      <c r="AG35" s="82" t="n"/>
      <c r="AH35" s="82" t="n"/>
      <c r="AI35" s="82" t="n"/>
      <c r="AJ35" s="82" t="n"/>
      <c r="AK35" s="82" t="n"/>
      <c r="AL35" s="82" t="n"/>
      <c r="AM35" s="82" t="n"/>
      <c r="AN35" s="82" t="n"/>
      <c r="AO35" s="83" t="n"/>
      <c r="AP35" s="84" t="n"/>
    </row>
    <row r="36" hidden="1" ht="52" customHeight="1" s="173" thickBot="1">
      <c r="A36" s="81" t="inlineStr">
        <is>
          <t>Penurunan (kenaikan) efek yang dibeli dengan janji dijual kembali</t>
        </is>
      </c>
      <c r="B36" s="81" t="n"/>
      <c r="C36" s="82" t="inlineStr"/>
      <c r="D36" s="82" t="inlineStr"/>
      <c r="E36" s="82" t="inlineStr"/>
      <c r="F36" s="82" t="inlineStr"/>
      <c r="G36" s="82" t="inlineStr"/>
      <c r="H36" s="82" t="inlineStr"/>
      <c r="I36" s="82" t="inlineStr"/>
      <c r="J36" s="82" t="inlineStr"/>
      <c r="K36" s="83" t="n"/>
      <c r="L36" s="84" t="n"/>
      <c r="M36" s="82" t="n"/>
      <c r="N36" s="82" t="n"/>
      <c r="O36" s="82" t="n"/>
      <c r="P36" s="82" t="n"/>
      <c r="Q36" s="82" t="n"/>
      <c r="R36" s="82" t="n"/>
      <c r="S36" s="82" t="n"/>
      <c r="T36" s="82" t="n"/>
      <c r="U36" s="83" t="n"/>
      <c r="V36" s="84" t="n"/>
      <c r="W36" s="82" t="n"/>
      <c r="X36" s="82" t="n"/>
      <c r="Y36" s="82" t="n"/>
      <c r="Z36" s="82" t="n"/>
      <c r="AA36" s="82" t="n"/>
      <c r="AB36" s="82" t="n"/>
      <c r="AC36" s="82" t="n"/>
      <c r="AD36" s="82" t="n"/>
      <c r="AE36" s="83" t="n"/>
      <c r="AF36" s="84" t="n"/>
      <c r="AG36" s="82" t="n"/>
      <c r="AH36" s="82" t="n"/>
      <c r="AI36" s="82" t="n"/>
      <c r="AJ36" s="82" t="n"/>
      <c r="AK36" s="82" t="n"/>
      <c r="AL36" s="82" t="n"/>
      <c r="AM36" s="82" t="n"/>
      <c r="AN36" s="82" t="n"/>
      <c r="AO36" s="83" t="n"/>
      <c r="AP36" s="84" t="n"/>
    </row>
    <row r="37" hidden="1" ht="52" customHeight="1" s="173" thickBot="1">
      <c r="A37" s="81" t="inlineStr">
        <is>
          <t>Penurunan (kenaikan) investasi pemegang polis pada kontrak unit-linked</t>
        </is>
      </c>
      <c r="B37" s="81" t="n"/>
      <c r="C37" s="82" t="inlineStr"/>
      <c r="D37" s="82" t="inlineStr"/>
      <c r="E37" s="82" t="inlineStr"/>
      <c r="F37" s="82" t="inlineStr"/>
      <c r="G37" s="82" t="inlineStr"/>
      <c r="H37" s="82" t="inlineStr"/>
      <c r="I37" s="82" t="inlineStr"/>
      <c r="J37" s="82" t="inlineStr"/>
      <c r="K37" s="83" t="n"/>
      <c r="L37" s="84" t="n"/>
      <c r="M37" s="82" t="n"/>
      <c r="N37" s="82" t="n"/>
      <c r="O37" s="82" t="n"/>
      <c r="P37" s="82" t="n"/>
      <c r="Q37" s="82" t="n"/>
      <c r="R37" s="82" t="n"/>
      <c r="S37" s="82" t="n"/>
      <c r="T37" s="82" t="n"/>
      <c r="U37" s="83" t="n"/>
      <c r="V37" s="84" t="n"/>
      <c r="W37" s="82" t="n"/>
      <c r="X37" s="82" t="n"/>
      <c r="Y37" s="82" t="n"/>
      <c r="Z37" s="82" t="n"/>
      <c r="AA37" s="82" t="n"/>
      <c r="AB37" s="82" t="n"/>
      <c r="AC37" s="82" t="n"/>
      <c r="AD37" s="82" t="n"/>
      <c r="AE37" s="83" t="n"/>
      <c r="AF37" s="84" t="n"/>
      <c r="AG37" s="82" t="n"/>
      <c r="AH37" s="82" t="n"/>
      <c r="AI37" s="82" t="n"/>
      <c r="AJ37" s="82" t="n"/>
      <c r="AK37" s="82" t="n"/>
      <c r="AL37" s="82" t="n"/>
      <c r="AM37" s="82" t="n"/>
      <c r="AN37" s="82" t="n"/>
      <c r="AO37" s="83" t="n"/>
      <c r="AP37" s="84" t="n"/>
    </row>
    <row r="38" ht="35" customHeight="1" s="173" thickBot="1">
      <c r="A38" s="81" t="inlineStr">
        <is>
          <t>Penurunan (kenaikan) wesel ekspor dan tagihan lainnya</t>
        </is>
      </c>
      <c r="B38" s="81" t="n"/>
      <c r="C38" s="82" t="inlineStr"/>
      <c r="D38" s="82" t="inlineStr"/>
      <c r="E38" s="82" t="n">
        <v>41.747</v>
      </c>
      <c r="F38" s="82" t="n">
        <v>-116.881</v>
      </c>
      <c r="G38" s="82" t="n">
        <v>45.529</v>
      </c>
      <c r="H38" s="82" t="n">
        <v>-40.287</v>
      </c>
      <c r="I38" s="82" t="n">
        <v>-115.758</v>
      </c>
      <c r="J38" s="82" t="n">
        <v>92.732</v>
      </c>
      <c r="K38" s="83" t="n"/>
      <c r="L38" s="84" t="n"/>
      <c r="M38" s="82" t="n"/>
      <c r="N38" s="82" t="n"/>
      <c r="O38" s="82" t="n"/>
      <c r="P38" s="82" t="n"/>
      <c r="Q38" s="82" t="n"/>
      <c r="R38" s="82" t="n"/>
      <c r="S38" s="82" t="n"/>
      <c r="T38" s="82" t="n"/>
      <c r="U38" s="83" t="n"/>
      <c r="V38" s="84" t="n"/>
      <c r="W38" s="82" t="n"/>
      <c r="X38" s="82" t="n"/>
      <c r="Y38" s="82" t="n"/>
      <c r="Z38" s="82" t="n"/>
      <c r="AA38" s="82" t="n"/>
      <c r="AB38" s="82" t="n"/>
      <c r="AC38" s="82" t="n"/>
      <c r="AD38" s="82" t="n"/>
      <c r="AE38" s="83" t="n"/>
      <c r="AF38" s="84" t="n"/>
      <c r="AG38" s="82" t="n"/>
      <c r="AH38" s="82" t="n"/>
      <c r="AI38" s="82" t="n"/>
      <c r="AJ38" s="82" t="n"/>
      <c r="AK38" s="82" t="n"/>
      <c r="AL38" s="82" t="n"/>
      <c r="AM38" s="82" t="n"/>
      <c r="AN38" s="82" t="n"/>
      <c r="AO38" s="83" t="n"/>
      <c r="AP38" s="84" t="n"/>
    </row>
    <row r="39" ht="35" customHeight="1" s="173" thickBot="1">
      <c r="A39" s="81" t="inlineStr">
        <is>
          <t>Penurunan (kenaikan) tagihan akseptasi</t>
        </is>
      </c>
      <c r="B39" s="81" t="n"/>
      <c r="C39" s="82" t="inlineStr"/>
      <c r="D39" s="82" t="inlineStr"/>
      <c r="E39" s="82" t="inlineStr"/>
      <c r="F39" s="82" t="n">
        <v>133.842</v>
      </c>
      <c r="G39" s="82" t="n">
        <v>-319.908</v>
      </c>
      <c r="H39" s="82" t="n">
        <v>50.175</v>
      </c>
      <c r="I39" s="82" t="n">
        <v>246.083</v>
      </c>
      <c r="J39" s="82" t="n">
        <v>-507.971</v>
      </c>
      <c r="K39" s="83" t="n"/>
      <c r="L39" s="84" t="n"/>
      <c r="M39" s="82" t="n"/>
      <c r="N39" s="82" t="n"/>
      <c r="O39" s="82" t="n"/>
      <c r="P39" s="82" t="n"/>
      <c r="Q39" s="82" t="n"/>
      <c r="R39" s="82" t="n"/>
      <c r="S39" s="82" t="n"/>
      <c r="T39" s="82" t="n"/>
      <c r="U39" s="83" t="n"/>
      <c r="V39" s="84" t="n"/>
      <c r="W39" s="82" t="n"/>
      <c r="X39" s="82" t="n"/>
      <c r="Y39" s="82" t="n"/>
      <c r="Z39" s="82" t="n"/>
      <c r="AA39" s="82" t="n"/>
      <c r="AB39" s="82" t="n"/>
      <c r="AC39" s="82" t="n"/>
      <c r="AD39" s="82" t="n"/>
      <c r="AE39" s="83" t="n"/>
      <c r="AF39" s="84" t="n"/>
      <c r="AG39" s="82" t="n"/>
      <c r="AH39" s="82" t="n"/>
      <c r="AI39" s="82" t="n"/>
      <c r="AJ39" s="82" t="n"/>
      <c r="AK39" s="82" t="n"/>
      <c r="AL39" s="82" t="n"/>
      <c r="AM39" s="82" t="n"/>
      <c r="AN39" s="82" t="n"/>
      <c r="AO39" s="83" t="n"/>
      <c r="AP39" s="84" t="n"/>
    </row>
    <row r="40" hidden="1" ht="35" customHeight="1" s="173" thickBot="1">
      <c r="A40" s="81" t="inlineStr">
        <is>
          <t>Penurunan (kenaikan) pinjaman yang diberikan</t>
        </is>
      </c>
      <c r="B40" s="81" t="n"/>
      <c r="C40" s="82" t="inlineStr"/>
      <c r="D40" s="82" t="inlineStr"/>
      <c r="E40" s="82" t="inlineStr"/>
      <c r="F40" s="82" t="inlineStr"/>
      <c r="G40" s="82" t="inlineStr"/>
      <c r="H40" s="82" t="inlineStr"/>
      <c r="I40" s="82" t="inlineStr"/>
      <c r="J40" s="82" t="inlineStr"/>
      <c r="K40" s="83" t="n"/>
      <c r="L40" s="84" t="n"/>
      <c r="M40" s="82" t="n"/>
      <c r="N40" s="82" t="n"/>
      <c r="O40" s="82" t="n"/>
      <c r="P40" s="82" t="n"/>
      <c r="Q40" s="82" t="n"/>
      <c r="R40" s="82" t="n"/>
      <c r="S40" s="82" t="n"/>
      <c r="T40" s="82" t="n"/>
      <c r="U40" s="83" t="n"/>
      <c r="V40" s="84" t="n"/>
      <c r="W40" s="82" t="n"/>
      <c r="X40" s="82" t="n"/>
      <c r="Y40" s="82" t="n"/>
      <c r="Z40" s="82" t="n"/>
      <c r="AA40" s="82" t="n"/>
      <c r="AB40" s="82" t="n"/>
      <c r="AC40" s="82" t="n"/>
      <c r="AD40" s="82" t="n"/>
      <c r="AE40" s="83" t="n"/>
      <c r="AF40" s="84" t="n"/>
      <c r="AG40" s="82" t="n"/>
      <c r="AH40" s="82" t="n"/>
      <c r="AI40" s="82" t="n"/>
      <c r="AJ40" s="82" t="n"/>
      <c r="AK40" s="82" t="n"/>
      <c r="AL40" s="82" t="n"/>
      <c r="AM40" s="82" t="n"/>
      <c r="AN40" s="82" t="n"/>
      <c r="AO40" s="83" t="n"/>
      <c r="AP40" s="84" t="n"/>
    </row>
    <row r="41" hidden="1" ht="35" customHeight="1" s="173" thickBot="1">
      <c r="A41" s="81" t="inlineStr">
        <is>
          <t>Penurunan (kenaikan) piutang pembiayaan konsumen</t>
        </is>
      </c>
      <c r="B41" s="81" t="n"/>
      <c r="C41" s="82" t="inlineStr"/>
      <c r="D41" s="82" t="inlineStr"/>
      <c r="E41" s="82" t="inlineStr"/>
      <c r="F41" s="82" t="inlineStr"/>
      <c r="G41" s="82" t="inlineStr"/>
      <c r="H41" s="82" t="inlineStr"/>
      <c r="I41" s="82" t="inlineStr"/>
      <c r="J41" s="82" t="inlineStr"/>
      <c r="K41" s="83" t="n"/>
      <c r="L41" s="84" t="n"/>
      <c r="M41" s="82" t="n"/>
      <c r="N41" s="82" t="n"/>
      <c r="O41" s="82" t="n"/>
      <c r="P41" s="82" t="n"/>
      <c r="Q41" s="82" t="n"/>
      <c r="R41" s="82" t="n"/>
      <c r="S41" s="82" t="n"/>
      <c r="T41" s="82" t="n"/>
      <c r="U41" s="83" t="n"/>
      <c r="V41" s="84" t="n"/>
      <c r="W41" s="82" t="n"/>
      <c r="X41" s="82" t="n"/>
      <c r="Y41" s="82" t="n"/>
      <c r="Z41" s="82" t="n"/>
      <c r="AA41" s="82" t="n"/>
      <c r="AB41" s="82" t="n"/>
      <c r="AC41" s="82" t="n"/>
      <c r="AD41" s="82" t="n"/>
      <c r="AE41" s="83" t="n"/>
      <c r="AF41" s="84" t="n"/>
      <c r="AG41" s="82" t="n"/>
      <c r="AH41" s="82" t="n"/>
      <c r="AI41" s="82" t="n"/>
      <c r="AJ41" s="82" t="n"/>
      <c r="AK41" s="82" t="n"/>
      <c r="AL41" s="82" t="n"/>
      <c r="AM41" s="82" t="n"/>
      <c r="AN41" s="82" t="n"/>
      <c r="AO41" s="83" t="n"/>
      <c r="AP41" s="84" t="n"/>
    </row>
    <row r="42" hidden="1" ht="35" customHeight="1" s="173" thickBot="1">
      <c r="A42" s="81" t="inlineStr">
        <is>
          <t>Penurunan (kenaikan) investasi sewa</t>
        </is>
      </c>
      <c r="B42" s="81" t="n"/>
      <c r="C42" s="82" t="inlineStr"/>
      <c r="D42" s="82" t="inlineStr"/>
      <c r="E42" s="82" t="inlineStr"/>
      <c r="F42" s="82" t="inlineStr"/>
      <c r="G42" s="82" t="inlineStr"/>
      <c r="H42" s="82" t="inlineStr"/>
      <c r="I42" s="82" t="inlineStr"/>
      <c r="J42" s="82" t="inlineStr"/>
      <c r="K42" s="83" t="n"/>
      <c r="L42" s="84" t="n"/>
      <c r="M42" s="82" t="n"/>
      <c r="N42" s="82" t="n"/>
      <c r="O42" s="82" t="n"/>
      <c r="P42" s="82" t="n"/>
      <c r="Q42" s="82" t="n"/>
      <c r="R42" s="82" t="n"/>
      <c r="S42" s="82" t="n"/>
      <c r="T42" s="82" t="n"/>
      <c r="U42" s="83" t="n"/>
      <c r="V42" s="84" t="n"/>
      <c r="W42" s="82" t="n"/>
      <c r="X42" s="82" t="n"/>
      <c r="Y42" s="82" t="n"/>
      <c r="Z42" s="82" t="n"/>
      <c r="AA42" s="82" t="n"/>
      <c r="AB42" s="82" t="n"/>
      <c r="AC42" s="82" t="n"/>
      <c r="AD42" s="82" t="n"/>
      <c r="AE42" s="83" t="n"/>
      <c r="AF42" s="84" t="n"/>
      <c r="AG42" s="82" t="n"/>
      <c r="AH42" s="82" t="n"/>
      <c r="AI42" s="82" t="n"/>
      <c r="AJ42" s="82" t="n"/>
      <c r="AK42" s="82" t="n"/>
      <c r="AL42" s="82" t="n"/>
      <c r="AM42" s="82" t="n"/>
      <c r="AN42" s="82" t="n"/>
      <c r="AO42" s="83" t="n"/>
      <c r="AP42" s="84" t="n"/>
    </row>
    <row r="43" hidden="1" ht="35" customHeight="1" s="173" thickBot="1">
      <c r="A43" s="81" t="inlineStr">
        <is>
          <t>Penurunan (kenaikan) tagihan anjak piutang</t>
        </is>
      </c>
      <c r="B43" s="81" t="n"/>
      <c r="C43" s="82" t="inlineStr"/>
      <c r="D43" s="82" t="inlineStr"/>
      <c r="E43" s="82" t="inlineStr"/>
      <c r="F43" s="82" t="inlineStr"/>
      <c r="G43" s="82" t="inlineStr"/>
      <c r="H43" s="82" t="inlineStr"/>
      <c r="I43" s="82" t="inlineStr"/>
      <c r="J43" s="82" t="inlineStr"/>
      <c r="K43" s="83" t="n"/>
      <c r="L43" s="84" t="n"/>
      <c r="M43" s="82" t="n"/>
      <c r="N43" s="82" t="n"/>
      <c r="O43" s="82" t="n"/>
      <c r="P43" s="82" t="n"/>
      <c r="Q43" s="82" t="n"/>
      <c r="R43" s="82" t="n"/>
      <c r="S43" s="82" t="n"/>
      <c r="T43" s="82" t="n"/>
      <c r="U43" s="83" t="n"/>
      <c r="V43" s="84" t="n"/>
      <c r="W43" s="82" t="n"/>
      <c r="X43" s="82" t="n"/>
      <c r="Y43" s="82" t="n"/>
      <c r="Z43" s="82" t="n"/>
      <c r="AA43" s="82" t="n"/>
      <c r="AB43" s="82" t="n"/>
      <c r="AC43" s="82" t="n"/>
      <c r="AD43" s="82" t="n"/>
      <c r="AE43" s="83" t="n"/>
      <c r="AF43" s="84" t="n"/>
      <c r="AG43" s="82" t="n"/>
      <c r="AH43" s="82" t="n"/>
      <c r="AI43" s="82" t="n"/>
      <c r="AJ43" s="82" t="n"/>
      <c r="AK43" s="82" t="n"/>
      <c r="AL43" s="82" t="n"/>
      <c r="AM43" s="82" t="n"/>
      <c r="AN43" s="82" t="n"/>
      <c r="AO43" s="83" t="n"/>
      <c r="AP43" s="84" t="n"/>
    </row>
    <row r="44" ht="35" customHeight="1" s="173" thickBot="1">
      <c r="A44" s="88" t="inlineStr">
        <is>
          <t>Penurunan (kenaikan) piutang dan pembiayaan syariah</t>
        </is>
      </c>
      <c r="B44" s="88" t="n"/>
      <c r="C44" s="76" t="n"/>
      <c r="D44" s="76" t="n"/>
      <c r="E44" s="76" t="n"/>
      <c r="F44" s="76" t="n"/>
      <c r="G44" s="76" t="n"/>
      <c r="H44" s="76" t="n"/>
      <c r="I44" s="76" t="n"/>
      <c r="J44" s="76" t="n"/>
      <c r="K44" s="77" t="n"/>
      <c r="L44" s="78" t="n"/>
      <c r="M44" s="76" t="n"/>
      <c r="N44" s="76" t="n"/>
      <c r="O44" s="76" t="n"/>
      <c r="P44" s="76" t="n"/>
      <c r="Q44" s="76" t="n"/>
      <c r="R44" s="76" t="n"/>
      <c r="S44" s="76" t="n"/>
      <c r="T44" s="76" t="n"/>
      <c r="U44" s="77" t="n"/>
      <c r="V44" s="78" t="n"/>
      <c r="W44" s="76" t="n"/>
      <c r="X44" s="76" t="n"/>
      <c r="Y44" s="76" t="n"/>
      <c r="Z44" s="76" t="n"/>
      <c r="AA44" s="76" t="n"/>
      <c r="AB44" s="76" t="n"/>
      <c r="AC44" s="76" t="n"/>
      <c r="AD44" s="76" t="n"/>
      <c r="AE44" s="77" t="n"/>
      <c r="AF44" s="78" t="n"/>
      <c r="AG44" s="76" t="n"/>
      <c r="AH44" s="76" t="n"/>
      <c r="AI44" s="76" t="n"/>
      <c r="AJ44" s="76" t="n"/>
      <c r="AK44" s="76" t="n"/>
      <c r="AL44" s="76" t="n"/>
      <c r="AM44" s="76" t="n"/>
      <c r="AN44" s="76" t="n"/>
      <c r="AO44" s="77" t="n"/>
      <c r="AP44" s="78" t="n"/>
    </row>
    <row r="45" ht="35" customHeight="1" s="173" thickBot="1">
      <c r="A45" s="89" t="inlineStr">
        <is>
          <t>Penurunan (kenaikan) piutang murabahah</t>
        </is>
      </c>
      <c r="B45" s="89" t="n"/>
      <c r="C45" s="82" t="n">
        <v>-688.105</v>
      </c>
      <c r="D45" s="82" t="n">
        <v>-2227.133</v>
      </c>
      <c r="E45" s="82" t="n">
        <v>-10352.837</v>
      </c>
      <c r="F45" s="82" t="n">
        <v>-11841.47</v>
      </c>
      <c r="G45" s="82" t="n">
        <v>-23187.796</v>
      </c>
      <c r="H45" s="82" t="n">
        <v>-11629.74</v>
      </c>
      <c r="I45" s="82" t="n">
        <v>-7769.438</v>
      </c>
      <c r="J45" s="82" t="n">
        <v>-7068.769</v>
      </c>
      <c r="K45" s="83" t="n"/>
      <c r="L45" s="84" t="n"/>
      <c r="M45" s="82" t="n"/>
      <c r="N45" s="82" t="n"/>
      <c r="O45" s="82" t="n"/>
      <c r="P45" s="82" t="n"/>
      <c r="Q45" s="82" t="n"/>
      <c r="R45" s="82" t="n"/>
      <c r="S45" s="82" t="n"/>
      <c r="T45" s="82" t="n"/>
      <c r="U45" s="83" t="n"/>
      <c r="V45" s="84" t="n"/>
      <c r="W45" s="82" t="n"/>
      <c r="X45" s="82" t="n"/>
      <c r="Y45" s="82" t="n"/>
      <c r="Z45" s="82" t="n"/>
      <c r="AA45" s="82" t="n"/>
      <c r="AB45" s="82" t="n"/>
      <c r="AC45" s="82" t="n"/>
      <c r="AD45" s="82" t="n"/>
      <c r="AE45" s="83" t="n"/>
      <c r="AF45" s="84" t="n"/>
      <c r="AG45" s="82" t="n"/>
      <c r="AH45" s="82" t="n"/>
      <c r="AI45" s="82" t="n"/>
      <c r="AJ45" s="82" t="n"/>
      <c r="AK45" s="82" t="n"/>
      <c r="AL45" s="82" t="n"/>
      <c r="AM45" s="82" t="n"/>
      <c r="AN45" s="82" t="n"/>
      <c r="AO45" s="83" t="n"/>
      <c r="AP45" s="84" t="n"/>
    </row>
    <row r="46" ht="35" customHeight="1" s="173" thickBot="1">
      <c r="A46" s="89" t="inlineStr">
        <is>
          <t>Penurunan (kenaikan) piutang istishna</t>
        </is>
      </c>
      <c r="B46" s="89" t="n"/>
      <c r="C46" s="82" t="n">
        <v>1.071</v>
      </c>
      <c r="D46" s="82" t="n">
        <v>91.785</v>
      </c>
      <c r="E46" s="82" t="n">
        <v>0.6840000000000001</v>
      </c>
      <c r="F46" s="82" t="n">
        <v>0.278</v>
      </c>
      <c r="G46" s="82" t="n">
        <v>0.228</v>
      </c>
      <c r="H46" s="82" t="n">
        <v>0.102</v>
      </c>
      <c r="I46" s="82" t="n">
        <v>0.019</v>
      </c>
      <c r="J46" s="82" t="n">
        <v>0.011</v>
      </c>
      <c r="K46" s="83" t="n"/>
      <c r="L46" s="84" t="n"/>
      <c r="M46" s="82" t="n"/>
      <c r="N46" s="82" t="n"/>
      <c r="O46" s="82" t="n"/>
      <c r="P46" s="82" t="n"/>
      <c r="Q46" s="82" t="n"/>
      <c r="R46" s="82" t="n"/>
      <c r="S46" s="82" t="n"/>
      <c r="T46" s="82" t="n"/>
      <c r="U46" s="83" t="n"/>
      <c r="V46" s="84" t="n"/>
      <c r="W46" s="82" t="n"/>
      <c r="X46" s="82" t="n"/>
      <c r="Y46" s="82" t="n"/>
      <c r="Z46" s="82" t="n"/>
      <c r="AA46" s="82" t="n"/>
      <c r="AB46" s="82" t="n"/>
      <c r="AC46" s="82" t="n"/>
      <c r="AD46" s="82" t="n"/>
      <c r="AE46" s="83" t="n"/>
      <c r="AF46" s="84" t="n"/>
      <c r="AG46" s="82" t="n"/>
      <c r="AH46" s="82" t="n"/>
      <c r="AI46" s="82" t="n"/>
      <c r="AJ46" s="82" t="n"/>
      <c r="AK46" s="82" t="n"/>
      <c r="AL46" s="82" t="n"/>
      <c r="AM46" s="82" t="n"/>
      <c r="AN46" s="82" t="n"/>
      <c r="AO46" s="83" t="n"/>
      <c r="AP46" s="84" t="n"/>
    </row>
    <row r="47" ht="35" customHeight="1" s="173" thickBot="1">
      <c r="A47" s="89" t="inlineStr">
        <is>
          <t>Penurunan (kenaikan) piutang ijarah</t>
        </is>
      </c>
      <c r="B47" s="89" t="n"/>
      <c r="C47" s="82" t="inlineStr"/>
      <c r="D47" s="82" t="inlineStr"/>
      <c r="E47" s="82" t="n">
        <v>-16.064</v>
      </c>
      <c r="F47" s="82" t="n">
        <v>-62.403</v>
      </c>
      <c r="G47" s="82" t="n">
        <v>88.292</v>
      </c>
      <c r="H47" s="82" t="n">
        <v>-205.122</v>
      </c>
      <c r="I47" s="82" t="n">
        <v>30.039</v>
      </c>
      <c r="J47" s="82" t="n">
        <v>13.296</v>
      </c>
      <c r="K47" s="83" t="n"/>
      <c r="L47" s="84" t="n"/>
      <c r="M47" s="82" t="n"/>
      <c r="N47" s="82" t="n"/>
      <c r="O47" s="82" t="n"/>
      <c r="P47" s="82" t="n"/>
      <c r="Q47" s="82" t="n"/>
      <c r="R47" s="82" t="n"/>
      <c r="S47" s="82" t="n"/>
      <c r="T47" s="82" t="n"/>
      <c r="U47" s="83" t="n"/>
      <c r="V47" s="84" t="n"/>
      <c r="W47" s="82" t="n"/>
      <c r="X47" s="82" t="n"/>
      <c r="Y47" s="82" t="n"/>
      <c r="Z47" s="82" t="n"/>
      <c r="AA47" s="82" t="n"/>
      <c r="AB47" s="82" t="n"/>
      <c r="AC47" s="82" t="n"/>
      <c r="AD47" s="82" t="n"/>
      <c r="AE47" s="83" t="n"/>
      <c r="AF47" s="84" t="n"/>
      <c r="AG47" s="82" t="n"/>
      <c r="AH47" s="82" t="n"/>
      <c r="AI47" s="82" t="n"/>
      <c r="AJ47" s="82" t="n"/>
      <c r="AK47" s="82" t="n"/>
      <c r="AL47" s="82" t="n"/>
      <c r="AM47" s="82" t="n"/>
      <c r="AN47" s="82" t="n"/>
      <c r="AO47" s="83" t="n"/>
      <c r="AP47" s="84" t="n"/>
    </row>
    <row r="48" ht="35" customHeight="1" s="173" thickBot="1">
      <c r="A48" s="89" t="inlineStr">
        <is>
          <t>Penurunan (kenaikan) pinjaman qardh</t>
        </is>
      </c>
      <c r="B48" s="89" t="n"/>
      <c r="C48" s="82" t="n">
        <v>171.239</v>
      </c>
      <c r="D48" s="82" t="n">
        <v>-39.731</v>
      </c>
      <c r="E48" s="82" t="n">
        <v>84.295</v>
      </c>
      <c r="F48" s="82" t="n">
        <v>-138.376</v>
      </c>
      <c r="G48" s="82" t="n">
        <v>-282.378</v>
      </c>
      <c r="H48" s="82" t="n">
        <v>-1605.472</v>
      </c>
      <c r="I48" s="82" t="n">
        <v>-2466.703</v>
      </c>
      <c r="J48" s="82" t="n">
        <v>-4017.08</v>
      </c>
      <c r="K48" s="83" t="n"/>
      <c r="L48" s="84" t="n"/>
      <c r="M48" s="82" t="n"/>
      <c r="N48" s="82" t="n"/>
      <c r="O48" s="82" t="n"/>
      <c r="P48" s="82" t="n"/>
      <c r="Q48" s="82" t="n"/>
      <c r="R48" s="82" t="n"/>
      <c r="S48" s="82" t="n"/>
      <c r="T48" s="82" t="n"/>
      <c r="U48" s="83" t="n"/>
      <c r="V48" s="84" t="n"/>
      <c r="W48" s="82" t="n"/>
      <c r="X48" s="82" t="n"/>
      <c r="Y48" s="82" t="n"/>
      <c r="Z48" s="82" t="n"/>
      <c r="AA48" s="82" t="n"/>
      <c r="AB48" s="82" t="n"/>
      <c r="AC48" s="82" t="n"/>
      <c r="AD48" s="82" t="n"/>
      <c r="AE48" s="83" t="n"/>
      <c r="AF48" s="84" t="n"/>
      <c r="AG48" s="82" t="n"/>
      <c r="AH48" s="82" t="n"/>
      <c r="AI48" s="82" t="n"/>
      <c r="AJ48" s="82" t="n"/>
      <c r="AK48" s="82" t="n"/>
      <c r="AL48" s="82" t="n"/>
      <c r="AM48" s="82" t="n"/>
      <c r="AN48" s="82" t="n"/>
      <c r="AO48" s="83" t="n"/>
      <c r="AP48" s="84" t="n"/>
    </row>
    <row r="49" ht="35" customHeight="1" s="173" thickBot="1">
      <c r="A49" s="89" t="inlineStr">
        <is>
          <t>Penurunan (kenaikan) pembiayaan mudharabah</t>
        </is>
      </c>
      <c r="B49" s="89" t="n"/>
      <c r="C49" s="82" t="n">
        <v>373.172</v>
      </c>
      <c r="D49" s="82" t="n">
        <v>400.787</v>
      </c>
      <c r="E49" s="82" t="n">
        <v>83.057</v>
      </c>
      <c r="F49" s="82" t="n">
        <v>1042.545</v>
      </c>
      <c r="G49" s="82" t="n">
        <v>587.04</v>
      </c>
      <c r="H49" s="82" t="n">
        <v>-839.736</v>
      </c>
      <c r="I49" s="82" t="n">
        <v>-1055.946</v>
      </c>
      <c r="J49" s="82" t="n">
        <v>5.828</v>
      </c>
      <c r="K49" s="83" t="n"/>
      <c r="L49" s="84" t="n"/>
      <c r="M49" s="82" t="n"/>
      <c r="N49" s="82" t="n"/>
      <c r="O49" s="82" t="n"/>
      <c r="P49" s="82" t="n"/>
      <c r="Q49" s="82" t="n"/>
      <c r="R49" s="82" t="n"/>
      <c r="S49" s="82" t="n"/>
      <c r="T49" s="82" t="n"/>
      <c r="U49" s="83" t="n"/>
      <c r="V49" s="84" t="n"/>
      <c r="W49" s="82" t="n"/>
      <c r="X49" s="82" t="n"/>
      <c r="Y49" s="82" t="n"/>
      <c r="Z49" s="82" t="n"/>
      <c r="AA49" s="82" t="n"/>
      <c r="AB49" s="82" t="n"/>
      <c r="AC49" s="82" t="n"/>
      <c r="AD49" s="82" t="n"/>
      <c r="AE49" s="83" t="n"/>
      <c r="AF49" s="84" t="n"/>
      <c r="AG49" s="82" t="n"/>
      <c r="AH49" s="82" t="n"/>
      <c r="AI49" s="82" t="n"/>
      <c r="AJ49" s="82" t="n"/>
      <c r="AK49" s="82" t="n"/>
      <c r="AL49" s="82" t="n"/>
      <c r="AM49" s="82" t="n"/>
      <c r="AN49" s="82" t="n"/>
      <c r="AO49" s="83" t="n"/>
      <c r="AP49" s="84" t="n"/>
    </row>
    <row r="50" ht="35" customHeight="1" s="173" thickBot="1">
      <c r="A50" s="89" t="inlineStr">
        <is>
          <t>Penurunan (kenaikan) pembiayaan musyarakah</t>
        </is>
      </c>
      <c r="B50" s="89" t="n"/>
      <c r="C50" s="82" t="n">
        <v>-2170.909</v>
      </c>
      <c r="D50" s="82" t="n">
        <v>-4326.613</v>
      </c>
      <c r="E50" s="82" t="n">
        <v>-3547.666</v>
      </c>
      <c r="F50" s="82" t="n">
        <v>-4205.903</v>
      </c>
      <c r="G50" s="82" t="n">
        <v>-13036.075</v>
      </c>
      <c r="H50" s="82" t="n">
        <v>-17625.686</v>
      </c>
      <c r="I50" s="82" t="n">
        <v>-25971.021</v>
      </c>
      <c r="J50" s="82" t="n">
        <v>-31177.1</v>
      </c>
      <c r="K50" s="83" t="n"/>
      <c r="L50" s="84" t="n"/>
      <c r="M50" s="82" t="n"/>
      <c r="N50" s="82" t="n"/>
      <c r="O50" s="82" t="n"/>
      <c r="P50" s="82" t="n"/>
      <c r="Q50" s="82" t="n"/>
      <c r="R50" s="82" t="n"/>
      <c r="S50" s="82" t="n"/>
      <c r="T50" s="82" t="n"/>
      <c r="U50" s="83" t="n"/>
      <c r="V50" s="84" t="n"/>
      <c r="W50" s="82" t="n"/>
      <c r="X50" s="82" t="n"/>
      <c r="Y50" s="82" t="n"/>
      <c r="Z50" s="82" t="n"/>
      <c r="AA50" s="82" t="n"/>
      <c r="AB50" s="82" t="n"/>
      <c r="AC50" s="82" t="n"/>
      <c r="AD50" s="82" t="n"/>
      <c r="AE50" s="83" t="n"/>
      <c r="AF50" s="84" t="n"/>
      <c r="AG50" s="82" t="n"/>
      <c r="AH50" s="82" t="n"/>
      <c r="AI50" s="82" t="n"/>
      <c r="AJ50" s="82" t="n"/>
      <c r="AK50" s="82" t="n"/>
      <c r="AL50" s="82" t="n"/>
      <c r="AM50" s="82" t="n"/>
      <c r="AN50" s="82" t="n"/>
      <c r="AO50" s="83" t="n"/>
      <c r="AP50" s="84" t="n"/>
    </row>
    <row r="51" ht="35" customHeight="1" s="173" thickBot="1">
      <c r="A51" s="89" t="inlineStr">
        <is>
          <t>Penurunan (kenaikan) aset ijarah</t>
        </is>
      </c>
      <c r="B51" s="89" t="n"/>
      <c r="C51" s="82" t="n">
        <v>-812.211</v>
      </c>
      <c r="D51" s="82" t="n">
        <v>79.452</v>
      </c>
      <c r="E51" s="82" t="n">
        <v>463.878</v>
      </c>
      <c r="F51" s="82" t="n">
        <v>607.896</v>
      </c>
      <c r="G51" s="82" t="n">
        <v>-583.008</v>
      </c>
      <c r="H51" s="82" t="n">
        <v>-705.535</v>
      </c>
      <c r="I51" s="82" t="n">
        <v>-932.147</v>
      </c>
      <c r="J51" s="82" t="n">
        <v>-743.842</v>
      </c>
      <c r="K51" s="83" t="n"/>
      <c r="L51" s="84" t="n"/>
      <c r="M51" s="82" t="n"/>
      <c r="N51" s="82" t="n"/>
      <c r="O51" s="82" t="n"/>
      <c r="P51" s="82" t="n"/>
      <c r="Q51" s="82" t="n"/>
      <c r="R51" s="82" t="n"/>
      <c r="S51" s="82" t="n"/>
      <c r="T51" s="82" t="n"/>
      <c r="U51" s="83" t="n"/>
      <c r="V51" s="84" t="n"/>
      <c r="W51" s="82" t="n"/>
      <c r="X51" s="82" t="n"/>
      <c r="Y51" s="82" t="n"/>
      <c r="Z51" s="82" t="n"/>
      <c r="AA51" s="82" t="n"/>
      <c r="AB51" s="82" t="n"/>
      <c r="AC51" s="82" t="n"/>
      <c r="AD51" s="82" t="n"/>
      <c r="AE51" s="83" t="n"/>
      <c r="AF51" s="84" t="n"/>
      <c r="AG51" s="82" t="n"/>
      <c r="AH51" s="82" t="n"/>
      <c r="AI51" s="82" t="n"/>
      <c r="AJ51" s="82" t="n"/>
      <c r="AK51" s="82" t="n"/>
      <c r="AL51" s="82" t="n"/>
      <c r="AM51" s="82" t="n"/>
      <c r="AN51" s="82" t="n"/>
      <c r="AO51" s="83" t="n"/>
      <c r="AP51" s="84" t="n"/>
    </row>
    <row r="52" hidden="1" ht="35" customHeight="1" s="173" thickBot="1">
      <c r="A52" s="81" t="inlineStr">
        <is>
          <t>Penurunan (kenaikan) piutang lainnya</t>
        </is>
      </c>
      <c r="B52" s="81" t="n"/>
      <c r="C52" s="82" t="inlineStr"/>
      <c r="D52" s="82" t="inlineStr"/>
      <c r="E52" s="82" t="inlineStr"/>
      <c r="F52" s="82" t="inlineStr"/>
      <c r="G52" s="82" t="inlineStr"/>
      <c r="H52" s="82" t="inlineStr"/>
      <c r="I52" s="82" t="inlineStr"/>
      <c r="J52" s="82" t="inlineStr"/>
      <c r="K52" s="83" t="n"/>
      <c r="L52" s="84" t="n"/>
      <c r="M52" s="82" t="n"/>
      <c r="N52" s="82" t="n"/>
      <c r="O52" s="82" t="n"/>
      <c r="P52" s="82" t="n"/>
      <c r="Q52" s="82" t="n"/>
      <c r="R52" s="82" t="n"/>
      <c r="S52" s="82" t="n"/>
      <c r="T52" s="82" t="n"/>
      <c r="U52" s="83" t="n"/>
      <c r="V52" s="84" t="n"/>
      <c r="W52" s="82" t="n"/>
      <c r="X52" s="82" t="n"/>
      <c r="Y52" s="82" t="n"/>
      <c r="Z52" s="82" t="n"/>
      <c r="AA52" s="82" t="n"/>
      <c r="AB52" s="82" t="n"/>
      <c r="AC52" s="82" t="n"/>
      <c r="AD52" s="82" t="n"/>
      <c r="AE52" s="83" t="n"/>
      <c r="AF52" s="84" t="n"/>
      <c r="AG52" s="82" t="n"/>
      <c r="AH52" s="82" t="n"/>
      <c r="AI52" s="82" t="n"/>
      <c r="AJ52" s="82" t="n"/>
      <c r="AK52" s="82" t="n"/>
      <c r="AL52" s="82" t="n"/>
      <c r="AM52" s="82" t="n"/>
      <c r="AN52" s="82" t="n"/>
      <c r="AO52" s="83" t="n"/>
      <c r="AP52" s="84" t="n"/>
    </row>
    <row r="53" hidden="1" ht="35" customHeight="1" s="173" thickBot="1">
      <c r="A53" s="81" t="inlineStr">
        <is>
          <t>Penurunan (kenaikan) agunan yang diambil alih</t>
        </is>
      </c>
      <c r="B53" s="81" t="n"/>
      <c r="C53" s="82" t="inlineStr"/>
      <c r="D53" s="82" t="inlineStr"/>
      <c r="E53" s="82" t="inlineStr"/>
      <c r="F53" s="82" t="inlineStr"/>
      <c r="G53" s="82" t="inlineStr"/>
      <c r="H53" s="82" t="inlineStr"/>
      <c r="I53" s="82" t="inlineStr"/>
      <c r="J53" s="82" t="inlineStr"/>
      <c r="K53" s="83" t="n"/>
      <c r="L53" s="84" t="n"/>
      <c r="M53" s="82" t="n"/>
      <c r="N53" s="82" t="n"/>
      <c r="O53" s="82" t="n"/>
      <c r="P53" s="82" t="n"/>
      <c r="Q53" s="82" t="n"/>
      <c r="R53" s="82" t="n"/>
      <c r="S53" s="82" t="n"/>
      <c r="T53" s="82" t="n"/>
      <c r="U53" s="83" t="n"/>
      <c r="V53" s="84" t="n"/>
      <c r="W53" s="82" t="n"/>
      <c r="X53" s="82" t="n"/>
      <c r="Y53" s="82" t="n"/>
      <c r="Z53" s="82" t="n"/>
      <c r="AA53" s="82" t="n"/>
      <c r="AB53" s="82" t="n"/>
      <c r="AC53" s="82" t="n"/>
      <c r="AD53" s="82" t="n"/>
      <c r="AE53" s="83" t="n"/>
      <c r="AF53" s="84" t="n"/>
      <c r="AG53" s="82" t="n"/>
      <c r="AH53" s="82" t="n"/>
      <c r="AI53" s="82" t="n"/>
      <c r="AJ53" s="82" t="n"/>
      <c r="AK53" s="82" t="n"/>
      <c r="AL53" s="82" t="n"/>
      <c r="AM53" s="82" t="n"/>
      <c r="AN53" s="82" t="n"/>
      <c r="AO53" s="83" t="n"/>
      <c r="AP53" s="84" t="n"/>
    </row>
    <row r="54" hidden="1" ht="35" customHeight="1" s="173" thickBot="1">
      <c r="A54" s="81" t="inlineStr">
        <is>
          <t>Penurunan (kenaikan) tagihan derivatif</t>
        </is>
      </c>
      <c r="B54" s="81" t="n"/>
      <c r="C54" s="82" t="inlineStr"/>
      <c r="D54" s="82" t="inlineStr"/>
      <c r="E54" s="82" t="inlineStr"/>
      <c r="F54" s="82" t="inlineStr"/>
      <c r="G54" s="82" t="inlineStr"/>
      <c r="H54" s="82" t="inlineStr"/>
      <c r="I54" s="82" t="inlineStr"/>
      <c r="J54" s="82" t="inlineStr"/>
      <c r="K54" s="83" t="n"/>
      <c r="L54" s="84" t="n"/>
      <c r="M54" s="82" t="n"/>
      <c r="N54" s="82" t="n"/>
      <c r="O54" s="82" t="n"/>
      <c r="P54" s="82" t="n"/>
      <c r="Q54" s="82" t="n"/>
      <c r="R54" s="82" t="n"/>
      <c r="S54" s="82" t="n"/>
      <c r="T54" s="82" t="n"/>
      <c r="U54" s="83" t="n"/>
      <c r="V54" s="84" t="n"/>
      <c r="W54" s="82" t="n"/>
      <c r="X54" s="82" t="n"/>
      <c r="Y54" s="82" t="n"/>
      <c r="Z54" s="82" t="n"/>
      <c r="AA54" s="82" t="n"/>
      <c r="AB54" s="82" t="n"/>
      <c r="AC54" s="82" t="n"/>
      <c r="AD54" s="82" t="n"/>
      <c r="AE54" s="83" t="n"/>
      <c r="AF54" s="84" t="n"/>
      <c r="AG54" s="82" t="n"/>
      <c r="AH54" s="82" t="n"/>
      <c r="AI54" s="82" t="n"/>
      <c r="AJ54" s="82" t="n"/>
      <c r="AK54" s="82" t="n"/>
      <c r="AL54" s="82" t="n"/>
      <c r="AM54" s="82" t="n"/>
      <c r="AN54" s="82" t="n"/>
      <c r="AO54" s="83" t="n"/>
      <c r="AP54" s="84" t="n"/>
    </row>
    <row r="55" hidden="1" ht="35" customHeight="1" s="173" thickBot="1">
      <c r="A55" s="81" t="inlineStr">
        <is>
          <t>Penurunan (kenaikan) aset reasuransi</t>
        </is>
      </c>
      <c r="B55" s="81" t="n"/>
      <c r="C55" s="82" t="inlineStr"/>
      <c r="D55" s="82" t="inlineStr"/>
      <c r="E55" s="82" t="inlineStr"/>
      <c r="F55" s="82" t="inlineStr"/>
      <c r="G55" s="82" t="inlineStr"/>
      <c r="H55" s="82" t="inlineStr"/>
      <c r="I55" s="82" t="inlineStr"/>
      <c r="J55" s="82" t="inlineStr"/>
      <c r="K55" s="83" t="n"/>
      <c r="L55" s="84" t="n"/>
      <c r="M55" s="82" t="n"/>
      <c r="N55" s="82" t="n"/>
      <c r="O55" s="82" t="n"/>
      <c r="P55" s="82" t="n"/>
      <c r="Q55" s="82" t="n"/>
      <c r="R55" s="82" t="n"/>
      <c r="S55" s="82" t="n"/>
      <c r="T55" s="82" t="n"/>
      <c r="U55" s="83" t="n"/>
      <c r="V55" s="84" t="n"/>
      <c r="W55" s="82" t="n"/>
      <c r="X55" s="82" t="n"/>
      <c r="Y55" s="82" t="n"/>
      <c r="Z55" s="82" t="n"/>
      <c r="AA55" s="82" t="n"/>
      <c r="AB55" s="82" t="n"/>
      <c r="AC55" s="82" t="n"/>
      <c r="AD55" s="82" t="n"/>
      <c r="AE55" s="83" t="n"/>
      <c r="AF55" s="84" t="n"/>
      <c r="AG55" s="82" t="n"/>
      <c r="AH55" s="82" t="n"/>
      <c r="AI55" s="82" t="n"/>
      <c r="AJ55" s="82" t="n"/>
      <c r="AK55" s="82" t="n"/>
      <c r="AL55" s="82" t="n"/>
      <c r="AM55" s="82" t="n"/>
      <c r="AN55" s="82" t="n"/>
      <c r="AO55" s="83" t="n"/>
      <c r="AP55" s="84" t="n"/>
    </row>
    <row r="56" ht="35" customHeight="1" s="173" thickBot="1">
      <c r="A56" s="81" t="inlineStr">
        <is>
          <t>Penurunan (kenaikan) aset lainnya</t>
        </is>
      </c>
      <c r="B56" s="81" t="n"/>
      <c r="C56" s="82" t="n">
        <v>-387.644</v>
      </c>
      <c r="D56" s="82" t="n">
        <v>13.569</v>
      </c>
      <c r="E56" s="82" t="n">
        <v>-213.698</v>
      </c>
      <c r="F56" s="82" t="n">
        <v>-708.1319999999999</v>
      </c>
      <c r="G56" s="82" t="n">
        <v>-208.881</v>
      </c>
      <c r="H56" s="82" t="n">
        <v>-2.886</v>
      </c>
      <c r="I56" s="82" t="n">
        <v>245.969</v>
      </c>
      <c r="J56" s="82" t="n">
        <v>-3233.185</v>
      </c>
      <c r="K56" s="83" t="n"/>
      <c r="L56" s="84" t="n"/>
      <c r="M56" s="82" t="n"/>
      <c r="N56" s="82" t="n"/>
      <c r="O56" s="82" t="n"/>
      <c r="P56" s="82" t="n"/>
      <c r="Q56" s="82" t="n"/>
      <c r="R56" s="82" t="n"/>
      <c r="S56" s="82" t="n"/>
      <c r="T56" s="82" t="n"/>
      <c r="U56" s="83" t="n"/>
      <c r="V56" s="84" t="n"/>
      <c r="W56" s="82" t="n"/>
      <c r="X56" s="82" t="n"/>
      <c r="Y56" s="82" t="n"/>
      <c r="Z56" s="82" t="n"/>
      <c r="AA56" s="82" t="n"/>
      <c r="AB56" s="82" t="n"/>
      <c r="AC56" s="82" t="n"/>
      <c r="AD56" s="82" t="n"/>
      <c r="AE56" s="83" t="n"/>
      <c r="AF56" s="84" t="n"/>
      <c r="AG56" s="82" t="n"/>
      <c r="AH56" s="82" t="n"/>
      <c r="AI56" s="82" t="n"/>
      <c r="AJ56" s="82" t="n"/>
      <c r="AK56" s="82" t="n"/>
      <c r="AL56" s="82" t="n"/>
      <c r="AM56" s="82" t="n"/>
      <c r="AN56" s="82" t="n"/>
      <c r="AO56" s="83" t="n"/>
      <c r="AP56" s="84" t="n"/>
    </row>
    <row r="57" ht="35" customHeight="1" s="173" thickBot="1">
      <c r="A57" s="80" t="inlineStr">
        <is>
          <t>Kenaikan (penurunan) liabilitas operasi</t>
        </is>
      </c>
      <c r="B57" s="80" t="n"/>
      <c r="C57" s="76" t="n"/>
      <c r="D57" s="76" t="n"/>
      <c r="E57" s="76" t="n"/>
      <c r="F57" s="76" t="n"/>
      <c r="G57" s="76" t="n"/>
      <c r="H57" s="76" t="n"/>
      <c r="I57" s="76" t="n"/>
      <c r="J57" s="76" t="n"/>
      <c r="K57" s="77" t="n"/>
      <c r="L57" s="78" t="n"/>
      <c r="M57" s="76" t="n"/>
      <c r="N57" s="76" t="n"/>
      <c r="O57" s="76" t="n"/>
      <c r="P57" s="76" t="n"/>
      <c r="Q57" s="76" t="n"/>
      <c r="R57" s="76" t="n"/>
      <c r="S57" s="76" t="n"/>
      <c r="T57" s="76" t="n"/>
      <c r="U57" s="77" t="n"/>
      <c r="V57" s="78" t="n"/>
      <c r="W57" s="76" t="n"/>
      <c r="X57" s="76" t="n"/>
      <c r="Y57" s="76" t="n"/>
      <c r="Z57" s="76" t="n"/>
      <c r="AA57" s="76" t="n"/>
      <c r="AB57" s="76" t="n"/>
      <c r="AC57" s="76" t="n"/>
      <c r="AD57" s="76" t="n"/>
      <c r="AE57" s="77" t="n"/>
      <c r="AF57" s="78" t="n"/>
      <c r="AG57" s="76" t="n"/>
      <c r="AH57" s="76" t="n"/>
      <c r="AI57" s="76" t="n"/>
      <c r="AJ57" s="76" t="n"/>
      <c r="AK57" s="76" t="n"/>
      <c r="AL57" s="76" t="n"/>
      <c r="AM57" s="76" t="n"/>
      <c r="AN57" s="76" t="n"/>
      <c r="AO57" s="77" t="n"/>
      <c r="AP57" s="78" t="n"/>
    </row>
    <row r="58" ht="35" customHeight="1" s="173" thickBot="1">
      <c r="A58" s="81" t="inlineStr">
        <is>
          <t>Kenaikan (penurunan) liabilitas segera</t>
        </is>
      </c>
      <c r="B58" s="81" t="n"/>
      <c r="C58" s="82" t="n">
        <v>11.133</v>
      </c>
      <c r="D58" s="82" t="n">
        <v>-3.573</v>
      </c>
      <c r="E58" s="82" t="n">
        <v>-121.921</v>
      </c>
      <c r="F58" s="82" t="n">
        <v>-384.081</v>
      </c>
      <c r="G58" s="82" t="n">
        <v>430.314</v>
      </c>
      <c r="H58" s="82" t="n">
        <v>322.716</v>
      </c>
      <c r="I58" s="82" t="n">
        <v>-421.137</v>
      </c>
      <c r="J58" s="82" t="n">
        <v>144.553</v>
      </c>
      <c r="K58" s="83" t="n"/>
      <c r="L58" s="84" t="n"/>
      <c r="M58" s="82" t="n"/>
      <c r="N58" s="82" t="n"/>
      <c r="O58" s="82" t="n"/>
      <c r="P58" s="82" t="n"/>
      <c r="Q58" s="82" t="n"/>
      <c r="R58" s="82" t="n"/>
      <c r="S58" s="82" t="n"/>
      <c r="T58" s="82" t="n"/>
      <c r="U58" s="83" t="n"/>
      <c r="V58" s="84" t="n"/>
      <c r="W58" s="82" t="n"/>
      <c r="X58" s="82" t="n"/>
      <c r="Y58" s="82" t="n"/>
      <c r="Z58" s="82" t="n"/>
      <c r="AA58" s="82" t="n"/>
      <c r="AB58" s="82" t="n"/>
      <c r="AC58" s="82" t="n"/>
      <c r="AD58" s="82" t="n"/>
      <c r="AE58" s="83" t="n"/>
      <c r="AF58" s="84" t="n"/>
      <c r="AG58" s="82" t="n"/>
      <c r="AH58" s="82" t="n"/>
      <c r="AI58" s="82" t="n"/>
      <c r="AJ58" s="82" t="n"/>
      <c r="AK58" s="82" t="n"/>
      <c r="AL58" s="82" t="n"/>
      <c r="AM58" s="82" t="n"/>
      <c r="AN58" s="82" t="n"/>
      <c r="AO58" s="83" t="n"/>
      <c r="AP58" s="84" t="n"/>
    </row>
    <row r="59" hidden="1" ht="35" customHeight="1" s="173" thickBot="1">
      <c r="A59" s="81" t="inlineStr">
        <is>
          <t>Kenaikan (penurunan) giro dan tabungan simpanan nasabah</t>
        </is>
      </c>
      <c r="B59" s="81" t="n"/>
      <c r="C59" s="82" t="inlineStr"/>
      <c r="D59" s="82" t="inlineStr"/>
      <c r="E59" s="82" t="inlineStr"/>
      <c r="F59" s="82" t="inlineStr"/>
      <c r="G59" s="82" t="inlineStr"/>
      <c r="H59" s="82" t="inlineStr"/>
      <c r="I59" s="82" t="inlineStr"/>
      <c r="J59" s="82" t="inlineStr"/>
      <c r="K59" s="83" t="n"/>
      <c r="L59" s="84" t="n"/>
      <c r="M59" s="82" t="n"/>
      <c r="N59" s="82" t="n"/>
      <c r="O59" s="82" t="n"/>
      <c r="P59" s="82" t="n"/>
      <c r="Q59" s="82" t="n"/>
      <c r="R59" s="82" t="n"/>
      <c r="S59" s="82" t="n"/>
      <c r="T59" s="82" t="n"/>
      <c r="U59" s="83" t="n"/>
      <c r="V59" s="84" t="n"/>
      <c r="W59" s="82" t="n"/>
      <c r="X59" s="82" t="n"/>
      <c r="Y59" s="82" t="n"/>
      <c r="Z59" s="82" t="n"/>
      <c r="AA59" s="82" t="n"/>
      <c r="AB59" s="82" t="n"/>
      <c r="AC59" s="82" t="n"/>
      <c r="AD59" s="82" t="n"/>
      <c r="AE59" s="83" t="n"/>
      <c r="AF59" s="84" t="n"/>
      <c r="AG59" s="82" t="n"/>
      <c r="AH59" s="82" t="n"/>
      <c r="AI59" s="82" t="n"/>
      <c r="AJ59" s="82" t="n"/>
      <c r="AK59" s="82" t="n"/>
      <c r="AL59" s="82" t="n"/>
      <c r="AM59" s="82" t="n"/>
      <c r="AN59" s="82" t="n"/>
      <c r="AO59" s="83" t="n"/>
      <c r="AP59" s="84" t="n"/>
    </row>
    <row r="60" hidden="1" ht="35" customHeight="1" s="173" thickBot="1">
      <c r="A60" s="81" t="inlineStr">
        <is>
          <t>Kenaikan (penurunan) deposito berjangka nasabah</t>
        </is>
      </c>
      <c r="B60" s="81" t="n"/>
      <c r="C60" s="82" t="inlineStr"/>
      <c r="D60" s="82" t="inlineStr"/>
      <c r="E60" s="82" t="inlineStr"/>
      <c r="F60" s="82" t="inlineStr"/>
      <c r="G60" s="82" t="inlineStr"/>
      <c r="H60" s="82" t="inlineStr"/>
      <c r="I60" s="82" t="inlineStr"/>
      <c r="J60" s="82" t="inlineStr"/>
      <c r="K60" s="83" t="n"/>
      <c r="L60" s="84" t="n"/>
      <c r="M60" s="82" t="n"/>
      <c r="N60" s="82" t="n"/>
      <c r="O60" s="82" t="n"/>
      <c r="P60" s="82" t="n"/>
      <c r="Q60" s="82" t="n"/>
      <c r="R60" s="82" t="n"/>
      <c r="S60" s="82" t="n"/>
      <c r="T60" s="82" t="n"/>
      <c r="U60" s="83" t="n"/>
      <c r="V60" s="84" t="n"/>
      <c r="W60" s="82" t="n"/>
      <c r="X60" s="82" t="n"/>
      <c r="Y60" s="82" t="n"/>
      <c r="Z60" s="82" t="n"/>
      <c r="AA60" s="82" t="n"/>
      <c r="AB60" s="82" t="n"/>
      <c r="AC60" s="82" t="n"/>
      <c r="AD60" s="82" t="n"/>
      <c r="AE60" s="83" t="n"/>
      <c r="AF60" s="84" t="n"/>
      <c r="AG60" s="82" t="n"/>
      <c r="AH60" s="82" t="n"/>
      <c r="AI60" s="82" t="n"/>
      <c r="AJ60" s="82" t="n"/>
      <c r="AK60" s="82" t="n"/>
      <c r="AL60" s="82" t="n"/>
      <c r="AM60" s="82" t="n"/>
      <c r="AN60" s="82" t="n"/>
      <c r="AO60" s="83" t="n"/>
      <c r="AP60" s="84" t="n"/>
    </row>
    <row r="61" ht="35" customHeight="1" s="173" thickBot="1">
      <c r="A61" s="81" t="inlineStr">
        <is>
          <t>Kenaikan (penurunan) giro wadiah simpanan nasabah</t>
        </is>
      </c>
      <c r="B61" s="81" t="n"/>
      <c r="C61" s="82" t="n">
        <v>509.892</v>
      </c>
      <c r="D61" s="82" t="n">
        <v>-237.422</v>
      </c>
      <c r="E61" s="82" t="n">
        <v>4298.968</v>
      </c>
      <c r="F61" s="82" t="n">
        <v>-8410.999</v>
      </c>
      <c r="G61" s="82" t="n">
        <v>707.157</v>
      </c>
      <c r="H61" s="82" t="n">
        <v>-950.328</v>
      </c>
      <c r="I61" s="82" t="n">
        <v>-1700.445</v>
      </c>
      <c r="J61" s="82" t="n">
        <v>8643.395</v>
      </c>
      <c r="K61" s="83" t="n"/>
      <c r="L61" s="84" t="n"/>
      <c r="M61" s="82" t="n"/>
      <c r="N61" s="82" t="n"/>
      <c r="O61" s="82" t="n"/>
      <c r="P61" s="82" t="n"/>
      <c r="Q61" s="82" t="n"/>
      <c r="R61" s="82" t="n"/>
      <c r="S61" s="82" t="n"/>
      <c r="T61" s="82" t="n"/>
      <c r="U61" s="83" t="n"/>
      <c r="V61" s="84" t="n"/>
      <c r="W61" s="82" t="n"/>
      <c r="X61" s="82" t="n"/>
      <c r="Y61" s="82" t="n"/>
      <c r="Z61" s="82" t="n"/>
      <c r="AA61" s="82" t="n"/>
      <c r="AB61" s="82" t="n"/>
      <c r="AC61" s="82" t="n"/>
      <c r="AD61" s="82" t="n"/>
      <c r="AE61" s="83" t="n"/>
      <c r="AF61" s="84" t="n"/>
      <c r="AG61" s="82" t="n"/>
      <c r="AH61" s="82" t="n"/>
      <c r="AI61" s="82" t="n"/>
      <c r="AJ61" s="82" t="n"/>
      <c r="AK61" s="82" t="n"/>
      <c r="AL61" s="82" t="n"/>
      <c r="AM61" s="82" t="n"/>
      <c r="AN61" s="82" t="n"/>
      <c r="AO61" s="83" t="n"/>
      <c r="AP61" s="84" t="n"/>
    </row>
    <row r="62" ht="52" customHeight="1" s="173" thickBot="1">
      <c r="A62" s="81" t="inlineStr">
        <is>
          <t>Kenaikan (penurunan) tabungan wadiah simpanan nasabah</t>
        </is>
      </c>
      <c r="B62" s="81" t="n"/>
      <c r="C62" s="82" t="n">
        <v>852.159</v>
      </c>
      <c r="D62" s="82" t="n">
        <v>1337.961</v>
      </c>
      <c r="E62" s="82" t="n">
        <v>8445.342000000001</v>
      </c>
      <c r="F62" s="82" t="n">
        <v>5255.306</v>
      </c>
      <c r="G62" s="82" t="n">
        <v>8057.21</v>
      </c>
      <c r="H62" s="82" t="n">
        <v>2811.969</v>
      </c>
      <c r="I62" s="82" t="n">
        <v>8253.692999999999</v>
      </c>
      <c r="J62" s="82" t="n">
        <v>8031.054</v>
      </c>
      <c r="K62" s="83" t="n"/>
      <c r="L62" s="84" t="n"/>
      <c r="M62" s="82" t="n"/>
      <c r="N62" s="82" t="n"/>
      <c r="O62" s="82" t="n"/>
      <c r="P62" s="82" t="n"/>
      <c r="Q62" s="82" t="n"/>
      <c r="R62" s="82" t="n"/>
      <c r="S62" s="82" t="n"/>
      <c r="T62" s="82" t="n"/>
      <c r="U62" s="83" t="n"/>
      <c r="V62" s="84" t="n"/>
      <c r="W62" s="82" t="n"/>
      <c r="X62" s="82" t="n"/>
      <c r="Y62" s="82" t="n"/>
      <c r="Z62" s="82" t="n"/>
      <c r="AA62" s="82" t="n"/>
      <c r="AB62" s="82" t="n"/>
      <c r="AC62" s="82" t="n"/>
      <c r="AD62" s="82" t="n"/>
      <c r="AE62" s="83" t="n"/>
      <c r="AF62" s="84" t="n"/>
      <c r="AG62" s="82" t="n"/>
      <c r="AH62" s="82" t="n"/>
      <c r="AI62" s="82" t="n"/>
      <c r="AJ62" s="82" t="n"/>
      <c r="AK62" s="82" t="n"/>
      <c r="AL62" s="82" t="n"/>
      <c r="AM62" s="82" t="n"/>
      <c r="AN62" s="82" t="n"/>
      <c r="AO62" s="83" t="n"/>
      <c r="AP62" s="84" t="n"/>
    </row>
    <row r="63" hidden="1" ht="35" customHeight="1" s="173" thickBot="1">
      <c r="A63" s="81" t="inlineStr">
        <is>
          <t>Kenaikan (penurunan) deposito wakalah simpanan nasabah</t>
        </is>
      </c>
      <c r="B63" s="81" t="n"/>
      <c r="C63" s="82" t="inlineStr"/>
      <c r="D63" s="82" t="inlineStr"/>
      <c r="E63" s="82" t="inlineStr"/>
      <c r="F63" s="82" t="inlineStr"/>
      <c r="G63" s="82" t="inlineStr"/>
      <c r="H63" s="82" t="inlineStr"/>
      <c r="I63" s="82" t="inlineStr"/>
      <c r="J63" s="82" t="inlineStr"/>
      <c r="K63" s="83" t="n"/>
      <c r="L63" s="84" t="n"/>
      <c r="M63" s="82" t="n"/>
      <c r="N63" s="82" t="n"/>
      <c r="O63" s="82" t="n"/>
      <c r="P63" s="82" t="n"/>
      <c r="Q63" s="82" t="n"/>
      <c r="R63" s="82" t="n"/>
      <c r="S63" s="82" t="n"/>
      <c r="T63" s="82" t="n"/>
      <c r="U63" s="83" t="n"/>
      <c r="V63" s="84" t="n"/>
      <c r="W63" s="82" t="n"/>
      <c r="X63" s="82" t="n"/>
      <c r="Y63" s="82" t="n"/>
      <c r="Z63" s="82" t="n"/>
      <c r="AA63" s="82" t="n"/>
      <c r="AB63" s="82" t="n"/>
      <c r="AC63" s="82" t="n"/>
      <c r="AD63" s="82" t="n"/>
      <c r="AE63" s="83" t="n"/>
      <c r="AF63" s="84" t="n"/>
      <c r="AG63" s="82" t="n"/>
      <c r="AH63" s="82" t="n"/>
      <c r="AI63" s="82" t="n"/>
      <c r="AJ63" s="82" t="n"/>
      <c r="AK63" s="82" t="n"/>
      <c r="AL63" s="82" t="n"/>
      <c r="AM63" s="82" t="n"/>
      <c r="AN63" s="82" t="n"/>
      <c r="AO63" s="83" t="n"/>
      <c r="AP63" s="84" t="n"/>
    </row>
    <row r="64" ht="35" customHeight="1" s="173" thickBot="1">
      <c r="A64" s="81" t="inlineStr">
        <is>
          <t>Kenaikan (penurunan) simpanan dari bank lain</t>
        </is>
      </c>
      <c r="B64" s="81" t="n"/>
      <c r="C64" s="82" t="n">
        <v>794.607</v>
      </c>
      <c r="D64" s="82" t="n">
        <v>-792.941</v>
      </c>
      <c r="E64" s="82" t="n">
        <v>699.11</v>
      </c>
      <c r="F64" s="82" t="n">
        <v>-690.622</v>
      </c>
      <c r="G64" s="82" t="n">
        <v>2102.759</v>
      </c>
      <c r="H64" s="82" t="n">
        <v>-457.396</v>
      </c>
      <c r="I64" s="82" t="n">
        <v>2390.047</v>
      </c>
      <c r="J64" s="82" t="n">
        <v>2014.981</v>
      </c>
      <c r="K64" s="83" t="n"/>
      <c r="L64" s="84" t="n"/>
      <c r="M64" s="82" t="n"/>
      <c r="N64" s="82" t="n"/>
      <c r="O64" s="82" t="n"/>
      <c r="P64" s="82" t="n"/>
      <c r="Q64" s="82" t="n"/>
      <c r="R64" s="82" t="n"/>
      <c r="S64" s="82" t="n"/>
      <c r="T64" s="82" t="n"/>
      <c r="U64" s="83" t="n"/>
      <c r="V64" s="84" t="n"/>
      <c r="W64" s="82" t="n"/>
      <c r="X64" s="82" t="n"/>
      <c r="Y64" s="82" t="n"/>
      <c r="Z64" s="82" t="n"/>
      <c r="AA64" s="82" t="n"/>
      <c r="AB64" s="82" t="n"/>
      <c r="AC64" s="82" t="n"/>
      <c r="AD64" s="82" t="n"/>
      <c r="AE64" s="83" t="n"/>
      <c r="AF64" s="84" t="n"/>
      <c r="AG64" s="82" t="n"/>
      <c r="AH64" s="82" t="n"/>
      <c r="AI64" s="82" t="n"/>
      <c r="AJ64" s="82" t="n"/>
      <c r="AK64" s="82" t="n"/>
      <c r="AL64" s="82" t="n"/>
      <c r="AM64" s="82" t="n"/>
      <c r="AN64" s="82" t="n"/>
      <c r="AO64" s="83" t="n"/>
      <c r="AP64" s="84" t="n"/>
    </row>
    <row r="65" ht="35" customHeight="1" s="173" thickBot="1">
      <c r="A65" s="81" t="inlineStr">
        <is>
          <t>Kenaikan (penurunan) giro mudharabah</t>
        </is>
      </c>
      <c r="B65" s="81" t="n"/>
      <c r="C65" s="82" t="n">
        <v>153.729</v>
      </c>
      <c r="D65" s="82" t="n">
        <v>3787.539</v>
      </c>
      <c r="E65" s="82" t="n">
        <v>-2457.24</v>
      </c>
      <c r="F65" s="82" t="inlineStr"/>
      <c r="G65" s="82" t="inlineStr"/>
      <c r="H65" s="82" t="inlineStr"/>
      <c r="I65" s="82" t="inlineStr"/>
      <c r="J65" s="82" t="inlineStr"/>
      <c r="K65" s="83" t="n"/>
      <c r="L65" s="84" t="n"/>
      <c r="M65" s="82" t="n"/>
      <c r="N65" s="82" t="n"/>
      <c r="O65" s="82" t="n"/>
      <c r="P65" s="82" t="n"/>
      <c r="Q65" s="82" t="n"/>
      <c r="R65" s="82" t="n"/>
      <c r="S65" s="82" t="n"/>
      <c r="T65" s="82" t="n"/>
      <c r="U65" s="83" t="n"/>
      <c r="V65" s="84" t="n"/>
      <c r="W65" s="82" t="n"/>
      <c r="X65" s="82" t="n"/>
      <c r="Y65" s="82" t="n"/>
      <c r="Z65" s="82" t="n"/>
      <c r="AA65" s="82" t="n"/>
      <c r="AB65" s="82" t="n"/>
      <c r="AC65" s="82" t="n"/>
      <c r="AD65" s="82" t="n"/>
      <c r="AE65" s="83" t="n"/>
      <c r="AF65" s="84" t="n"/>
      <c r="AG65" s="82" t="n"/>
      <c r="AH65" s="82" t="n"/>
      <c r="AI65" s="82" t="n"/>
      <c r="AJ65" s="82" t="n"/>
      <c r="AK65" s="82" t="n"/>
      <c r="AL65" s="82" t="n"/>
      <c r="AM65" s="82" t="n"/>
      <c r="AN65" s="82" t="n"/>
      <c r="AO65" s="83" t="n"/>
      <c r="AP65" s="84" t="n"/>
    </row>
    <row r="66" ht="35" customHeight="1" s="173" thickBot="1">
      <c r="A66" s="81" t="inlineStr">
        <is>
          <t>Kenaikan (penurunan) tabungan mudharabah</t>
        </is>
      </c>
      <c r="B66" s="81" t="n"/>
      <c r="C66" s="82" t="n">
        <v>388.625</v>
      </c>
      <c r="D66" s="82" t="n">
        <v>366.245</v>
      </c>
      <c r="E66" s="82" t="n">
        <v>4121.661</v>
      </c>
      <c r="F66" s="82" t="inlineStr"/>
      <c r="G66" s="82" t="inlineStr"/>
      <c r="H66" s="82" t="inlineStr"/>
      <c r="I66" s="82" t="inlineStr"/>
      <c r="J66" s="82" t="inlineStr"/>
      <c r="K66" s="83" t="n"/>
      <c r="L66" s="84" t="n"/>
      <c r="M66" s="82" t="n"/>
      <c r="N66" s="82" t="n"/>
      <c r="O66" s="82" t="n"/>
      <c r="P66" s="82" t="n"/>
      <c r="Q66" s="82" t="n"/>
      <c r="R66" s="82" t="n"/>
      <c r="S66" s="82" t="n"/>
      <c r="T66" s="82" t="n"/>
      <c r="U66" s="83" t="n"/>
      <c r="V66" s="84" t="n"/>
      <c r="W66" s="82" t="n"/>
      <c r="X66" s="82" t="n"/>
      <c r="Y66" s="82" t="n"/>
      <c r="Z66" s="82" t="n"/>
      <c r="AA66" s="82" t="n"/>
      <c r="AB66" s="82" t="n"/>
      <c r="AC66" s="82" t="n"/>
      <c r="AD66" s="82" t="n"/>
      <c r="AE66" s="83" t="n"/>
      <c r="AF66" s="84" t="n"/>
      <c r="AG66" s="82" t="n"/>
      <c r="AH66" s="82" t="n"/>
      <c r="AI66" s="82" t="n"/>
      <c r="AJ66" s="82" t="n"/>
      <c r="AK66" s="82" t="n"/>
      <c r="AL66" s="82" t="n"/>
      <c r="AM66" s="82" t="n"/>
      <c r="AN66" s="82" t="n"/>
      <c r="AO66" s="83" t="n"/>
      <c r="AP66" s="84" t="n"/>
    </row>
    <row r="67" hidden="1" ht="52" customHeight="1" s="173" thickBot="1">
      <c r="A67" s="81" t="inlineStr">
        <is>
          <t>Kenaikan (penurunan) efek yang dijual dengan janji dibeli kembali</t>
        </is>
      </c>
      <c r="B67" s="81" t="n"/>
      <c r="C67" s="82" t="inlineStr"/>
      <c r="D67" s="82" t="inlineStr"/>
      <c r="E67" s="82" t="inlineStr"/>
      <c r="F67" s="82" t="inlineStr"/>
      <c r="G67" s="82" t="inlineStr"/>
      <c r="H67" s="82" t="inlineStr"/>
      <c r="I67" s="82" t="inlineStr"/>
      <c r="J67" s="82" t="inlineStr"/>
      <c r="K67" s="83" t="n"/>
      <c r="L67" s="84" t="n"/>
      <c r="M67" s="82" t="n"/>
      <c r="N67" s="82" t="n"/>
      <c r="O67" s="82" t="n"/>
      <c r="P67" s="82" t="n"/>
      <c r="Q67" s="82" t="n"/>
      <c r="R67" s="82" t="n"/>
      <c r="S67" s="82" t="n"/>
      <c r="T67" s="82" t="n"/>
      <c r="U67" s="83" t="n"/>
      <c r="V67" s="84" t="n"/>
      <c r="W67" s="82" t="n"/>
      <c r="X67" s="82" t="n"/>
      <c r="Y67" s="82" t="n"/>
      <c r="Z67" s="82" t="n"/>
      <c r="AA67" s="82" t="n"/>
      <c r="AB67" s="82" t="n"/>
      <c r="AC67" s="82" t="n"/>
      <c r="AD67" s="82" t="n"/>
      <c r="AE67" s="83" t="n"/>
      <c r="AF67" s="84" t="n"/>
      <c r="AG67" s="82" t="n"/>
      <c r="AH67" s="82" t="n"/>
      <c r="AI67" s="82" t="n"/>
      <c r="AJ67" s="82" t="n"/>
      <c r="AK67" s="82" t="n"/>
      <c r="AL67" s="82" t="n"/>
      <c r="AM67" s="82" t="n"/>
      <c r="AN67" s="82" t="n"/>
      <c r="AO67" s="83" t="n"/>
      <c r="AP67" s="84" t="n"/>
    </row>
    <row r="68" ht="35" customHeight="1" s="173" thickBot="1">
      <c r="A68" s="81" t="inlineStr">
        <is>
          <t>Kenaikan (penurunan) liabilitas akseptasi</t>
        </is>
      </c>
      <c r="B68" s="81" t="n"/>
      <c r="C68" s="82" t="inlineStr"/>
      <c r="D68" s="82" t="inlineStr"/>
      <c r="E68" s="82" t="n">
        <v>58.083</v>
      </c>
      <c r="F68" s="82" t="n">
        <v>-133.842</v>
      </c>
      <c r="G68" s="82" t="n">
        <v>319.908</v>
      </c>
      <c r="H68" s="82" t="n">
        <v>-50.175</v>
      </c>
      <c r="I68" s="82" t="n">
        <v>-246.083</v>
      </c>
      <c r="J68" s="82" t="n">
        <v>507.971</v>
      </c>
      <c r="K68" s="83" t="n"/>
      <c r="L68" s="84" t="n"/>
      <c r="M68" s="82" t="n"/>
      <c r="N68" s="82" t="n"/>
      <c r="O68" s="82" t="n"/>
      <c r="P68" s="82" t="n"/>
      <c r="Q68" s="82" t="n"/>
      <c r="R68" s="82" t="n"/>
      <c r="S68" s="82" t="n"/>
      <c r="T68" s="82" t="n"/>
      <c r="U68" s="83" t="n"/>
      <c r="V68" s="84" t="n"/>
      <c r="W68" s="82" t="n"/>
      <c r="X68" s="82" t="n"/>
      <c r="Y68" s="82" t="n"/>
      <c r="Z68" s="82" t="n"/>
      <c r="AA68" s="82" t="n"/>
      <c r="AB68" s="82" t="n"/>
      <c r="AC68" s="82" t="n"/>
      <c r="AD68" s="82" t="n"/>
      <c r="AE68" s="83" t="n"/>
      <c r="AF68" s="84" t="n"/>
      <c r="AG68" s="82" t="n"/>
      <c r="AH68" s="82" t="n"/>
      <c r="AI68" s="82" t="n"/>
      <c r="AJ68" s="82" t="n"/>
      <c r="AK68" s="82" t="n"/>
      <c r="AL68" s="82" t="n"/>
      <c r="AM68" s="82" t="n"/>
      <c r="AN68" s="82" t="n"/>
      <c r="AO68" s="83" t="n"/>
      <c r="AP68" s="84" t="n"/>
    </row>
    <row r="69" hidden="1" ht="52" customHeight="1" s="173" thickBot="1">
      <c r="A69" s="81" t="inlineStr">
        <is>
          <t>Kenaikan (penurunan) liabilitas pemegang polis pada kontrak unit-linked</t>
        </is>
      </c>
      <c r="B69" s="81" t="n"/>
      <c r="C69" s="82" t="inlineStr"/>
      <c r="D69" s="82" t="inlineStr"/>
      <c r="E69" s="82" t="inlineStr"/>
      <c r="F69" s="82" t="inlineStr"/>
      <c r="G69" s="82" t="inlineStr"/>
      <c r="H69" s="82" t="inlineStr"/>
      <c r="I69" s="82" t="inlineStr"/>
      <c r="J69" s="82" t="inlineStr"/>
      <c r="K69" s="83" t="n"/>
      <c r="L69" s="84" t="n"/>
      <c r="M69" s="82" t="n"/>
      <c r="N69" s="82" t="n"/>
      <c r="O69" s="82" t="n"/>
      <c r="P69" s="82" t="n"/>
      <c r="Q69" s="82" t="n"/>
      <c r="R69" s="82" t="n"/>
      <c r="S69" s="82" t="n"/>
      <c r="T69" s="82" t="n"/>
      <c r="U69" s="83" t="n"/>
      <c r="V69" s="84" t="n"/>
      <c r="W69" s="82" t="n"/>
      <c r="X69" s="82" t="n"/>
      <c r="Y69" s="82" t="n"/>
      <c r="Z69" s="82" t="n"/>
      <c r="AA69" s="82" t="n"/>
      <c r="AB69" s="82" t="n"/>
      <c r="AC69" s="82" t="n"/>
      <c r="AD69" s="82" t="n"/>
      <c r="AE69" s="83" t="n"/>
      <c r="AF69" s="84" t="n"/>
      <c r="AG69" s="82" t="n"/>
      <c r="AH69" s="82" t="n"/>
      <c r="AI69" s="82" t="n"/>
      <c r="AJ69" s="82" t="n"/>
      <c r="AK69" s="82" t="n"/>
      <c r="AL69" s="82" t="n"/>
      <c r="AM69" s="82" t="n"/>
      <c r="AN69" s="82" t="n"/>
      <c r="AO69" s="83" t="n"/>
      <c r="AP69" s="84" t="n"/>
    </row>
    <row r="70" hidden="1" ht="35" customHeight="1" s="173" thickBot="1">
      <c r="A70" s="81" t="inlineStr">
        <is>
          <t>Kenaikan (penurunan) liabilitas derivatif</t>
        </is>
      </c>
      <c r="B70" s="81" t="n"/>
      <c r="C70" s="82" t="inlineStr"/>
      <c r="D70" s="82" t="inlineStr"/>
      <c r="E70" s="82" t="inlineStr"/>
      <c r="F70" s="82" t="inlineStr"/>
      <c r="G70" s="82" t="inlineStr"/>
      <c r="H70" s="82" t="inlineStr"/>
      <c r="I70" s="82" t="inlineStr"/>
      <c r="J70" s="82" t="inlineStr"/>
      <c r="K70" s="83" t="n"/>
      <c r="L70" s="84" t="n"/>
      <c r="M70" s="82" t="n"/>
      <c r="N70" s="82" t="n"/>
      <c r="O70" s="82" t="n"/>
      <c r="P70" s="82" t="n"/>
      <c r="Q70" s="82" t="n"/>
      <c r="R70" s="82" t="n"/>
      <c r="S70" s="82" t="n"/>
      <c r="T70" s="82" t="n"/>
      <c r="U70" s="83" t="n"/>
      <c r="V70" s="84" t="n"/>
      <c r="W70" s="82" t="n"/>
      <c r="X70" s="82" t="n"/>
      <c r="Y70" s="82" t="n"/>
      <c r="Z70" s="82" t="n"/>
      <c r="AA70" s="82" t="n"/>
      <c r="AB70" s="82" t="n"/>
      <c r="AC70" s="82" t="n"/>
      <c r="AD70" s="82" t="n"/>
      <c r="AE70" s="83" t="n"/>
      <c r="AF70" s="84" t="n"/>
      <c r="AG70" s="82" t="n"/>
      <c r="AH70" s="82" t="n"/>
      <c r="AI70" s="82" t="n"/>
      <c r="AJ70" s="82" t="n"/>
      <c r="AK70" s="82" t="n"/>
      <c r="AL70" s="82" t="n"/>
      <c r="AM70" s="82" t="n"/>
      <c r="AN70" s="82" t="n"/>
      <c r="AO70" s="83" t="n"/>
      <c r="AP70" s="84" t="n"/>
    </row>
    <row r="71" ht="35" customHeight="1" s="173" thickBot="1">
      <c r="A71" s="81" t="inlineStr">
        <is>
          <t>Kenaikan (penurunan) dana syirkah temporer</t>
        </is>
      </c>
      <c r="B71" s="81" t="n"/>
      <c r="C71" s="82" t="n">
        <v>611.086</v>
      </c>
      <c r="D71" s="82" t="n">
        <v>8.103999999999999</v>
      </c>
      <c r="E71" s="82" t="n">
        <v>6965.779</v>
      </c>
      <c r="F71" s="82" t="n">
        <v>26590.653</v>
      </c>
      <c r="G71" s="82" t="n">
        <v>19398.991</v>
      </c>
      <c r="H71" s="82" t="n">
        <v>30269.572</v>
      </c>
      <c r="I71" s="82" t="n">
        <v>27023.092</v>
      </c>
      <c r="J71" s="82" t="n">
        <v>35713.613</v>
      </c>
      <c r="K71" s="83" t="n"/>
      <c r="L71" s="84" t="n"/>
      <c r="M71" s="82" t="n"/>
      <c r="N71" s="82" t="n"/>
      <c r="O71" s="82" t="n"/>
      <c r="P71" s="82" t="n"/>
      <c r="Q71" s="82" t="n"/>
      <c r="R71" s="82" t="n"/>
      <c r="S71" s="82" t="n"/>
      <c r="T71" s="82" t="n"/>
      <c r="U71" s="83" t="n"/>
      <c r="V71" s="84" t="n"/>
      <c r="W71" s="82" t="n"/>
      <c r="X71" s="82" t="n"/>
      <c r="Y71" s="82" t="n"/>
      <c r="Z71" s="82" t="n"/>
      <c r="AA71" s="82" t="n"/>
      <c r="AB71" s="82" t="n"/>
      <c r="AC71" s="82" t="n"/>
      <c r="AD71" s="82" t="n"/>
      <c r="AE71" s="83" t="n"/>
      <c r="AF71" s="84" t="n"/>
      <c r="AG71" s="82" t="n"/>
      <c r="AH71" s="82" t="n"/>
      <c r="AI71" s="82" t="n"/>
      <c r="AJ71" s="82" t="n"/>
      <c r="AK71" s="82" t="n"/>
      <c r="AL71" s="82" t="n"/>
      <c r="AM71" s="82" t="n"/>
      <c r="AN71" s="82" t="n"/>
      <c r="AO71" s="83" t="n"/>
      <c r="AP71" s="84" t="n"/>
    </row>
    <row r="72" ht="35" customHeight="1" s="173" thickBot="1">
      <c r="A72" s="81" t="inlineStr">
        <is>
          <t>Kenaikan (penurunan) liabilitas lainnya</t>
        </is>
      </c>
      <c r="B72" s="81" t="n"/>
      <c r="C72" s="82" t="n">
        <v>609.7859999999999</v>
      </c>
      <c r="D72" s="82" t="n">
        <v>736.896</v>
      </c>
      <c r="E72" s="82" t="n">
        <v>-1703.51</v>
      </c>
      <c r="F72" s="82" t="n">
        <v>467.298</v>
      </c>
      <c r="G72" s="82" t="n">
        <v>215.497</v>
      </c>
      <c r="H72" s="82" t="n">
        <v>331.992</v>
      </c>
      <c r="I72" s="82" t="n">
        <v>3657.463</v>
      </c>
      <c r="J72" s="82" t="n">
        <v>2701.245</v>
      </c>
      <c r="K72" s="83" t="n"/>
      <c r="L72" s="84" t="n"/>
      <c r="M72" s="82" t="n"/>
      <c r="N72" s="82" t="n"/>
      <c r="O72" s="82" t="n"/>
      <c r="P72" s="82" t="n"/>
      <c r="Q72" s="82" t="n"/>
      <c r="R72" s="82" t="n"/>
      <c r="S72" s="82" t="n"/>
      <c r="T72" s="82" t="n"/>
      <c r="U72" s="83" t="n"/>
      <c r="V72" s="84" t="n"/>
      <c r="W72" s="82" t="n"/>
      <c r="X72" s="82" t="n"/>
      <c r="Y72" s="82" t="n"/>
      <c r="Z72" s="82" t="n"/>
      <c r="AA72" s="82" t="n"/>
      <c r="AB72" s="82" t="n"/>
      <c r="AC72" s="82" t="n"/>
      <c r="AD72" s="82" t="n"/>
      <c r="AE72" s="83" t="n"/>
      <c r="AF72" s="84" t="n"/>
      <c r="AG72" s="82" t="n"/>
      <c r="AH72" s="82" t="n"/>
      <c r="AI72" s="82" t="n"/>
      <c r="AJ72" s="82" t="n"/>
      <c r="AK72" s="82" t="n"/>
      <c r="AL72" s="82" t="n"/>
      <c r="AM72" s="82" t="n"/>
      <c r="AN72" s="82" t="n"/>
      <c r="AO72" s="83" t="n"/>
      <c r="AP72" s="84" t="n"/>
    </row>
    <row r="73" ht="52" customHeight="1" s="173" thickBot="1">
      <c r="A73" s="80" t="inlineStr">
        <is>
          <t>Jumlah arus kas bersih yang diperoleh dari (digunakan untuk) aktivitas operasi</t>
        </is>
      </c>
      <c r="B73" s="80" t="n"/>
      <c r="C73" s="90" t="n">
        <v>644.9829999999999</v>
      </c>
      <c r="D73" s="90" t="n">
        <v>-200.219</v>
      </c>
      <c r="E73" s="90" t="n">
        <v>12187.412</v>
      </c>
      <c r="F73" s="90" t="n">
        <v>16696.794</v>
      </c>
      <c r="G73" s="90" t="n">
        <v>1885.53</v>
      </c>
      <c r="H73" s="90" t="n">
        <v>2041.035</v>
      </c>
      <c r="I73" s="90" t="n">
        <v>6812.261</v>
      </c>
      <c r="J73" s="90" t="n">
        <v>14165.56</v>
      </c>
      <c r="K73" s="91" t="n"/>
      <c r="L73" s="92" t="n"/>
      <c r="M73" s="90" t="n"/>
      <c r="N73" s="90" t="n"/>
      <c r="O73" s="90" t="n"/>
      <c r="P73" s="90" t="n"/>
      <c r="Q73" s="90" t="n"/>
      <c r="R73" s="90" t="n"/>
      <c r="S73" s="90" t="n"/>
      <c r="T73" s="90" t="n"/>
      <c r="U73" s="91" t="n"/>
      <c r="V73" s="92" t="n"/>
      <c r="W73" s="90" t="n"/>
      <c r="X73" s="90" t="n"/>
      <c r="Y73" s="90" t="n"/>
      <c r="Z73" s="90" t="n"/>
      <c r="AA73" s="90" t="n"/>
      <c r="AB73" s="90" t="n"/>
      <c r="AC73" s="90" t="n"/>
      <c r="AD73" s="90" t="n"/>
      <c r="AE73" s="91" t="n"/>
      <c r="AF73" s="92" t="n"/>
      <c r="AG73" s="90" t="n"/>
      <c r="AH73" s="90" t="n"/>
      <c r="AI73" s="90" t="n"/>
      <c r="AJ73" s="90" t="n"/>
      <c r="AK73" s="90" t="n"/>
      <c r="AL73" s="90" t="n"/>
      <c r="AM73" s="90" t="n"/>
      <c r="AN73" s="90" t="n"/>
      <c r="AO73" s="91" t="n"/>
      <c r="AP73" s="92" t="n"/>
    </row>
    <row r="74" ht="18" customHeight="1" s="173" thickBot="1">
      <c r="A74" s="79" t="inlineStr">
        <is>
          <t>Arus kas dari aktivitas investasi</t>
        </is>
      </c>
      <c r="B74" s="79" t="n"/>
      <c r="C74" s="76" t="n"/>
      <c r="D74" s="76" t="n"/>
      <c r="E74" s="76" t="n"/>
      <c r="F74" s="76" t="n"/>
      <c r="G74" s="76" t="n"/>
      <c r="H74" s="76" t="n"/>
      <c r="I74" s="76" t="n"/>
      <c r="J74" s="76" t="n"/>
      <c r="K74" s="77" t="n"/>
      <c r="L74" s="78" t="n"/>
      <c r="M74" s="76" t="n"/>
      <c r="N74" s="76" t="n"/>
      <c r="O74" s="76" t="n"/>
      <c r="P74" s="76" t="n"/>
      <c r="Q74" s="76" t="n"/>
      <c r="R74" s="76" t="n"/>
      <c r="S74" s="76" t="n"/>
      <c r="T74" s="76" t="n"/>
      <c r="U74" s="77" t="n"/>
      <c r="V74" s="78" t="n"/>
      <c r="W74" s="76" t="n"/>
      <c r="X74" s="76" t="n"/>
      <c r="Y74" s="76" t="n"/>
      <c r="Z74" s="76" t="n"/>
      <c r="AA74" s="76" t="n"/>
      <c r="AB74" s="76" t="n"/>
      <c r="AC74" s="76" t="n"/>
      <c r="AD74" s="76" t="n"/>
      <c r="AE74" s="77" t="n"/>
      <c r="AF74" s="78" t="n"/>
      <c r="AG74" s="76" t="n"/>
      <c r="AH74" s="76" t="n"/>
      <c r="AI74" s="76" t="n"/>
      <c r="AJ74" s="76" t="n"/>
      <c r="AK74" s="76" t="n"/>
      <c r="AL74" s="76" t="n"/>
      <c r="AM74" s="76" t="n"/>
      <c r="AN74" s="76" t="n"/>
      <c r="AO74" s="77" t="n"/>
      <c r="AP74" s="78" t="n"/>
    </row>
    <row r="75" hidden="1" ht="86" customHeight="1" s="173" thickBot="1">
      <c r="A75" s="93" t="inlineStr">
        <is>
          <t>Penerimaan dari penyertaan saham dalam klasifikasi biaya perolehan diamortisasi dan nilai wajar melalui pendapatan komprehensif lainnya</t>
        </is>
      </c>
      <c r="B75" s="93" t="n"/>
      <c r="C75" s="82" t="n">
        <v/>
      </c>
      <c r="D75" s="82" t="n">
        <v/>
      </c>
      <c r="E75" s="82" t="n">
        <v/>
      </c>
      <c r="F75" s="82" t="inlineStr"/>
      <c r="G75" s="82" t="inlineStr"/>
      <c r="H75" s="82" t="inlineStr"/>
      <c r="I75" s="82" t="inlineStr"/>
      <c r="J75" s="82" t="inlineStr"/>
      <c r="K75" s="83" t="n"/>
      <c r="L75" s="84" t="n"/>
      <c r="M75" s="82" t="n"/>
      <c r="N75" s="82" t="n"/>
      <c r="O75" s="82" t="n"/>
      <c r="P75" s="82" t="n"/>
      <c r="Q75" s="82" t="n"/>
      <c r="R75" s="82" t="n"/>
      <c r="S75" s="82" t="n"/>
      <c r="T75" s="82" t="n"/>
      <c r="U75" s="83" t="n"/>
      <c r="V75" s="84" t="n"/>
      <c r="W75" s="82" t="n"/>
      <c r="X75" s="82" t="n"/>
      <c r="Y75" s="82" t="n"/>
      <c r="Z75" s="82" t="n"/>
      <c r="AA75" s="82" t="n"/>
      <c r="AB75" s="82" t="n"/>
      <c r="AC75" s="82" t="n"/>
      <c r="AD75" s="82" t="n"/>
      <c r="AE75" s="83" t="n"/>
      <c r="AF75" s="84" t="n"/>
      <c r="AG75" s="82" t="n"/>
      <c r="AH75" s="82" t="n"/>
      <c r="AI75" s="82" t="n"/>
      <c r="AJ75" s="82" t="n"/>
      <c r="AK75" s="82" t="n"/>
      <c r="AL75" s="82" t="n"/>
      <c r="AM75" s="82" t="n"/>
      <c r="AN75" s="82" t="n"/>
      <c r="AO75" s="83" t="n"/>
      <c r="AP75" s="84" t="n"/>
    </row>
    <row r="76" ht="35" customHeight="1" s="173" thickBot="1">
      <c r="A76" s="93" t="inlineStr">
        <is>
          <t>Pencairan (penempatan) obligasi dan (atau) sukuk</t>
        </is>
      </c>
      <c r="B76" s="93" t="n"/>
      <c r="C76" s="82" t="n">
        <v>-1687.046</v>
      </c>
      <c r="D76" s="82" t="n">
        <v>-1170.156</v>
      </c>
      <c r="E76" s="82" t="n">
        <v>-10661.812</v>
      </c>
      <c r="F76" s="82" t="n">
        <v>-17783.534</v>
      </c>
      <c r="G76" s="82" t="n">
        <v>8036.505</v>
      </c>
      <c r="H76" s="82" t="n">
        <v>-9592.004999999999</v>
      </c>
      <c r="I76" s="82" t="n">
        <v>10424.931</v>
      </c>
      <c r="J76" s="82" t="n">
        <v>9370.466</v>
      </c>
      <c r="K76" s="83" t="n"/>
      <c r="L76" s="84" t="n"/>
      <c r="M76" s="82" t="n"/>
      <c r="N76" s="82" t="n"/>
      <c r="O76" s="82" t="n"/>
      <c r="P76" s="82" t="n"/>
      <c r="Q76" s="82" t="n"/>
      <c r="R76" s="82" t="n"/>
      <c r="S76" s="82" t="n"/>
      <c r="T76" s="82" t="n"/>
      <c r="U76" s="83" t="n"/>
      <c r="V76" s="84" t="n"/>
      <c r="W76" s="82" t="n"/>
      <c r="X76" s="82" t="n"/>
      <c r="Y76" s="82" t="n"/>
      <c r="Z76" s="82" t="n"/>
      <c r="AA76" s="82" t="n"/>
      <c r="AB76" s="82" t="n"/>
      <c r="AC76" s="82" t="n"/>
      <c r="AD76" s="82" t="n"/>
      <c r="AE76" s="83" t="n"/>
      <c r="AF76" s="84" t="n"/>
      <c r="AG76" s="82" t="n"/>
      <c r="AH76" s="82" t="n"/>
      <c r="AI76" s="82" t="n"/>
      <c r="AJ76" s="82" t="n"/>
      <c r="AK76" s="82" t="n"/>
      <c r="AL76" s="82" t="n"/>
      <c r="AM76" s="82" t="n"/>
      <c r="AN76" s="82" t="n"/>
      <c r="AO76" s="83" t="n"/>
      <c r="AP76" s="84" t="n"/>
    </row>
    <row r="77" hidden="1" ht="35" customHeight="1" s="173" thickBot="1">
      <c r="A77" s="93" t="inlineStr">
        <is>
          <t>Penerimaan dividen dari aktivitas investasi</t>
        </is>
      </c>
      <c r="B77" s="93" t="n"/>
      <c r="C77" s="82" t="inlineStr"/>
      <c r="D77" s="82" t="inlineStr"/>
      <c r="E77" s="82" t="inlineStr"/>
      <c r="F77" s="82" t="inlineStr"/>
      <c r="G77" s="82" t="inlineStr"/>
      <c r="H77" s="82" t="inlineStr"/>
      <c r="I77" s="82" t="inlineStr"/>
      <c r="J77" s="82" t="inlineStr"/>
      <c r="K77" s="83" t="n"/>
      <c r="L77" s="84" t="n"/>
      <c r="M77" s="82" t="n"/>
      <c r="N77" s="82" t="n"/>
      <c r="O77" s="82" t="n"/>
      <c r="P77" s="82" t="n"/>
      <c r="Q77" s="82" t="n"/>
      <c r="R77" s="82" t="n"/>
      <c r="S77" s="82" t="n"/>
      <c r="T77" s="82" t="n"/>
      <c r="U77" s="83" t="n"/>
      <c r="V77" s="84" t="n"/>
      <c r="W77" s="82" t="n"/>
      <c r="X77" s="82" t="n"/>
      <c r="Y77" s="82" t="n"/>
      <c r="Z77" s="82" t="n"/>
      <c r="AA77" s="82" t="n"/>
      <c r="AB77" s="82" t="n"/>
      <c r="AC77" s="82" t="n"/>
      <c r="AD77" s="82" t="n"/>
      <c r="AE77" s="83" t="n"/>
      <c r="AF77" s="84" t="n"/>
      <c r="AG77" s="82" t="n"/>
      <c r="AH77" s="82" t="n"/>
      <c r="AI77" s="82" t="n"/>
      <c r="AJ77" s="82" t="n"/>
      <c r="AK77" s="82" t="n"/>
      <c r="AL77" s="82" t="n"/>
      <c r="AM77" s="82" t="n"/>
      <c r="AN77" s="82" t="n"/>
      <c r="AO77" s="83" t="n"/>
      <c r="AP77" s="84" t="n"/>
    </row>
    <row r="78" hidden="1" ht="35" customHeight="1" s="173" thickBot="1">
      <c r="A78" s="93" t="inlineStr">
        <is>
          <t>Penerimaan dari penjualan (perolehan) properti investasi</t>
        </is>
      </c>
      <c r="B78" s="93" t="n"/>
      <c r="C78" s="82" t="inlineStr"/>
      <c r="D78" s="82" t="inlineStr"/>
      <c r="E78" s="82" t="inlineStr"/>
      <c r="F78" s="82" t="inlineStr"/>
      <c r="G78" s="82" t="inlineStr"/>
      <c r="H78" s="82" t="inlineStr"/>
      <c r="I78" s="82" t="inlineStr"/>
      <c r="J78" s="82" t="inlineStr"/>
      <c r="K78" s="83" t="n"/>
      <c r="L78" s="84" t="n"/>
      <c r="M78" s="82" t="n"/>
      <c r="N78" s="82" t="n"/>
      <c r="O78" s="82" t="n"/>
      <c r="P78" s="82" t="n"/>
      <c r="Q78" s="82" t="n"/>
      <c r="R78" s="82" t="n"/>
      <c r="S78" s="82" t="n"/>
      <c r="T78" s="82" t="n"/>
      <c r="U78" s="83" t="n"/>
      <c r="V78" s="84" t="n"/>
      <c r="W78" s="82" t="n"/>
      <c r="X78" s="82" t="n"/>
      <c r="Y78" s="82" t="n"/>
      <c r="Z78" s="82" t="n"/>
      <c r="AA78" s="82" t="n"/>
      <c r="AB78" s="82" t="n"/>
      <c r="AC78" s="82" t="n"/>
      <c r="AD78" s="82" t="n"/>
      <c r="AE78" s="83" t="n"/>
      <c r="AF78" s="84" t="n"/>
      <c r="AG78" s="82" t="n"/>
      <c r="AH78" s="82" t="n"/>
      <c r="AI78" s="82" t="n"/>
      <c r="AJ78" s="82" t="n"/>
      <c r="AK78" s="82" t="n"/>
      <c r="AL78" s="82" t="n"/>
      <c r="AM78" s="82" t="n"/>
      <c r="AN78" s="82" t="n"/>
      <c r="AO78" s="83" t="n"/>
      <c r="AP78" s="84" t="n"/>
    </row>
    <row r="79" ht="35" customHeight="1" s="173" thickBot="1">
      <c r="A79" s="93" t="inlineStr">
        <is>
          <t>Penerimaan dari penjualan (perolehan) aset tetap</t>
        </is>
      </c>
      <c r="B79" s="93" t="n"/>
      <c r="C79" s="82" t="n">
        <v>-61.866</v>
      </c>
      <c r="D79" s="82" t="n">
        <v>-20.554</v>
      </c>
      <c r="E79" s="82" t="n">
        <v>-71.31399999999999</v>
      </c>
      <c r="F79" s="82" t="n">
        <v>-787.504</v>
      </c>
      <c r="G79" s="82" t="n">
        <v>-2041.797</v>
      </c>
      <c r="H79" s="82" t="n">
        <v>-826.2430000000001</v>
      </c>
      <c r="I79" s="82" t="n">
        <v>-2935.755</v>
      </c>
      <c r="J79" s="82" t="n">
        <v>-2205.15</v>
      </c>
      <c r="K79" s="83" t="n"/>
      <c r="L79" s="84" t="n"/>
      <c r="M79" s="82" t="n"/>
      <c r="N79" s="82" t="n"/>
      <c r="O79" s="82" t="n"/>
      <c r="P79" s="82" t="n"/>
      <c r="Q79" s="82" t="n"/>
      <c r="R79" s="82" t="n"/>
      <c r="S79" s="82" t="n"/>
      <c r="T79" s="82" t="n"/>
      <c r="U79" s="83" t="n"/>
      <c r="V79" s="84" t="n"/>
      <c r="W79" s="82" t="n"/>
      <c r="X79" s="82" t="n"/>
      <c r="Y79" s="82" t="n"/>
      <c r="Z79" s="82" t="n"/>
      <c r="AA79" s="82" t="n"/>
      <c r="AB79" s="82" t="n"/>
      <c r="AC79" s="82" t="n"/>
      <c r="AD79" s="82" t="n"/>
      <c r="AE79" s="83" t="n"/>
      <c r="AF79" s="84" t="n"/>
      <c r="AG79" s="82" t="n"/>
      <c r="AH79" s="82" t="n"/>
      <c r="AI79" s="82" t="n"/>
      <c r="AJ79" s="82" t="n"/>
      <c r="AK79" s="82" t="n"/>
      <c r="AL79" s="82" t="n"/>
      <c r="AM79" s="82" t="n"/>
      <c r="AN79" s="82" t="n"/>
      <c r="AO79" s="83" t="n"/>
      <c r="AP79" s="84" t="n"/>
    </row>
    <row r="80" ht="52" customHeight="1" s="173" thickBot="1">
      <c r="A80" s="93" t="inlineStr">
        <is>
          <t>Penerimaan dari penjualan (perolehan) aset takberwujud selain goodwill</t>
        </is>
      </c>
      <c r="B80" s="93" t="n"/>
      <c r="C80" s="82" t="inlineStr"/>
      <c r="D80" s="82" t="inlineStr"/>
      <c r="E80" s="82" t="inlineStr"/>
      <c r="F80" s="82" t="inlineStr"/>
      <c r="G80" s="82" t="inlineStr"/>
      <c r="H80" s="82" t="inlineStr"/>
      <c r="I80" s="82" t="n">
        <v>-1144.967</v>
      </c>
      <c r="J80" s="82" t="n">
        <v>-752.929</v>
      </c>
      <c r="K80" s="83" t="n"/>
      <c r="L80" s="84" t="n"/>
      <c r="M80" s="82" t="n"/>
      <c r="N80" s="82" t="n"/>
      <c r="O80" s="82" t="n"/>
      <c r="P80" s="82" t="n"/>
      <c r="Q80" s="82" t="n"/>
      <c r="R80" s="82" t="n"/>
      <c r="S80" s="82" t="n"/>
      <c r="T80" s="82" t="n"/>
      <c r="U80" s="83" t="n"/>
      <c r="V80" s="84" t="n"/>
      <c r="W80" s="82" t="n"/>
      <c r="X80" s="82" t="n"/>
      <c r="Y80" s="82" t="n"/>
      <c r="Z80" s="82" t="n"/>
      <c r="AA80" s="82" t="n"/>
      <c r="AB80" s="82" t="n"/>
      <c r="AC80" s="82" t="n"/>
      <c r="AD80" s="82" t="n"/>
      <c r="AE80" s="83" t="n"/>
      <c r="AF80" s="84" t="n"/>
      <c r="AG80" s="82" t="n"/>
      <c r="AH80" s="82" t="n"/>
      <c r="AI80" s="82" t="n"/>
      <c r="AJ80" s="82" t="n"/>
      <c r="AK80" s="82" t="n"/>
      <c r="AL80" s="82" t="n"/>
      <c r="AM80" s="82" t="n"/>
      <c r="AN80" s="82" t="n"/>
      <c r="AO80" s="83" t="n"/>
      <c r="AP80" s="84" t="n"/>
    </row>
    <row r="81" hidden="1" ht="69" customHeight="1" s="173" thickBot="1">
      <c r="A81" s="93" t="inlineStr">
        <is>
          <t>Pencairan (penempatan) aset keuangan nilai wajar melalui pendapatan komprehensif lainnya</t>
        </is>
      </c>
      <c r="B81" s="93" t="n"/>
      <c r="C81" s="82" t="n">
        <v/>
      </c>
      <c r="D81" s="82" t="n">
        <v/>
      </c>
      <c r="E81" s="82" t="n">
        <v/>
      </c>
      <c r="F81" s="82" t="inlineStr"/>
      <c r="G81" s="82" t="inlineStr"/>
      <c r="H81" s="82" t="inlineStr"/>
      <c r="I81" s="82" t="inlineStr"/>
      <c r="J81" s="82" t="inlineStr"/>
      <c r="K81" s="83" t="n"/>
      <c r="L81" s="84" t="n"/>
      <c r="M81" s="82" t="n"/>
      <c r="N81" s="82" t="n"/>
      <c r="O81" s="82" t="n"/>
      <c r="P81" s="82" t="n"/>
      <c r="Q81" s="82" t="n"/>
      <c r="R81" s="82" t="n"/>
      <c r="S81" s="82" t="n"/>
      <c r="T81" s="82" t="n"/>
      <c r="U81" s="83" t="n"/>
      <c r="V81" s="84" t="n"/>
      <c r="W81" s="82" t="n"/>
      <c r="X81" s="82" t="n"/>
      <c r="Y81" s="82" t="n"/>
      <c r="Z81" s="82" t="n"/>
      <c r="AA81" s="82" t="n"/>
      <c r="AB81" s="82" t="n"/>
      <c r="AC81" s="82" t="n"/>
      <c r="AD81" s="82" t="n"/>
      <c r="AE81" s="83" t="n"/>
      <c r="AF81" s="84" t="n"/>
      <c r="AG81" s="82" t="n"/>
      <c r="AH81" s="82" t="n"/>
      <c r="AI81" s="82" t="n"/>
      <c r="AJ81" s="82" t="n"/>
      <c r="AK81" s="82" t="n"/>
      <c r="AL81" s="82" t="n"/>
      <c r="AM81" s="82" t="n"/>
      <c r="AN81" s="82" t="n"/>
      <c r="AO81" s="83" t="n"/>
      <c r="AP81" s="84" t="n"/>
    </row>
    <row r="82" hidden="1" ht="35" customHeight="1" s="173" thickBot="1">
      <c r="A82" s="93" t="inlineStr">
        <is>
          <t>Penempatan aset keuangan biaya perolehan diamortisasi</t>
        </is>
      </c>
      <c r="B82" s="93" t="n"/>
      <c r="C82" s="85" t="n">
        <v/>
      </c>
      <c r="D82" s="85" t="n">
        <v/>
      </c>
      <c r="E82" s="85" t="n">
        <v/>
      </c>
      <c r="F82" s="85" t="inlineStr"/>
      <c r="G82" s="85" t="inlineStr"/>
      <c r="H82" s="85" t="inlineStr"/>
      <c r="I82" s="85" t="inlineStr"/>
      <c r="J82" s="85" t="inlineStr"/>
      <c r="K82" s="86" t="n"/>
      <c r="L82" s="87" t="n"/>
      <c r="M82" s="85" t="n"/>
      <c r="N82" s="85" t="n"/>
      <c r="O82" s="85" t="n"/>
      <c r="P82" s="85" t="n"/>
      <c r="Q82" s="85" t="n"/>
      <c r="R82" s="85" t="n"/>
      <c r="S82" s="85" t="n"/>
      <c r="T82" s="85" t="n"/>
      <c r="U82" s="86" t="n"/>
      <c r="V82" s="87" t="n"/>
      <c r="W82" s="85" t="n"/>
      <c r="X82" s="85" t="n"/>
      <c r="Y82" s="85" t="n"/>
      <c r="Z82" s="85" t="n"/>
      <c r="AA82" s="85" t="n"/>
      <c r="AB82" s="85" t="n"/>
      <c r="AC82" s="85" t="n"/>
      <c r="AD82" s="85" t="n"/>
      <c r="AE82" s="86" t="n"/>
      <c r="AF82" s="87" t="n"/>
      <c r="AG82" s="85" t="n"/>
      <c r="AH82" s="85" t="n"/>
      <c r="AI82" s="85" t="n"/>
      <c r="AJ82" s="85" t="n"/>
      <c r="AK82" s="85" t="n"/>
      <c r="AL82" s="85" t="n"/>
      <c r="AM82" s="85" t="n"/>
      <c r="AN82" s="85" t="n"/>
      <c r="AO82" s="86" t="n"/>
      <c r="AP82" s="87" t="n"/>
    </row>
    <row r="83" hidden="1" ht="35" customHeight="1" s="173" thickBot="1">
      <c r="A83" s="93" t="inlineStr">
        <is>
          <t>Pencairan aset keuangan biaya perolehan diamortisasi</t>
        </is>
      </c>
      <c r="B83" s="93" t="n"/>
      <c r="C83" s="82" t="n">
        <v/>
      </c>
      <c r="D83" s="82" t="n">
        <v/>
      </c>
      <c r="E83" s="82" t="n">
        <v/>
      </c>
      <c r="F83" s="82" t="inlineStr"/>
      <c r="G83" s="82" t="inlineStr"/>
      <c r="H83" s="82" t="inlineStr"/>
      <c r="I83" s="82" t="inlineStr"/>
      <c r="J83" s="82" t="inlineStr"/>
      <c r="K83" s="83" t="n"/>
      <c r="L83" s="84" t="n"/>
      <c r="M83" s="82" t="n"/>
      <c r="N83" s="82" t="n"/>
      <c r="O83" s="82" t="n"/>
      <c r="P83" s="82" t="n"/>
      <c r="Q83" s="82" t="n"/>
      <c r="R83" s="82" t="n"/>
      <c r="S83" s="82" t="n"/>
      <c r="T83" s="82" t="n"/>
      <c r="U83" s="83" t="n"/>
      <c r="V83" s="84" t="n"/>
      <c r="W83" s="82" t="n"/>
      <c r="X83" s="82" t="n"/>
      <c r="Y83" s="82" t="n"/>
      <c r="Z83" s="82" t="n"/>
      <c r="AA83" s="82" t="n"/>
      <c r="AB83" s="82" t="n"/>
      <c r="AC83" s="82" t="n"/>
      <c r="AD83" s="82" t="n"/>
      <c r="AE83" s="83" t="n"/>
      <c r="AF83" s="84" t="n"/>
      <c r="AG83" s="82" t="n"/>
      <c r="AH83" s="82" t="n"/>
      <c r="AI83" s="82" t="n"/>
      <c r="AJ83" s="82" t="n"/>
      <c r="AK83" s="82" t="n"/>
      <c r="AL83" s="82" t="n"/>
      <c r="AM83" s="82" t="n"/>
      <c r="AN83" s="82" t="n"/>
      <c r="AO83" s="83" t="n"/>
      <c r="AP83" s="84" t="n"/>
    </row>
    <row r="84" hidden="1" ht="35" customHeight="1" s="173" thickBot="1">
      <c r="A84" s="93" t="inlineStr">
        <is>
          <t>Penerimaan dari (pembayaran kepada) pinjaman polis</t>
        </is>
      </c>
      <c r="B84" s="93" t="n"/>
      <c r="C84" s="82" t="inlineStr"/>
      <c r="D84" s="82" t="inlineStr"/>
      <c r="E84" s="82" t="inlineStr"/>
      <c r="F84" s="82" t="inlineStr"/>
      <c r="G84" s="82" t="inlineStr"/>
      <c r="H84" s="82" t="inlineStr"/>
      <c r="I84" s="82" t="inlineStr"/>
      <c r="J84" s="82" t="inlineStr"/>
      <c r="K84" s="83" t="n"/>
      <c r="L84" s="84" t="n"/>
      <c r="M84" s="82" t="n"/>
      <c r="N84" s="82" t="n"/>
      <c r="O84" s="82" t="n"/>
      <c r="P84" s="82" t="n"/>
      <c r="Q84" s="82" t="n"/>
      <c r="R84" s="82" t="n"/>
      <c r="S84" s="82" t="n"/>
      <c r="T84" s="82" t="n"/>
      <c r="U84" s="83" t="n"/>
      <c r="V84" s="84" t="n"/>
      <c r="W84" s="82" t="n"/>
      <c r="X84" s="82" t="n"/>
      <c r="Y84" s="82" t="n"/>
      <c r="Z84" s="82" t="n"/>
      <c r="AA84" s="82" t="n"/>
      <c r="AB84" s="82" t="n"/>
      <c r="AC84" s="82" t="n"/>
      <c r="AD84" s="82" t="n"/>
      <c r="AE84" s="83" t="n"/>
      <c r="AF84" s="84" t="n"/>
      <c r="AG84" s="82" t="n"/>
      <c r="AH84" s="82" t="n"/>
      <c r="AI84" s="82" t="n"/>
      <c r="AJ84" s="82" t="n"/>
      <c r="AK84" s="82" t="n"/>
      <c r="AL84" s="82" t="n"/>
      <c r="AM84" s="82" t="n"/>
      <c r="AN84" s="82" t="n"/>
      <c r="AO84" s="83" t="n"/>
      <c r="AP84" s="84" t="n"/>
    </row>
    <row r="85" hidden="1" ht="35" customHeight="1" s="173" thickBot="1">
      <c r="A85" s="93" t="inlineStr">
        <is>
          <t>Pembayaran untuk perolehan entitas anak</t>
        </is>
      </c>
      <c r="B85" s="93" t="n"/>
      <c r="C85" s="85" t="inlineStr"/>
      <c r="D85" s="85" t="inlineStr"/>
      <c r="E85" s="85" t="inlineStr"/>
      <c r="F85" s="85" t="inlineStr"/>
      <c r="G85" s="85" t="inlineStr"/>
      <c r="H85" s="85" t="inlineStr"/>
      <c r="I85" s="85" t="inlineStr"/>
      <c r="J85" s="85" t="inlineStr"/>
      <c r="K85" s="86" t="n"/>
      <c r="L85" s="87" t="n"/>
      <c r="M85" s="85" t="n"/>
      <c r="N85" s="85" t="n"/>
      <c r="O85" s="85" t="n"/>
      <c r="P85" s="85" t="n"/>
      <c r="Q85" s="85" t="n"/>
      <c r="R85" s="85" t="n"/>
      <c r="S85" s="85" t="n"/>
      <c r="T85" s="85" t="n"/>
      <c r="U85" s="86" t="n"/>
      <c r="V85" s="87" t="n"/>
      <c r="W85" s="85" t="n"/>
      <c r="X85" s="85" t="n"/>
      <c r="Y85" s="85" t="n"/>
      <c r="Z85" s="85" t="n"/>
      <c r="AA85" s="85" t="n"/>
      <c r="AB85" s="85" t="n"/>
      <c r="AC85" s="85" t="n"/>
      <c r="AD85" s="85" t="n"/>
      <c r="AE85" s="86" t="n"/>
      <c r="AF85" s="87" t="n"/>
      <c r="AG85" s="85" t="n"/>
      <c r="AH85" s="85" t="n"/>
      <c r="AI85" s="85" t="n"/>
      <c r="AJ85" s="85" t="n"/>
      <c r="AK85" s="85" t="n"/>
      <c r="AL85" s="85" t="n"/>
      <c r="AM85" s="85" t="n"/>
      <c r="AN85" s="85" t="n"/>
      <c r="AO85" s="86" t="n"/>
      <c r="AP85" s="87" t="n"/>
    </row>
    <row r="86" hidden="1" ht="35" customHeight="1" s="173" thickBot="1">
      <c r="A86" s="93" t="inlineStr">
        <is>
          <t>Penerimaan dari pelepasan entitas anak</t>
        </is>
      </c>
      <c r="B86" s="93" t="n"/>
      <c r="C86" s="82" t="inlineStr"/>
      <c r="D86" s="82" t="inlineStr"/>
      <c r="E86" s="82" t="inlineStr"/>
      <c r="F86" s="82" t="inlineStr"/>
      <c r="G86" s="82" t="inlineStr"/>
      <c r="H86" s="82" t="inlineStr"/>
      <c r="I86" s="82" t="inlineStr"/>
      <c r="J86" s="82" t="inlineStr"/>
      <c r="K86" s="83" t="n"/>
      <c r="L86" s="84" t="n"/>
      <c r="M86" s="82" t="n"/>
      <c r="N86" s="82" t="n"/>
      <c r="O86" s="82" t="n"/>
      <c r="P86" s="82" t="n"/>
      <c r="Q86" s="82" t="n"/>
      <c r="R86" s="82" t="n"/>
      <c r="S86" s="82" t="n"/>
      <c r="T86" s="82" t="n"/>
      <c r="U86" s="83" t="n"/>
      <c r="V86" s="84" t="n"/>
      <c r="W86" s="82" t="n"/>
      <c r="X86" s="82" t="n"/>
      <c r="Y86" s="82" t="n"/>
      <c r="Z86" s="82" t="n"/>
      <c r="AA86" s="82" t="n"/>
      <c r="AB86" s="82" t="n"/>
      <c r="AC86" s="82" t="n"/>
      <c r="AD86" s="82" t="n"/>
      <c r="AE86" s="83" t="n"/>
      <c r="AF86" s="84" t="n"/>
      <c r="AG86" s="82" t="n"/>
      <c r="AH86" s="82" t="n"/>
      <c r="AI86" s="82" t="n"/>
      <c r="AJ86" s="82" t="n"/>
      <c r="AK86" s="82" t="n"/>
      <c r="AL86" s="82" t="n"/>
      <c r="AM86" s="82" t="n"/>
      <c r="AN86" s="82" t="n"/>
      <c r="AO86" s="83" t="n"/>
      <c r="AP86" s="84" t="n"/>
    </row>
    <row r="87" hidden="1" ht="52" customHeight="1" s="173" thickBot="1">
      <c r="A87" s="93" t="inlineStr">
        <is>
          <t>Pembayaran untuk perolehan tambahan kepemilikan pada entitas anak</t>
        </is>
      </c>
      <c r="B87" s="93" t="n"/>
      <c r="C87" s="85" t="inlineStr"/>
      <c r="D87" s="85" t="inlineStr"/>
      <c r="E87" s="85" t="inlineStr"/>
      <c r="F87" s="85" t="inlineStr"/>
      <c r="G87" s="85" t="inlineStr"/>
      <c r="H87" s="85" t="inlineStr"/>
      <c r="I87" s="85" t="inlineStr"/>
      <c r="J87" s="85" t="inlineStr"/>
      <c r="K87" s="86" t="n"/>
      <c r="L87" s="87" t="n"/>
      <c r="M87" s="85" t="n"/>
      <c r="N87" s="85" t="n"/>
      <c r="O87" s="85" t="n"/>
      <c r="P87" s="85" t="n"/>
      <c r="Q87" s="85" t="n"/>
      <c r="R87" s="85" t="n"/>
      <c r="S87" s="85" t="n"/>
      <c r="T87" s="85" t="n"/>
      <c r="U87" s="86" t="n"/>
      <c r="V87" s="87" t="n"/>
      <c r="W87" s="85" t="n"/>
      <c r="X87" s="85" t="n"/>
      <c r="Y87" s="85" t="n"/>
      <c r="Z87" s="85" t="n"/>
      <c r="AA87" s="85" t="n"/>
      <c r="AB87" s="85" t="n"/>
      <c r="AC87" s="85" t="n"/>
      <c r="AD87" s="85" t="n"/>
      <c r="AE87" s="86" t="n"/>
      <c r="AF87" s="87" t="n"/>
      <c r="AG87" s="85" t="n"/>
      <c r="AH87" s="85" t="n"/>
      <c r="AI87" s="85" t="n"/>
      <c r="AJ87" s="85" t="n"/>
      <c r="AK87" s="85" t="n"/>
      <c r="AL87" s="85" t="n"/>
      <c r="AM87" s="85" t="n"/>
      <c r="AN87" s="85" t="n"/>
      <c r="AO87" s="86" t="n"/>
      <c r="AP87" s="87" t="n"/>
    </row>
    <row r="88" hidden="1" ht="35" customHeight="1" s="173" thickBot="1">
      <c r="A88" s="93" t="inlineStr">
        <is>
          <t>Pencairan (penempatan) efek-efek yang diperdagangkan</t>
        </is>
      </c>
      <c r="B88" s="93" t="n"/>
      <c r="C88" s="82" t="inlineStr"/>
      <c r="D88" s="82" t="inlineStr"/>
      <c r="E88" s="82" t="inlineStr"/>
      <c r="F88" s="82" t="inlineStr"/>
      <c r="G88" s="82" t="inlineStr"/>
      <c r="H88" s="82" t="inlineStr"/>
      <c r="I88" s="82" t="inlineStr"/>
      <c r="J88" s="82" t="inlineStr"/>
      <c r="K88" s="83" t="n"/>
      <c r="L88" s="84" t="n"/>
      <c r="M88" s="82" t="n"/>
      <c r="N88" s="82" t="n"/>
      <c r="O88" s="82" t="n"/>
      <c r="P88" s="82" t="n"/>
      <c r="Q88" s="82" t="n"/>
      <c r="R88" s="82" t="n"/>
      <c r="S88" s="82" t="n"/>
      <c r="T88" s="82" t="n"/>
      <c r="U88" s="83" t="n"/>
      <c r="V88" s="84" t="n"/>
      <c r="W88" s="82" t="n"/>
      <c r="X88" s="82" t="n"/>
      <c r="Y88" s="82" t="n"/>
      <c r="Z88" s="82" t="n"/>
      <c r="AA88" s="82" t="n"/>
      <c r="AB88" s="82" t="n"/>
      <c r="AC88" s="82" t="n"/>
      <c r="AD88" s="82" t="n"/>
      <c r="AE88" s="83" t="n"/>
      <c r="AF88" s="84" t="n"/>
      <c r="AG88" s="82" t="n"/>
      <c r="AH88" s="82" t="n"/>
      <c r="AI88" s="82" t="n"/>
      <c r="AJ88" s="82" t="n"/>
      <c r="AK88" s="82" t="n"/>
      <c r="AL88" s="82" t="n"/>
      <c r="AM88" s="82" t="n"/>
      <c r="AN88" s="82" t="n"/>
      <c r="AO88" s="83" t="n"/>
      <c r="AP88" s="84" t="n"/>
    </row>
    <row r="89" hidden="1" ht="69" customHeight="1" s="173" thickBot="1">
      <c r="A89" s="93" t="inlineStr">
        <is>
          <t>Penerimaan dari pelepasan kepentingan di entitas anak tanpa hilangnya pengendalian dari kegiatan investasi</t>
        </is>
      </c>
      <c r="B89" s="93" t="n"/>
      <c r="C89" s="82" t="inlineStr"/>
      <c r="D89" s="82" t="inlineStr"/>
      <c r="E89" s="82" t="inlineStr"/>
      <c r="F89" s="82" t="inlineStr"/>
      <c r="G89" s="82" t="inlineStr"/>
      <c r="H89" s="82" t="inlineStr"/>
      <c r="I89" s="82" t="inlineStr"/>
      <c r="J89" s="82" t="inlineStr"/>
      <c r="K89" s="83" t="n"/>
      <c r="L89" s="84" t="n"/>
      <c r="M89" s="82" t="n"/>
      <c r="N89" s="82" t="n"/>
      <c r="O89" s="82" t="n"/>
      <c r="P89" s="82" t="n"/>
      <c r="Q89" s="82" t="n"/>
      <c r="R89" s="82" t="n"/>
      <c r="S89" s="82" t="n"/>
      <c r="T89" s="82" t="n"/>
      <c r="U89" s="83" t="n"/>
      <c r="V89" s="84" t="n"/>
      <c r="W89" s="82" t="n"/>
      <c r="X89" s="82" t="n"/>
      <c r="Y89" s="82" t="n"/>
      <c r="Z89" s="82" t="n"/>
      <c r="AA89" s="82" t="n"/>
      <c r="AB89" s="82" t="n"/>
      <c r="AC89" s="82" t="n"/>
      <c r="AD89" s="82" t="n"/>
      <c r="AE89" s="83" t="n"/>
      <c r="AF89" s="84" t="n"/>
      <c r="AG89" s="82" t="n"/>
      <c r="AH89" s="82" t="n"/>
      <c r="AI89" s="82" t="n"/>
      <c r="AJ89" s="82" t="n"/>
      <c r="AK89" s="82" t="n"/>
      <c r="AL89" s="82" t="n"/>
      <c r="AM89" s="82" t="n"/>
      <c r="AN89" s="82" t="n"/>
      <c r="AO89" s="83" t="n"/>
      <c r="AP89" s="84" t="n"/>
    </row>
    <row r="90" hidden="1" ht="52" customHeight="1" s="173" thickBot="1">
      <c r="A90" s="93" t="inlineStr">
        <is>
          <t>Pembayaran untuk perolehan kepemilikan pada entitas asosiasi</t>
        </is>
      </c>
      <c r="B90" s="93" t="n"/>
      <c r="C90" s="85" t="inlineStr"/>
      <c r="D90" s="85" t="inlineStr"/>
      <c r="E90" s="85" t="inlineStr"/>
      <c r="F90" s="85" t="inlineStr"/>
      <c r="G90" s="85" t="inlineStr"/>
      <c r="H90" s="85" t="inlineStr"/>
      <c r="I90" s="85" t="inlineStr"/>
      <c r="J90" s="85" t="inlineStr"/>
      <c r="K90" s="86" t="n"/>
      <c r="L90" s="87" t="n"/>
      <c r="M90" s="85" t="n"/>
      <c r="N90" s="85" t="n"/>
      <c r="O90" s="85" t="n"/>
      <c r="P90" s="85" t="n"/>
      <c r="Q90" s="85" t="n"/>
      <c r="R90" s="85" t="n"/>
      <c r="S90" s="85" t="n"/>
      <c r="T90" s="85" t="n"/>
      <c r="U90" s="86" t="n"/>
      <c r="V90" s="87" t="n"/>
      <c r="W90" s="85" t="n"/>
      <c r="X90" s="85" t="n"/>
      <c r="Y90" s="85" t="n"/>
      <c r="Z90" s="85" t="n"/>
      <c r="AA90" s="85" t="n"/>
      <c r="AB90" s="85" t="n"/>
      <c r="AC90" s="85" t="n"/>
      <c r="AD90" s="85" t="n"/>
      <c r="AE90" s="86" t="n"/>
      <c r="AF90" s="87" t="n"/>
      <c r="AG90" s="85" t="n"/>
      <c r="AH90" s="85" t="n"/>
      <c r="AI90" s="85" t="n"/>
      <c r="AJ90" s="85" t="n"/>
      <c r="AK90" s="85" t="n"/>
      <c r="AL90" s="85" t="n"/>
      <c r="AM90" s="85" t="n"/>
      <c r="AN90" s="85" t="n"/>
      <c r="AO90" s="86" t="n"/>
      <c r="AP90" s="87" t="n"/>
    </row>
    <row r="91" hidden="1" ht="52" customHeight="1" s="173" thickBot="1">
      <c r="A91" s="93" t="inlineStr">
        <is>
          <t>Penerimaan dari pelepasan kepemilikan pada entitas asosiasi</t>
        </is>
      </c>
      <c r="B91" s="93" t="n"/>
      <c r="C91" s="82" t="inlineStr"/>
      <c r="D91" s="82" t="inlineStr"/>
      <c r="E91" s="82" t="inlineStr"/>
      <c r="F91" s="82" t="inlineStr"/>
      <c r="G91" s="82" t="inlineStr"/>
      <c r="H91" s="82" t="inlineStr"/>
      <c r="I91" s="82" t="inlineStr"/>
      <c r="J91" s="82" t="inlineStr"/>
      <c r="K91" s="83" t="n"/>
      <c r="L91" s="84" t="n"/>
      <c r="M91" s="82" t="n"/>
      <c r="N91" s="82" t="n"/>
      <c r="O91" s="82" t="n"/>
      <c r="P91" s="82" t="n"/>
      <c r="Q91" s="82" t="n"/>
      <c r="R91" s="82" t="n"/>
      <c r="S91" s="82" t="n"/>
      <c r="T91" s="82" t="n"/>
      <c r="U91" s="83" t="n"/>
      <c r="V91" s="84" t="n"/>
      <c r="W91" s="82" t="n"/>
      <c r="X91" s="82" t="n"/>
      <c r="Y91" s="82" t="n"/>
      <c r="Z91" s="82" t="n"/>
      <c r="AA91" s="82" t="n"/>
      <c r="AB91" s="82" t="n"/>
      <c r="AC91" s="82" t="n"/>
      <c r="AD91" s="82" t="n"/>
      <c r="AE91" s="83" t="n"/>
      <c r="AF91" s="84" t="n"/>
      <c r="AG91" s="82" t="n"/>
      <c r="AH91" s="82" t="n"/>
      <c r="AI91" s="82" t="n"/>
      <c r="AJ91" s="82" t="n"/>
      <c r="AK91" s="82" t="n"/>
      <c r="AL91" s="82" t="n"/>
      <c r="AM91" s="82" t="n"/>
      <c r="AN91" s="82" t="n"/>
      <c r="AO91" s="83" t="n"/>
      <c r="AP91" s="84" t="n"/>
    </row>
    <row r="92" ht="35" customHeight="1" s="173" thickBot="1">
      <c r="A92" s="93" t="inlineStr">
        <is>
          <t>Penerimaan (pengeluaran) kas lainnya dari aktivitas investasi</t>
        </is>
      </c>
      <c r="B92" s="93" t="n"/>
      <c r="C92" s="82" t="inlineStr"/>
      <c r="D92" s="82" t="inlineStr"/>
      <c r="E92" s="82" t="inlineStr"/>
      <c r="F92" s="82" t="inlineStr"/>
      <c r="G92" s="82" t="inlineStr"/>
      <c r="H92" s="82" t="inlineStr"/>
      <c r="I92" s="82" t="n">
        <v>1.274</v>
      </c>
      <c r="J92" s="82" t="n">
        <v>1.44</v>
      </c>
      <c r="K92" s="83" t="n"/>
      <c r="L92" s="84" t="n"/>
      <c r="M92" s="82" t="n"/>
      <c r="N92" s="82" t="n"/>
      <c r="O92" s="82" t="n"/>
      <c r="P92" s="82" t="n"/>
      <c r="Q92" s="82" t="n"/>
      <c r="R92" s="82" t="n"/>
      <c r="S92" s="82" t="n"/>
      <c r="T92" s="82" t="n"/>
      <c r="U92" s="83" t="n"/>
      <c r="V92" s="84" t="n"/>
      <c r="W92" s="82" t="n"/>
      <c r="X92" s="82" t="n"/>
      <c r="Y92" s="82" t="n"/>
      <c r="Z92" s="82" t="n"/>
      <c r="AA92" s="82" t="n"/>
      <c r="AB92" s="82" t="n"/>
      <c r="AC92" s="82" t="n"/>
      <c r="AD92" s="82" t="n"/>
      <c r="AE92" s="83" t="n"/>
      <c r="AF92" s="84" t="n"/>
      <c r="AG92" s="82" t="n"/>
      <c r="AH92" s="82" t="n"/>
      <c r="AI92" s="82" t="n"/>
      <c r="AJ92" s="82" t="n"/>
      <c r="AK92" s="82" t="n"/>
      <c r="AL92" s="82" t="n"/>
      <c r="AM92" s="82" t="n"/>
      <c r="AN92" s="82" t="n"/>
      <c r="AO92" s="83" t="n"/>
      <c r="AP92" s="84" t="n"/>
    </row>
    <row r="93" ht="52" customHeight="1" s="173" thickBot="1">
      <c r="A93" s="80" t="inlineStr">
        <is>
          <t>Jumlah arus kas bersih yang diperoleh dari (digunakan untuk) aktivitas investasi</t>
        </is>
      </c>
      <c r="B93" s="80" t="n"/>
      <c r="C93" s="90" t="n">
        <v>-1748.912</v>
      </c>
      <c r="D93" s="90" t="n">
        <v>-1190.71</v>
      </c>
      <c r="E93" s="90" t="n">
        <v>-2842.544</v>
      </c>
      <c r="F93" s="90" t="n">
        <v>-18571.038</v>
      </c>
      <c r="G93" s="90" t="n">
        <v>5994.708</v>
      </c>
      <c r="H93" s="90" t="n">
        <v>-11404.359</v>
      </c>
      <c r="I93" s="90" t="n">
        <v>6345.483</v>
      </c>
      <c r="J93" s="90" t="n">
        <v>6413.827</v>
      </c>
      <c r="K93" s="91" t="n"/>
      <c r="L93" s="92" t="n"/>
      <c r="M93" s="90" t="n"/>
      <c r="N93" s="90" t="n"/>
      <c r="O93" s="90" t="n"/>
      <c r="P93" s="90" t="n"/>
      <c r="Q93" s="90" t="n"/>
      <c r="R93" s="90" t="n"/>
      <c r="S93" s="90" t="n"/>
      <c r="T93" s="90" t="n"/>
      <c r="U93" s="91" t="n"/>
      <c r="V93" s="92" t="n"/>
      <c r="W93" s="90" t="n"/>
      <c r="X93" s="90" t="n"/>
      <c r="Y93" s="90" t="n"/>
      <c r="Z93" s="90" t="n"/>
      <c r="AA93" s="90" t="n"/>
      <c r="AB93" s="90" t="n"/>
      <c r="AC93" s="90" t="n"/>
      <c r="AD93" s="90" t="n"/>
      <c r="AE93" s="91" t="n"/>
      <c r="AF93" s="92" t="n"/>
      <c r="AG93" s="90" t="n"/>
      <c r="AH93" s="90" t="n"/>
      <c r="AI93" s="90" t="n"/>
      <c r="AJ93" s="90" t="n"/>
      <c r="AK93" s="90" t="n"/>
      <c r="AL93" s="90" t="n"/>
      <c r="AM93" s="90" t="n"/>
      <c r="AN93" s="90" t="n"/>
      <c r="AO93" s="91" t="n"/>
      <c r="AP93" s="92" t="n"/>
    </row>
    <row r="94" ht="18" customHeight="1" s="173" thickBot="1">
      <c r="A94" s="79" t="inlineStr">
        <is>
          <t>Arus kas dari aktivitas pendanaan</t>
        </is>
      </c>
      <c r="B94" s="79" t="n"/>
      <c r="C94" s="76" t="n"/>
      <c r="D94" s="76" t="n"/>
      <c r="E94" s="76" t="n"/>
      <c r="F94" s="76" t="n"/>
      <c r="G94" s="76" t="n"/>
      <c r="H94" s="76" t="n"/>
      <c r="I94" s="76" t="n"/>
      <c r="J94" s="76" t="n"/>
      <c r="K94" s="77" t="n"/>
      <c r="L94" s="78" t="n"/>
      <c r="M94" s="76" t="n"/>
      <c r="N94" s="76" t="n"/>
      <c r="O94" s="76" t="n"/>
      <c r="P94" s="76" t="n"/>
      <c r="Q94" s="76" t="n"/>
      <c r="R94" s="76" t="n"/>
      <c r="S94" s="76" t="n"/>
      <c r="T94" s="76" t="n"/>
      <c r="U94" s="77" t="n"/>
      <c r="V94" s="78" t="n"/>
      <c r="W94" s="76" t="n"/>
      <c r="X94" s="76" t="n"/>
      <c r="Y94" s="76" t="n"/>
      <c r="Z94" s="76" t="n"/>
      <c r="AA94" s="76" t="n"/>
      <c r="AB94" s="76" t="n"/>
      <c r="AC94" s="76" t="n"/>
      <c r="AD94" s="76" t="n"/>
      <c r="AE94" s="77" t="n"/>
      <c r="AF94" s="78" t="n"/>
      <c r="AG94" s="76" t="n"/>
      <c r="AH94" s="76" t="n"/>
      <c r="AI94" s="76" t="n"/>
      <c r="AJ94" s="76" t="n"/>
      <c r="AK94" s="76" t="n"/>
      <c r="AL94" s="76" t="n"/>
      <c r="AM94" s="76" t="n"/>
      <c r="AN94" s="76" t="n"/>
      <c r="AO94" s="77" t="n"/>
      <c r="AP94" s="78" t="n"/>
    </row>
    <row r="95" ht="35" customHeight="1" s="173" thickBot="1">
      <c r="A95" s="93" t="inlineStr">
        <is>
          <t>Kenaikan (penurunan) efek yang diterbitkan</t>
        </is>
      </c>
      <c r="B95" s="93" t="n"/>
      <c r="C95" s="82" t="inlineStr"/>
      <c r="D95" s="82" t="inlineStr"/>
      <c r="E95" s="82" t="n">
        <v>96</v>
      </c>
      <c r="F95" s="82" t="n">
        <v>0</v>
      </c>
      <c r="G95" s="82" t="inlineStr"/>
      <c r="H95" s="82" t="inlineStr"/>
      <c r="I95" s="82" t="inlineStr"/>
      <c r="J95" s="82" t="inlineStr"/>
      <c r="K95" s="83" t="n"/>
      <c r="L95" s="84" t="n"/>
      <c r="M95" s="82" t="n"/>
      <c r="N95" s="82" t="n"/>
      <c r="O95" s="82" t="n"/>
      <c r="P95" s="82" t="n"/>
      <c r="Q95" s="82" t="n"/>
      <c r="R95" s="82" t="n"/>
      <c r="S95" s="82" t="n"/>
      <c r="T95" s="82" t="n"/>
      <c r="U95" s="83" t="n"/>
      <c r="V95" s="84" t="n"/>
      <c r="W95" s="82" t="n"/>
      <c r="X95" s="82" t="n"/>
      <c r="Y95" s="82" t="n"/>
      <c r="Z95" s="82" t="n"/>
      <c r="AA95" s="82" t="n"/>
      <c r="AB95" s="82" t="n"/>
      <c r="AC95" s="82" t="n"/>
      <c r="AD95" s="82" t="n"/>
      <c r="AE95" s="83" t="n"/>
      <c r="AF95" s="84" t="n"/>
      <c r="AG95" s="82" t="n"/>
      <c r="AH95" s="82" t="n"/>
      <c r="AI95" s="82" t="n"/>
      <c r="AJ95" s="82" t="n"/>
      <c r="AK95" s="82" t="n"/>
      <c r="AL95" s="82" t="n"/>
      <c r="AM95" s="82" t="n"/>
      <c r="AN95" s="82" t="n"/>
      <c r="AO95" s="83" t="n"/>
      <c r="AP95" s="84" t="n"/>
    </row>
    <row r="96" ht="18" customHeight="1" s="173" thickBot="1">
      <c r="A96" s="93" t="inlineStr">
        <is>
          <t>Penerbitan sukuk mudharabah</t>
        </is>
      </c>
      <c r="B96" s="93" t="n"/>
      <c r="C96" s="82" t="inlineStr"/>
      <c r="D96" s="82" t="inlineStr"/>
      <c r="E96" s="82" t="inlineStr"/>
      <c r="F96" s="82" t="inlineStr"/>
      <c r="G96" s="82" t="inlineStr"/>
      <c r="H96" s="82" t="n">
        <v>203.759</v>
      </c>
      <c r="I96" s="82" t="n">
        <v>3015.731</v>
      </c>
      <c r="J96" s="82" t="n">
        <v>5008.26</v>
      </c>
      <c r="K96" s="83" t="n"/>
      <c r="L96" s="84" t="n"/>
      <c r="M96" s="82" t="n"/>
      <c r="N96" s="82" t="n"/>
      <c r="O96" s="82" t="n"/>
      <c r="P96" s="82" t="n"/>
      <c r="Q96" s="82" t="n"/>
      <c r="R96" s="82" t="n"/>
      <c r="S96" s="82" t="n"/>
      <c r="T96" s="82" t="n"/>
      <c r="U96" s="83" t="n"/>
      <c r="V96" s="84" t="n"/>
      <c r="W96" s="82" t="n"/>
      <c r="X96" s="82" t="n"/>
      <c r="Y96" s="82" t="n"/>
      <c r="Z96" s="82" t="n"/>
      <c r="AA96" s="82" t="n"/>
      <c r="AB96" s="82" t="n"/>
      <c r="AC96" s="82" t="n"/>
      <c r="AD96" s="82" t="n"/>
      <c r="AE96" s="83" t="n"/>
      <c r="AF96" s="84" t="n"/>
      <c r="AG96" s="82" t="n"/>
      <c r="AH96" s="82" t="n"/>
      <c r="AI96" s="82" t="n"/>
      <c r="AJ96" s="82" t="n"/>
      <c r="AK96" s="82" t="n"/>
      <c r="AL96" s="82" t="n"/>
      <c r="AM96" s="82" t="n"/>
      <c r="AN96" s="82" t="n"/>
      <c r="AO96" s="83" t="n"/>
      <c r="AP96" s="84" t="n"/>
    </row>
    <row r="97" hidden="1" ht="35" customHeight="1" s="173" thickBot="1">
      <c r="A97" s="93" t="inlineStr">
        <is>
          <t>Penempatan sertifikat investasi mudharabah</t>
        </is>
      </c>
      <c r="B97" s="93" t="n"/>
      <c r="C97" s="85" t="inlineStr"/>
      <c r="D97" s="85" t="inlineStr"/>
      <c r="E97" s="85" t="inlineStr"/>
      <c r="F97" s="85" t="inlineStr"/>
      <c r="G97" s="85" t="inlineStr"/>
      <c r="H97" s="85" t="inlineStr"/>
      <c r="I97" s="85" t="inlineStr"/>
      <c r="J97" s="85" t="inlineStr"/>
      <c r="K97" s="86" t="n"/>
      <c r="L97" s="87" t="n"/>
      <c r="M97" s="85" t="n"/>
      <c r="N97" s="85" t="n"/>
      <c r="O97" s="85" t="n"/>
      <c r="P97" s="85" t="n"/>
      <c r="Q97" s="85" t="n"/>
      <c r="R97" s="85" t="n"/>
      <c r="S97" s="85" t="n"/>
      <c r="T97" s="85" t="n"/>
      <c r="U97" s="86" t="n"/>
      <c r="V97" s="87" t="n"/>
      <c r="W97" s="85" t="n"/>
      <c r="X97" s="85" t="n"/>
      <c r="Y97" s="85" t="n"/>
      <c r="Z97" s="85" t="n"/>
      <c r="AA97" s="85" t="n"/>
      <c r="AB97" s="85" t="n"/>
      <c r="AC97" s="85" t="n"/>
      <c r="AD97" s="85" t="n"/>
      <c r="AE97" s="86" t="n"/>
      <c r="AF97" s="87" t="n"/>
      <c r="AG97" s="85" t="n"/>
      <c r="AH97" s="85" t="n"/>
      <c r="AI97" s="85" t="n"/>
      <c r="AJ97" s="85" t="n"/>
      <c r="AK97" s="85" t="n"/>
      <c r="AL97" s="85" t="n"/>
      <c r="AM97" s="85" t="n"/>
      <c r="AN97" s="85" t="n"/>
      <c r="AO97" s="86" t="n"/>
      <c r="AP97" s="87" t="n"/>
    </row>
    <row r="98" hidden="1" ht="18" customHeight="1" s="173" thickBot="1">
      <c r="A98" s="93" t="inlineStr">
        <is>
          <t>Biaya emisi sukuk mudharabah</t>
        </is>
      </c>
      <c r="B98" s="93" t="n"/>
      <c r="C98" s="85" t="inlineStr"/>
      <c r="D98" s="85" t="inlineStr"/>
      <c r="E98" s="85" t="inlineStr"/>
      <c r="F98" s="85" t="inlineStr"/>
      <c r="G98" s="85" t="inlineStr"/>
      <c r="H98" s="85" t="inlineStr"/>
      <c r="I98" s="85" t="inlineStr"/>
      <c r="J98" s="85" t="inlineStr"/>
      <c r="K98" s="86" t="n"/>
      <c r="L98" s="87" t="n"/>
      <c r="M98" s="85" t="n"/>
      <c r="N98" s="85" t="n"/>
      <c r="O98" s="85" t="n"/>
      <c r="P98" s="85" t="n"/>
      <c r="Q98" s="85" t="n"/>
      <c r="R98" s="85" t="n"/>
      <c r="S98" s="85" t="n"/>
      <c r="T98" s="85" t="n"/>
      <c r="U98" s="86" t="n"/>
      <c r="V98" s="87" t="n"/>
      <c r="W98" s="85" t="n"/>
      <c r="X98" s="85" t="n"/>
      <c r="Y98" s="85" t="n"/>
      <c r="Z98" s="85" t="n"/>
      <c r="AA98" s="85" t="n"/>
      <c r="AB98" s="85" t="n"/>
      <c r="AC98" s="85" t="n"/>
      <c r="AD98" s="85" t="n"/>
      <c r="AE98" s="86" t="n"/>
      <c r="AF98" s="87" t="n"/>
      <c r="AG98" s="85" t="n"/>
      <c r="AH98" s="85" t="n"/>
      <c r="AI98" s="85" t="n"/>
      <c r="AJ98" s="85" t="n"/>
      <c r="AK98" s="85" t="n"/>
      <c r="AL98" s="85" t="n"/>
      <c r="AM98" s="85" t="n"/>
      <c r="AN98" s="85" t="n"/>
      <c r="AO98" s="86" t="n"/>
      <c r="AP98" s="87" t="n"/>
    </row>
    <row r="99" ht="35" customHeight="1" s="173" thickBot="1">
      <c r="A99" s="93" t="inlineStr">
        <is>
          <t>Penerimaan pinjaman yang diterima</t>
        </is>
      </c>
      <c r="B99" s="93" t="n"/>
      <c r="C99" s="82" t="inlineStr"/>
      <c r="D99" s="82" t="inlineStr"/>
      <c r="E99" s="82" t="inlineStr"/>
      <c r="F99" s="82" t="n">
        <v>0</v>
      </c>
      <c r="G99" s="82" t="n">
        <v>742.5</v>
      </c>
      <c r="H99" s="82" t="n">
        <v>776.25</v>
      </c>
      <c r="I99" s="82" t="n">
        <v>8001.935</v>
      </c>
      <c r="J99" s="82" t="n">
        <v>1400</v>
      </c>
      <c r="K99" s="83" t="n"/>
      <c r="L99" s="84" t="n"/>
      <c r="M99" s="82" t="n"/>
      <c r="N99" s="82" t="n"/>
      <c r="O99" s="82" t="n"/>
      <c r="P99" s="82" t="n"/>
      <c r="Q99" s="82" t="n"/>
      <c r="R99" s="82" t="n"/>
      <c r="S99" s="82" t="n"/>
      <c r="T99" s="82" t="n"/>
      <c r="U99" s="83" t="n"/>
      <c r="V99" s="84" t="n"/>
      <c r="W99" s="82" t="n"/>
      <c r="X99" s="82" t="n"/>
      <c r="Y99" s="82" t="n"/>
      <c r="Z99" s="82" t="n"/>
      <c r="AA99" s="82" t="n"/>
      <c r="AB99" s="82" t="n"/>
      <c r="AC99" s="82" t="n"/>
      <c r="AD99" s="82" t="n"/>
      <c r="AE99" s="83" t="n"/>
      <c r="AF99" s="84" t="n"/>
      <c r="AG99" s="82" t="n"/>
      <c r="AH99" s="82" t="n"/>
      <c r="AI99" s="82" t="n"/>
      <c r="AJ99" s="82" t="n"/>
      <c r="AK99" s="82" t="n"/>
      <c r="AL99" s="82" t="n"/>
      <c r="AM99" s="82" t="n"/>
      <c r="AN99" s="82" t="n"/>
      <c r="AO99" s="83" t="n"/>
      <c r="AP99" s="84" t="n"/>
    </row>
    <row r="100" ht="35" customHeight="1" s="173" thickBot="1">
      <c r="A100" s="93" t="inlineStr">
        <is>
          <t>Pembayaran pinjaman yang diterima</t>
        </is>
      </c>
      <c r="B100" s="93" t="n"/>
      <c r="C100" s="85" t="inlineStr"/>
      <c r="D100" s="85" t="inlineStr"/>
      <c r="E100" s="85" t="inlineStr"/>
      <c r="F100" s="85" t="inlineStr"/>
      <c r="G100" s="85" t="n">
        <v>0</v>
      </c>
      <c r="H100" s="85" t="n">
        <v>781.307</v>
      </c>
      <c r="I100" s="85" t="n">
        <v>7778.995</v>
      </c>
      <c r="J100" s="85" t="n">
        <v>2400</v>
      </c>
      <c r="K100" s="86" t="n"/>
      <c r="L100" s="87" t="n"/>
      <c r="M100" s="85" t="n"/>
      <c r="N100" s="85" t="n"/>
      <c r="O100" s="85" t="n"/>
      <c r="P100" s="85" t="n"/>
      <c r="Q100" s="85" t="n"/>
      <c r="R100" s="85" t="n"/>
      <c r="S100" s="85" t="n"/>
      <c r="T100" s="85" t="n"/>
      <c r="U100" s="86" t="n"/>
      <c r="V100" s="87" t="n"/>
      <c r="W100" s="85" t="n"/>
      <c r="X100" s="85" t="n"/>
      <c r="Y100" s="85" t="n"/>
      <c r="Z100" s="85" t="n"/>
      <c r="AA100" s="85" t="n"/>
      <c r="AB100" s="85" t="n"/>
      <c r="AC100" s="85" t="n"/>
      <c r="AD100" s="85" t="n"/>
      <c r="AE100" s="86" t="n"/>
      <c r="AF100" s="87" t="n"/>
      <c r="AG100" s="85" t="n"/>
      <c r="AH100" s="85" t="n"/>
      <c r="AI100" s="85" t="n"/>
      <c r="AJ100" s="85" t="n"/>
      <c r="AK100" s="85" t="n"/>
      <c r="AL100" s="85" t="n"/>
      <c r="AM100" s="85" t="n"/>
      <c r="AN100" s="85" t="n"/>
      <c r="AO100" s="86" t="n"/>
      <c r="AP100" s="87" t="n"/>
    </row>
    <row r="101" hidden="1" ht="35" customHeight="1" s="173" thickBot="1">
      <c r="A101" s="93" t="inlineStr">
        <is>
          <t>Penerimaan pinjaman subordinasi</t>
        </is>
      </c>
      <c r="B101" s="93" t="n"/>
      <c r="C101" s="82" t="inlineStr"/>
      <c r="D101" s="82" t="inlineStr"/>
      <c r="E101" s="82" t="inlineStr"/>
      <c r="F101" s="82" t="inlineStr"/>
      <c r="G101" s="82" t="inlineStr"/>
      <c r="H101" s="82" t="inlineStr"/>
      <c r="I101" s="82" t="inlineStr"/>
      <c r="J101" s="82" t="inlineStr"/>
      <c r="K101" s="83" t="n"/>
      <c r="L101" s="84" t="n"/>
      <c r="M101" s="82" t="n"/>
      <c r="N101" s="82" t="n"/>
      <c r="O101" s="82" t="n"/>
      <c r="P101" s="82" t="n"/>
      <c r="Q101" s="82" t="n"/>
      <c r="R101" s="82" t="n"/>
      <c r="S101" s="82" t="n"/>
      <c r="T101" s="82" t="n"/>
      <c r="U101" s="83" t="n"/>
      <c r="V101" s="84" t="n"/>
      <c r="W101" s="82" t="n"/>
      <c r="X101" s="82" t="n"/>
      <c r="Y101" s="82" t="n"/>
      <c r="Z101" s="82" t="n"/>
      <c r="AA101" s="82" t="n"/>
      <c r="AB101" s="82" t="n"/>
      <c r="AC101" s="82" t="n"/>
      <c r="AD101" s="82" t="n"/>
      <c r="AE101" s="83" t="n"/>
      <c r="AF101" s="84" t="n"/>
      <c r="AG101" s="82" t="n"/>
      <c r="AH101" s="82" t="n"/>
      <c r="AI101" s="82" t="n"/>
      <c r="AJ101" s="82" t="n"/>
      <c r="AK101" s="82" t="n"/>
      <c r="AL101" s="82" t="n"/>
      <c r="AM101" s="82" t="n"/>
      <c r="AN101" s="82" t="n"/>
      <c r="AO101" s="83" t="n"/>
      <c r="AP101" s="84" t="n"/>
    </row>
    <row r="102" hidden="1" ht="35" customHeight="1" s="173" thickBot="1">
      <c r="A102" s="93" t="inlineStr">
        <is>
          <t>Pembayaran pinjaman subordinasi</t>
        </is>
      </c>
      <c r="B102" s="93" t="n"/>
      <c r="C102" s="85" t="inlineStr"/>
      <c r="D102" s="85" t="inlineStr"/>
      <c r="E102" s="85" t="inlineStr"/>
      <c r="F102" s="85" t="inlineStr"/>
      <c r="G102" s="85" t="inlineStr"/>
      <c r="H102" s="85" t="inlineStr"/>
      <c r="I102" s="85" t="inlineStr"/>
      <c r="J102" s="85" t="inlineStr"/>
      <c r="K102" s="86" t="n"/>
      <c r="L102" s="87" t="n"/>
      <c r="M102" s="85" t="n"/>
      <c r="N102" s="85" t="n"/>
      <c r="O102" s="85" t="n"/>
      <c r="P102" s="85" t="n"/>
      <c r="Q102" s="85" t="n"/>
      <c r="R102" s="85" t="n"/>
      <c r="S102" s="85" t="n"/>
      <c r="T102" s="85" t="n"/>
      <c r="U102" s="86" t="n"/>
      <c r="V102" s="87" t="n"/>
      <c r="W102" s="85" t="n"/>
      <c r="X102" s="85" t="n"/>
      <c r="Y102" s="85" t="n"/>
      <c r="Z102" s="85" t="n"/>
      <c r="AA102" s="85" t="n"/>
      <c r="AB102" s="85" t="n"/>
      <c r="AC102" s="85" t="n"/>
      <c r="AD102" s="85" t="n"/>
      <c r="AE102" s="86" t="n"/>
      <c r="AF102" s="87" t="n"/>
      <c r="AG102" s="85" t="n"/>
      <c r="AH102" s="85" t="n"/>
      <c r="AI102" s="85" t="n"/>
      <c r="AJ102" s="85" t="n"/>
      <c r="AK102" s="85" t="n"/>
      <c r="AL102" s="85" t="n"/>
      <c r="AM102" s="85" t="n"/>
      <c r="AN102" s="85" t="n"/>
      <c r="AO102" s="86" t="n"/>
      <c r="AP102" s="87" t="n"/>
    </row>
    <row r="103" hidden="1" ht="18" customHeight="1" s="173" thickBot="1">
      <c r="A103" s="93" t="inlineStr">
        <is>
          <t>Pembayaran bunga pinjaman</t>
        </is>
      </c>
      <c r="B103" s="93" t="n"/>
      <c r="C103" s="85" t="inlineStr"/>
      <c r="D103" s="85" t="inlineStr"/>
      <c r="E103" s="85" t="inlineStr"/>
      <c r="F103" s="85" t="inlineStr"/>
      <c r="G103" s="85" t="inlineStr"/>
      <c r="H103" s="85" t="inlineStr"/>
      <c r="I103" s="85" t="inlineStr"/>
      <c r="J103" s="85" t="inlineStr"/>
      <c r="K103" s="86" t="n"/>
      <c r="L103" s="87" t="n"/>
      <c r="M103" s="85" t="n"/>
      <c r="N103" s="85" t="n"/>
      <c r="O103" s="85" t="n"/>
      <c r="P103" s="85" t="n"/>
      <c r="Q103" s="85" t="n"/>
      <c r="R103" s="85" t="n"/>
      <c r="S103" s="85" t="n"/>
      <c r="T103" s="85" t="n"/>
      <c r="U103" s="86" t="n"/>
      <c r="V103" s="87" t="n"/>
      <c r="W103" s="85" t="n"/>
      <c r="X103" s="85" t="n"/>
      <c r="Y103" s="85" t="n"/>
      <c r="Z103" s="85" t="n"/>
      <c r="AA103" s="85" t="n"/>
      <c r="AB103" s="85" t="n"/>
      <c r="AC103" s="85" t="n"/>
      <c r="AD103" s="85" t="n"/>
      <c r="AE103" s="86" t="n"/>
      <c r="AF103" s="87" t="n"/>
      <c r="AG103" s="85" t="n"/>
      <c r="AH103" s="85" t="n"/>
      <c r="AI103" s="85" t="n"/>
      <c r="AJ103" s="85" t="n"/>
      <c r="AK103" s="85" t="n"/>
      <c r="AL103" s="85" t="n"/>
      <c r="AM103" s="85" t="n"/>
      <c r="AN103" s="85" t="n"/>
      <c r="AO103" s="86" t="n"/>
      <c r="AP103" s="87" t="n"/>
    </row>
    <row r="104" hidden="1" ht="35" customHeight="1" s="173" thickBot="1">
      <c r="A104" s="93" t="inlineStr">
        <is>
          <t>Penerimaan dari penerbitan obligasi</t>
        </is>
      </c>
      <c r="B104" s="93" t="n"/>
      <c r="C104" s="82" t="inlineStr"/>
      <c r="D104" s="82" t="inlineStr"/>
      <c r="E104" s="82" t="inlineStr"/>
      <c r="F104" s="82" t="inlineStr"/>
      <c r="G104" s="82" t="inlineStr"/>
      <c r="H104" s="82" t="inlineStr"/>
      <c r="I104" s="82" t="inlineStr"/>
      <c r="J104" s="82" t="inlineStr"/>
      <c r="K104" s="83" t="n"/>
      <c r="L104" s="84" t="n"/>
      <c r="M104" s="82" t="n"/>
      <c r="N104" s="82" t="n"/>
      <c r="O104" s="82" t="n"/>
      <c r="P104" s="82" t="n"/>
      <c r="Q104" s="82" t="n"/>
      <c r="R104" s="82" t="n"/>
      <c r="S104" s="82" t="n"/>
      <c r="T104" s="82" t="n"/>
      <c r="U104" s="83" t="n"/>
      <c r="V104" s="84" t="n"/>
      <c r="W104" s="82" t="n"/>
      <c r="X104" s="82" t="n"/>
      <c r="Y104" s="82" t="n"/>
      <c r="Z104" s="82" t="n"/>
      <c r="AA104" s="82" t="n"/>
      <c r="AB104" s="82" t="n"/>
      <c r="AC104" s="82" t="n"/>
      <c r="AD104" s="82" t="n"/>
      <c r="AE104" s="83" t="n"/>
      <c r="AF104" s="84" t="n"/>
      <c r="AG104" s="82" t="n"/>
      <c r="AH104" s="82" t="n"/>
      <c r="AI104" s="82" t="n"/>
      <c r="AJ104" s="82" t="n"/>
      <c r="AK104" s="82" t="n"/>
      <c r="AL104" s="82" t="n"/>
      <c r="AM104" s="82" t="n"/>
      <c r="AN104" s="82" t="n"/>
      <c r="AO104" s="83" t="n"/>
      <c r="AP104" s="84" t="n"/>
    </row>
    <row r="105" hidden="1" ht="18" customHeight="1" s="173" thickBot="1">
      <c r="A105" s="93" t="inlineStr">
        <is>
          <t>Pembayaran utang obligasi</t>
        </is>
      </c>
      <c r="B105" s="93" t="n"/>
      <c r="C105" s="85" t="inlineStr"/>
      <c r="D105" s="85" t="inlineStr"/>
      <c r="E105" s="85" t="inlineStr"/>
      <c r="F105" s="85" t="inlineStr"/>
      <c r="G105" s="85" t="inlineStr"/>
      <c r="H105" s="85" t="inlineStr"/>
      <c r="I105" s="85" t="inlineStr"/>
      <c r="J105" s="85" t="inlineStr"/>
      <c r="K105" s="86" t="n"/>
      <c r="L105" s="87" t="n"/>
      <c r="M105" s="85" t="n"/>
      <c r="N105" s="85" t="n"/>
      <c r="O105" s="85" t="n"/>
      <c r="P105" s="85" t="n"/>
      <c r="Q105" s="85" t="n"/>
      <c r="R105" s="85" t="n"/>
      <c r="S105" s="85" t="n"/>
      <c r="T105" s="85" t="n"/>
      <c r="U105" s="86" t="n"/>
      <c r="V105" s="87" t="n"/>
      <c r="W105" s="85" t="n"/>
      <c r="X105" s="85" t="n"/>
      <c r="Y105" s="85" t="n"/>
      <c r="Z105" s="85" t="n"/>
      <c r="AA105" s="85" t="n"/>
      <c r="AB105" s="85" t="n"/>
      <c r="AC105" s="85" t="n"/>
      <c r="AD105" s="85" t="n"/>
      <c r="AE105" s="86" t="n"/>
      <c r="AF105" s="87" t="n"/>
      <c r="AG105" s="85" t="n"/>
      <c r="AH105" s="85" t="n"/>
      <c r="AI105" s="85" t="n"/>
      <c r="AJ105" s="85" t="n"/>
      <c r="AK105" s="85" t="n"/>
      <c r="AL105" s="85" t="n"/>
      <c r="AM105" s="85" t="n"/>
      <c r="AN105" s="85" t="n"/>
      <c r="AO105" s="86" t="n"/>
      <c r="AP105" s="87" t="n"/>
    </row>
    <row r="106" hidden="1" ht="35" customHeight="1" s="173" thickBot="1">
      <c r="A106" s="93" t="inlineStr">
        <is>
          <t>Pembayaran biaya emisi penerbitan obligasi</t>
        </is>
      </c>
      <c r="B106" s="93" t="n"/>
      <c r="C106" s="85" t="inlineStr"/>
      <c r="D106" s="85" t="inlineStr"/>
      <c r="E106" s="85" t="inlineStr"/>
      <c r="F106" s="85" t="inlineStr"/>
      <c r="G106" s="85" t="inlineStr"/>
      <c r="H106" s="85" t="inlineStr"/>
      <c r="I106" s="85" t="inlineStr"/>
      <c r="J106" s="85" t="inlineStr"/>
      <c r="K106" s="86" t="n"/>
      <c r="L106" s="87" t="n"/>
      <c r="M106" s="85" t="n"/>
      <c r="N106" s="85" t="n"/>
      <c r="O106" s="85" t="n"/>
      <c r="P106" s="85" t="n"/>
      <c r="Q106" s="85" t="n"/>
      <c r="R106" s="85" t="n"/>
      <c r="S106" s="85" t="n"/>
      <c r="T106" s="85" t="n"/>
      <c r="U106" s="86" t="n"/>
      <c r="V106" s="87" t="n"/>
      <c r="W106" s="85" t="n"/>
      <c r="X106" s="85" t="n"/>
      <c r="Y106" s="85" t="n"/>
      <c r="Z106" s="85" t="n"/>
      <c r="AA106" s="85" t="n"/>
      <c r="AB106" s="85" t="n"/>
      <c r="AC106" s="85" t="n"/>
      <c r="AD106" s="85" t="n"/>
      <c r="AE106" s="86" t="n"/>
      <c r="AF106" s="87" t="n"/>
      <c r="AG106" s="85" t="n"/>
      <c r="AH106" s="85" t="n"/>
      <c r="AI106" s="85" t="n"/>
      <c r="AJ106" s="85" t="n"/>
      <c r="AK106" s="85" t="n"/>
      <c r="AL106" s="85" t="n"/>
      <c r="AM106" s="85" t="n"/>
      <c r="AN106" s="85" t="n"/>
      <c r="AO106" s="86" t="n"/>
      <c r="AP106" s="87" t="n"/>
    </row>
    <row r="107" hidden="1" ht="35" customHeight="1" s="173" thickBot="1">
      <c r="A107" s="93" t="inlineStr">
        <is>
          <t>Obligasi subordinasi yang diterbitkan</t>
        </is>
      </c>
      <c r="B107" s="93" t="n"/>
      <c r="C107" s="82" t="inlineStr"/>
      <c r="D107" s="82" t="inlineStr"/>
      <c r="E107" s="82" t="inlineStr"/>
      <c r="F107" s="82" t="inlineStr"/>
      <c r="G107" s="82" t="inlineStr"/>
      <c r="H107" s="82" t="inlineStr"/>
      <c r="I107" s="82" t="inlineStr"/>
      <c r="J107" s="82" t="inlineStr"/>
      <c r="K107" s="83" t="n"/>
      <c r="L107" s="84" t="n"/>
      <c r="M107" s="82" t="n"/>
      <c r="N107" s="82" t="n"/>
      <c r="O107" s="82" t="n"/>
      <c r="P107" s="82" t="n"/>
      <c r="Q107" s="82" t="n"/>
      <c r="R107" s="82" t="n"/>
      <c r="S107" s="82" t="n"/>
      <c r="T107" s="82" t="n"/>
      <c r="U107" s="83" t="n"/>
      <c r="V107" s="84" t="n"/>
      <c r="W107" s="82" t="n"/>
      <c r="X107" s="82" t="n"/>
      <c r="Y107" s="82" t="n"/>
      <c r="Z107" s="82" t="n"/>
      <c r="AA107" s="82" t="n"/>
      <c r="AB107" s="82" t="n"/>
      <c r="AC107" s="82" t="n"/>
      <c r="AD107" s="82" t="n"/>
      <c r="AE107" s="83" t="n"/>
      <c r="AF107" s="84" t="n"/>
      <c r="AG107" s="82" t="n"/>
      <c r="AH107" s="82" t="n"/>
      <c r="AI107" s="82" t="n"/>
      <c r="AJ107" s="82" t="n"/>
      <c r="AK107" s="82" t="n"/>
      <c r="AL107" s="82" t="n"/>
      <c r="AM107" s="82" t="n"/>
      <c r="AN107" s="82" t="n"/>
      <c r="AO107" s="83" t="n"/>
      <c r="AP107" s="84" t="n"/>
    </row>
    <row r="108" hidden="1" ht="18" customHeight="1" s="173" thickBot="1">
      <c r="A108" s="93" t="inlineStr">
        <is>
          <t>Pembayaran obligasi subordinasi</t>
        </is>
      </c>
      <c r="B108" s="93" t="n"/>
      <c r="C108" s="85" t="inlineStr"/>
      <c r="D108" s="85" t="inlineStr"/>
      <c r="E108" s="85" t="inlineStr"/>
      <c r="F108" s="85" t="inlineStr"/>
      <c r="G108" s="85" t="inlineStr"/>
      <c r="H108" s="85" t="inlineStr"/>
      <c r="I108" s="85" t="inlineStr"/>
      <c r="J108" s="85" t="inlineStr"/>
      <c r="K108" s="86" t="n"/>
      <c r="L108" s="87" t="n"/>
      <c r="M108" s="85" t="n"/>
      <c r="N108" s="85" t="n"/>
      <c r="O108" s="85" t="n"/>
      <c r="P108" s="85" t="n"/>
      <c r="Q108" s="85" t="n"/>
      <c r="R108" s="85" t="n"/>
      <c r="S108" s="85" t="n"/>
      <c r="T108" s="85" t="n"/>
      <c r="U108" s="86" t="n"/>
      <c r="V108" s="87" t="n"/>
      <c r="W108" s="85" t="n"/>
      <c r="X108" s="85" t="n"/>
      <c r="Y108" s="85" t="n"/>
      <c r="Z108" s="85" t="n"/>
      <c r="AA108" s="85" t="n"/>
      <c r="AB108" s="85" t="n"/>
      <c r="AC108" s="85" t="n"/>
      <c r="AD108" s="85" t="n"/>
      <c r="AE108" s="86" t="n"/>
      <c r="AF108" s="87" t="n"/>
      <c r="AG108" s="85" t="n"/>
      <c r="AH108" s="85" t="n"/>
      <c r="AI108" s="85" t="n"/>
      <c r="AJ108" s="85" t="n"/>
      <c r="AK108" s="85" t="n"/>
      <c r="AL108" s="85" t="n"/>
      <c r="AM108" s="85" t="n"/>
      <c r="AN108" s="85" t="n"/>
      <c r="AO108" s="86" t="n"/>
      <c r="AP108" s="87" t="n"/>
    </row>
    <row r="109" hidden="1" ht="35" customHeight="1" s="173" thickBot="1">
      <c r="A109" s="93" t="inlineStr">
        <is>
          <t>Biaya emisi obligasi subordinasi yang diterbitkan</t>
        </is>
      </c>
      <c r="B109" s="93" t="n"/>
      <c r="C109" s="85" t="inlineStr"/>
      <c r="D109" s="85" t="inlineStr"/>
      <c r="E109" s="85" t="inlineStr"/>
      <c r="F109" s="85" t="inlineStr"/>
      <c r="G109" s="85" t="inlineStr"/>
      <c r="H109" s="85" t="inlineStr"/>
      <c r="I109" s="85" t="inlineStr"/>
      <c r="J109" s="85" t="inlineStr"/>
      <c r="K109" s="86" t="n"/>
      <c r="L109" s="87" t="n"/>
      <c r="M109" s="85" t="n"/>
      <c r="N109" s="85" t="n"/>
      <c r="O109" s="85" t="n"/>
      <c r="P109" s="85" t="n"/>
      <c r="Q109" s="85" t="n"/>
      <c r="R109" s="85" t="n"/>
      <c r="S109" s="85" t="n"/>
      <c r="T109" s="85" t="n"/>
      <c r="U109" s="86" t="n"/>
      <c r="V109" s="87" t="n"/>
      <c r="W109" s="85" t="n"/>
      <c r="X109" s="85" t="n"/>
      <c r="Y109" s="85" t="n"/>
      <c r="Z109" s="85" t="n"/>
      <c r="AA109" s="85" t="n"/>
      <c r="AB109" s="85" t="n"/>
      <c r="AC109" s="85" t="n"/>
      <c r="AD109" s="85" t="n"/>
      <c r="AE109" s="86" t="n"/>
      <c r="AF109" s="87" t="n"/>
      <c r="AG109" s="85" t="n"/>
      <c r="AH109" s="85" t="n"/>
      <c r="AI109" s="85" t="n"/>
      <c r="AJ109" s="85" t="n"/>
      <c r="AK109" s="85" t="n"/>
      <c r="AL109" s="85" t="n"/>
      <c r="AM109" s="85" t="n"/>
      <c r="AN109" s="85" t="n"/>
      <c r="AO109" s="86" t="n"/>
      <c r="AP109" s="87" t="n"/>
    </row>
    <row r="110" hidden="1" ht="35" customHeight="1" s="173" thickBot="1">
      <c r="A110" s="93" t="inlineStr">
        <is>
          <t>Penerimaan dari surat utang jangka menengah</t>
        </is>
      </c>
      <c r="B110" s="93" t="n"/>
      <c r="C110" s="82" t="n">
        <v/>
      </c>
      <c r="D110" s="82" t="n">
        <v/>
      </c>
      <c r="E110" s="82" t="n">
        <v/>
      </c>
      <c r="F110" s="82" t="inlineStr"/>
      <c r="G110" s="82" t="inlineStr"/>
      <c r="H110" s="82" t="inlineStr"/>
      <c r="I110" s="82" t="inlineStr"/>
      <c r="J110" s="82" t="inlineStr"/>
      <c r="K110" s="83" t="n"/>
      <c r="L110" s="84" t="n"/>
      <c r="M110" s="82" t="n"/>
      <c r="N110" s="82" t="n"/>
      <c r="O110" s="82" t="n"/>
      <c r="P110" s="82" t="n"/>
      <c r="Q110" s="82" t="n"/>
      <c r="R110" s="82" t="n"/>
      <c r="S110" s="82" t="n"/>
      <c r="T110" s="82" t="n"/>
      <c r="U110" s="83" t="n"/>
      <c r="V110" s="84" t="n"/>
      <c r="W110" s="82" t="n"/>
      <c r="X110" s="82" t="n"/>
      <c r="Y110" s="82" t="n"/>
      <c r="Z110" s="82" t="n"/>
      <c r="AA110" s="82" t="n"/>
      <c r="AB110" s="82" t="n"/>
      <c r="AC110" s="82" t="n"/>
      <c r="AD110" s="82" t="n"/>
      <c r="AE110" s="83" t="n"/>
      <c r="AF110" s="84" t="n"/>
      <c r="AG110" s="82" t="n"/>
      <c r="AH110" s="82" t="n"/>
      <c r="AI110" s="82" t="n"/>
      <c r="AJ110" s="82" t="n"/>
      <c r="AK110" s="82" t="n"/>
      <c r="AL110" s="82" t="n"/>
      <c r="AM110" s="82" t="n"/>
      <c r="AN110" s="82" t="n"/>
      <c r="AO110" s="83" t="n"/>
      <c r="AP110" s="84" t="n"/>
    </row>
    <row r="111" hidden="1" ht="35" customHeight="1" s="173" thickBot="1">
      <c r="A111" s="93" t="inlineStr">
        <is>
          <t>Pembayaran dari surat utang jangka menengah</t>
        </is>
      </c>
      <c r="B111" s="93" t="n"/>
      <c r="C111" s="85" t="n">
        <v/>
      </c>
      <c r="D111" s="85" t="n">
        <v/>
      </c>
      <c r="E111" s="85" t="n">
        <v/>
      </c>
      <c r="F111" s="85" t="inlineStr"/>
      <c r="G111" s="85" t="inlineStr"/>
      <c r="H111" s="85" t="inlineStr"/>
      <c r="I111" s="85" t="inlineStr"/>
      <c r="J111" s="85" t="inlineStr"/>
      <c r="K111" s="86" t="n"/>
      <c r="L111" s="87" t="n"/>
      <c r="M111" s="85" t="n"/>
      <c r="N111" s="85" t="n"/>
      <c r="O111" s="85" t="n"/>
      <c r="P111" s="85" t="n"/>
      <c r="Q111" s="85" t="n"/>
      <c r="R111" s="85" t="n"/>
      <c r="S111" s="85" t="n"/>
      <c r="T111" s="85" t="n"/>
      <c r="U111" s="86" t="n"/>
      <c r="V111" s="87" t="n"/>
      <c r="W111" s="85" t="n"/>
      <c r="X111" s="85" t="n"/>
      <c r="Y111" s="85" t="n"/>
      <c r="Z111" s="85" t="n"/>
      <c r="AA111" s="85" t="n"/>
      <c r="AB111" s="85" t="n"/>
      <c r="AC111" s="85" t="n"/>
      <c r="AD111" s="85" t="n"/>
      <c r="AE111" s="86" t="n"/>
      <c r="AF111" s="87" t="n"/>
      <c r="AG111" s="85" t="n"/>
      <c r="AH111" s="85" t="n"/>
      <c r="AI111" s="85" t="n"/>
      <c r="AJ111" s="85" t="n"/>
      <c r="AK111" s="85" t="n"/>
      <c r="AL111" s="85" t="n"/>
      <c r="AM111" s="85" t="n"/>
      <c r="AN111" s="85" t="n"/>
      <c r="AO111" s="86" t="n"/>
      <c r="AP111" s="87" t="n"/>
    </row>
    <row r="112" ht="35" customHeight="1" s="173" thickBot="1">
      <c r="A112" s="93" t="inlineStr">
        <is>
          <t>Penerimaan dari penerbitan saham baru</t>
        </is>
      </c>
      <c r="B112" s="93" t="n"/>
      <c r="C112" s="82" t="n">
        <v>1312.192</v>
      </c>
      <c r="D112" s="82" t="inlineStr"/>
      <c r="E112" s="82" t="inlineStr"/>
      <c r="F112" s="82" t="inlineStr"/>
      <c r="G112" s="82" t="n">
        <v>4999.952</v>
      </c>
      <c r="H112" s="82" t="inlineStr"/>
      <c r="I112" s="82" t="inlineStr"/>
      <c r="J112" s="82" t="inlineStr"/>
      <c r="K112" s="83" t="n"/>
      <c r="L112" s="84" t="n"/>
      <c r="M112" s="82" t="n"/>
      <c r="N112" s="82" t="n"/>
      <c r="O112" s="82" t="n"/>
      <c r="P112" s="82" t="n"/>
      <c r="Q112" s="82" t="n"/>
      <c r="R112" s="82" t="n"/>
      <c r="S112" s="82" t="n"/>
      <c r="T112" s="82" t="n"/>
      <c r="U112" s="83" t="n"/>
      <c r="V112" s="84" t="n"/>
      <c r="W112" s="82" t="n"/>
      <c r="X112" s="82" t="n"/>
      <c r="Y112" s="82" t="n"/>
      <c r="Z112" s="82" t="n"/>
      <c r="AA112" s="82" t="n"/>
      <c r="AB112" s="82" t="n"/>
      <c r="AC112" s="82" t="n"/>
      <c r="AD112" s="82" t="n"/>
      <c r="AE112" s="83" t="n"/>
      <c r="AF112" s="84" t="n"/>
      <c r="AG112" s="82" t="n"/>
      <c r="AH112" s="82" t="n"/>
      <c r="AI112" s="82" t="n"/>
      <c r="AJ112" s="82" t="n"/>
      <c r="AK112" s="82" t="n"/>
      <c r="AL112" s="82" t="n"/>
      <c r="AM112" s="82" t="n"/>
      <c r="AN112" s="82" t="n"/>
      <c r="AO112" s="83" t="n"/>
      <c r="AP112" s="84" t="n"/>
    </row>
    <row r="113" ht="18" customHeight="1" s="173" thickBot="1">
      <c r="A113" s="93" t="inlineStr">
        <is>
          <t>Pembayaran biaya emisi saham</t>
        </is>
      </c>
      <c r="B113" s="93" t="n"/>
      <c r="C113" s="85" t="inlineStr"/>
      <c r="D113" s="85" t="inlineStr"/>
      <c r="E113" s="85" t="inlineStr"/>
      <c r="F113" s="85" t="inlineStr"/>
      <c r="G113" s="85" t="n">
        <v>62.3</v>
      </c>
      <c r="H113" s="85" t="n">
        <v>0</v>
      </c>
      <c r="I113" s="85" t="inlineStr"/>
      <c r="J113" s="85" t="inlineStr"/>
      <c r="K113" s="86" t="n"/>
      <c r="L113" s="87" t="n"/>
      <c r="M113" s="85" t="n"/>
      <c r="N113" s="85" t="n"/>
      <c r="O113" s="85" t="n"/>
      <c r="P113" s="85" t="n"/>
      <c r="Q113" s="85" t="n"/>
      <c r="R113" s="85" t="n"/>
      <c r="S113" s="85" t="n"/>
      <c r="T113" s="85" t="n"/>
      <c r="U113" s="86" t="n"/>
      <c r="V113" s="87" t="n"/>
      <c r="W113" s="85" t="n"/>
      <c r="X113" s="85" t="n"/>
      <c r="Y113" s="85" t="n"/>
      <c r="Z113" s="85" t="n"/>
      <c r="AA113" s="85" t="n"/>
      <c r="AB113" s="85" t="n"/>
      <c r="AC113" s="85" t="n"/>
      <c r="AD113" s="85" t="n"/>
      <c r="AE113" s="86" t="n"/>
      <c r="AF113" s="87" t="n"/>
      <c r="AG113" s="85" t="n"/>
      <c r="AH113" s="85" t="n"/>
      <c r="AI113" s="85" t="n"/>
      <c r="AJ113" s="85" t="n"/>
      <c r="AK113" s="85" t="n"/>
      <c r="AL113" s="85" t="n"/>
      <c r="AM113" s="85" t="n"/>
      <c r="AN113" s="85" t="n"/>
      <c r="AO113" s="86" t="n"/>
      <c r="AP113" s="87" t="n"/>
    </row>
    <row r="114" ht="18" customHeight="1" s="173" thickBot="1">
      <c r="A114" s="93" t="inlineStr">
        <is>
          <t>Penerimaan setoran modal</t>
        </is>
      </c>
      <c r="B114" s="93" t="n"/>
      <c r="C114" s="82" t="n">
        <v>1000</v>
      </c>
      <c r="D114" s="82" t="inlineStr"/>
      <c r="E114" s="82" t="inlineStr"/>
      <c r="F114" s="82" t="inlineStr"/>
      <c r="G114" s="82" t="inlineStr"/>
      <c r="H114" s="82" t="inlineStr"/>
      <c r="I114" s="82" t="inlineStr"/>
      <c r="J114" s="82" t="inlineStr"/>
      <c r="K114" s="83" t="n"/>
      <c r="L114" s="84" t="n"/>
      <c r="M114" s="82" t="n"/>
      <c r="N114" s="82" t="n"/>
      <c r="O114" s="82" t="n"/>
      <c r="P114" s="82" t="n"/>
      <c r="Q114" s="82" t="n"/>
      <c r="R114" s="82" t="n"/>
      <c r="S114" s="82" t="n"/>
      <c r="T114" s="82" t="n"/>
      <c r="U114" s="83" t="n"/>
      <c r="V114" s="84" t="n"/>
      <c r="W114" s="82" t="n"/>
      <c r="X114" s="82" t="n"/>
      <c r="Y114" s="82" t="n"/>
      <c r="Z114" s="82" t="n"/>
      <c r="AA114" s="82" t="n"/>
      <c r="AB114" s="82" t="n"/>
      <c r="AC114" s="82" t="n"/>
      <c r="AD114" s="82" t="n"/>
      <c r="AE114" s="83" t="n"/>
      <c r="AF114" s="84" t="n"/>
      <c r="AG114" s="82" t="n"/>
      <c r="AH114" s="82" t="n"/>
      <c r="AI114" s="82" t="n"/>
      <c r="AJ114" s="82" t="n"/>
      <c r="AK114" s="82" t="n"/>
      <c r="AL114" s="82" t="n"/>
      <c r="AM114" s="82" t="n"/>
      <c r="AN114" s="82" t="n"/>
      <c r="AO114" s="83" t="n"/>
      <c r="AP114" s="84" t="n"/>
    </row>
    <row r="115" hidden="1" ht="35" customHeight="1" s="173" thickBot="1">
      <c r="A115" s="93" t="inlineStr">
        <is>
          <t>Penerimaan dari penambahan kepemilikan dari non-pengendali</t>
        </is>
      </c>
      <c r="B115" s="93" t="n"/>
      <c r="C115" s="82" t="n">
        <v/>
      </c>
      <c r="D115" s="82" t="n">
        <v/>
      </c>
      <c r="E115" s="82" t="n">
        <v/>
      </c>
      <c r="F115" s="82" t="inlineStr"/>
      <c r="G115" s="82" t="inlineStr"/>
      <c r="H115" s="82" t="inlineStr"/>
      <c r="I115" s="82" t="inlineStr"/>
      <c r="J115" s="82" t="inlineStr"/>
      <c r="K115" s="83" t="n"/>
      <c r="L115" s="84" t="n"/>
      <c r="M115" s="82" t="n"/>
      <c r="N115" s="82" t="n"/>
      <c r="O115" s="82" t="n"/>
      <c r="P115" s="82" t="n"/>
      <c r="Q115" s="82" t="n"/>
      <c r="R115" s="82" t="n"/>
      <c r="S115" s="82" t="n"/>
      <c r="T115" s="82" t="n"/>
      <c r="U115" s="83" t="n"/>
      <c r="V115" s="84" t="n"/>
      <c r="W115" s="82" t="n"/>
      <c r="X115" s="82" t="n"/>
      <c r="Y115" s="82" t="n"/>
      <c r="Z115" s="82" t="n"/>
      <c r="AA115" s="82" t="n"/>
      <c r="AB115" s="82" t="n"/>
      <c r="AC115" s="82" t="n"/>
      <c r="AD115" s="82" t="n"/>
      <c r="AE115" s="83" t="n"/>
      <c r="AF115" s="84" t="n"/>
      <c r="AG115" s="82" t="n"/>
      <c r="AH115" s="82" t="n"/>
      <c r="AI115" s="82" t="n"/>
      <c r="AJ115" s="82" t="n"/>
      <c r="AK115" s="82" t="n"/>
      <c r="AL115" s="82" t="n"/>
      <c r="AM115" s="82" t="n"/>
      <c r="AN115" s="82" t="n"/>
      <c r="AO115" s="83" t="n"/>
      <c r="AP115" s="84" t="n"/>
    </row>
    <row r="116" hidden="1" ht="35" customHeight="1" s="173" thickBot="1">
      <c r="A116" s="93" t="inlineStr">
        <is>
          <t>Penjualan (pembelian) dari saham tresuri</t>
        </is>
      </c>
      <c r="B116" s="93" t="n"/>
      <c r="C116" s="82" t="inlineStr"/>
      <c r="D116" s="82" t="inlineStr"/>
      <c r="E116" s="82" t="inlineStr"/>
      <c r="F116" s="82" t="inlineStr"/>
      <c r="G116" s="82" t="inlineStr"/>
      <c r="H116" s="82" t="inlineStr"/>
      <c r="I116" s="82" t="inlineStr"/>
      <c r="J116" s="82" t="inlineStr"/>
      <c r="K116" s="83" t="n"/>
      <c r="L116" s="84" t="n"/>
      <c r="M116" s="82" t="n"/>
      <c r="N116" s="82" t="n"/>
      <c r="O116" s="82" t="n"/>
      <c r="P116" s="82" t="n"/>
      <c r="Q116" s="82" t="n"/>
      <c r="R116" s="82" t="n"/>
      <c r="S116" s="82" t="n"/>
      <c r="T116" s="82" t="n"/>
      <c r="U116" s="83" t="n"/>
      <c r="V116" s="84" t="n"/>
      <c r="W116" s="82" t="n"/>
      <c r="X116" s="82" t="n"/>
      <c r="Y116" s="82" t="n"/>
      <c r="Z116" s="82" t="n"/>
      <c r="AA116" s="82" t="n"/>
      <c r="AB116" s="82" t="n"/>
      <c r="AC116" s="82" t="n"/>
      <c r="AD116" s="82" t="n"/>
      <c r="AE116" s="83" t="n"/>
      <c r="AF116" s="84" t="n"/>
      <c r="AG116" s="82" t="n"/>
      <c r="AH116" s="82" t="n"/>
      <c r="AI116" s="82" t="n"/>
      <c r="AJ116" s="82" t="n"/>
      <c r="AK116" s="82" t="n"/>
      <c r="AL116" s="82" t="n"/>
      <c r="AM116" s="82" t="n"/>
      <c r="AN116" s="82" t="n"/>
      <c r="AO116" s="83" t="n"/>
      <c r="AP116" s="84" t="n"/>
    </row>
    <row r="117" hidden="1" ht="35" customHeight="1" s="173" thickBot="1">
      <c r="A117" s="93" t="inlineStr">
        <is>
          <t>Penerimaan dari program opsi saham karyawan</t>
        </is>
      </c>
      <c r="B117" s="93" t="n"/>
      <c r="C117" s="82" t="inlineStr"/>
      <c r="D117" s="82" t="inlineStr"/>
      <c r="E117" s="82" t="inlineStr"/>
      <c r="F117" s="82" t="inlineStr"/>
      <c r="G117" s="82" t="inlineStr"/>
      <c r="H117" s="82" t="inlineStr"/>
      <c r="I117" s="82" t="inlineStr"/>
      <c r="J117" s="82" t="inlineStr"/>
      <c r="K117" s="83" t="n"/>
      <c r="L117" s="84" t="n"/>
      <c r="M117" s="82" t="n"/>
      <c r="N117" s="82" t="n"/>
      <c r="O117" s="82" t="n"/>
      <c r="P117" s="82" t="n"/>
      <c r="Q117" s="82" t="n"/>
      <c r="R117" s="82" t="n"/>
      <c r="S117" s="82" t="n"/>
      <c r="T117" s="82" t="n"/>
      <c r="U117" s="83" t="n"/>
      <c r="V117" s="84" t="n"/>
      <c r="W117" s="82" t="n"/>
      <c r="X117" s="82" t="n"/>
      <c r="Y117" s="82" t="n"/>
      <c r="Z117" s="82" t="n"/>
      <c r="AA117" s="82" t="n"/>
      <c r="AB117" s="82" t="n"/>
      <c r="AC117" s="82" t="n"/>
      <c r="AD117" s="82" t="n"/>
      <c r="AE117" s="83" t="n"/>
      <c r="AF117" s="84" t="n"/>
      <c r="AG117" s="82" t="n"/>
      <c r="AH117" s="82" t="n"/>
      <c r="AI117" s="82" t="n"/>
      <c r="AJ117" s="82" t="n"/>
      <c r="AK117" s="82" t="n"/>
      <c r="AL117" s="82" t="n"/>
      <c r="AM117" s="82" t="n"/>
      <c r="AN117" s="82" t="n"/>
      <c r="AO117" s="83" t="n"/>
      <c r="AP117" s="84" t="n"/>
    </row>
    <row r="118" hidden="1" ht="35" customHeight="1" s="173" thickBot="1">
      <c r="A118" s="93" t="inlineStr">
        <is>
          <t>Penyelesaian (penempatan) transaksi derivatif</t>
        </is>
      </c>
      <c r="B118" s="93" t="n"/>
      <c r="C118" s="82" t="inlineStr"/>
      <c r="D118" s="82" t="inlineStr"/>
      <c r="E118" s="82" t="inlineStr"/>
      <c r="F118" s="82" t="inlineStr"/>
      <c r="G118" s="82" t="inlineStr"/>
      <c r="H118" s="82" t="inlineStr"/>
      <c r="I118" s="82" t="inlineStr"/>
      <c r="J118" s="82" t="inlineStr"/>
      <c r="K118" s="83" t="n"/>
      <c r="L118" s="84" t="n"/>
      <c r="M118" s="82" t="n"/>
      <c r="N118" s="82" t="n"/>
      <c r="O118" s="82" t="n"/>
      <c r="P118" s="82" t="n"/>
      <c r="Q118" s="82" t="n"/>
      <c r="R118" s="82" t="n"/>
      <c r="S118" s="82" t="n"/>
      <c r="T118" s="82" t="n"/>
      <c r="U118" s="83" t="n"/>
      <c r="V118" s="84" t="n"/>
      <c r="W118" s="82" t="n"/>
      <c r="X118" s="82" t="n"/>
      <c r="Y118" s="82" t="n"/>
      <c r="Z118" s="82" t="n"/>
      <c r="AA118" s="82" t="n"/>
      <c r="AB118" s="82" t="n"/>
      <c r="AC118" s="82" t="n"/>
      <c r="AD118" s="82" t="n"/>
      <c r="AE118" s="83" t="n"/>
      <c r="AF118" s="84" t="n"/>
      <c r="AG118" s="82" t="n"/>
      <c r="AH118" s="82" t="n"/>
      <c r="AI118" s="82" t="n"/>
      <c r="AJ118" s="82" t="n"/>
      <c r="AK118" s="82" t="n"/>
      <c r="AL118" s="82" t="n"/>
      <c r="AM118" s="82" t="n"/>
      <c r="AN118" s="82" t="n"/>
      <c r="AO118" s="83" t="n"/>
      <c r="AP118" s="84" t="n"/>
    </row>
    <row r="119" ht="35" customHeight="1" s="173" thickBot="1">
      <c r="A119" s="93" t="inlineStr">
        <is>
          <t>Pembayaran dividen dari aktivitas pendanaan</t>
        </is>
      </c>
      <c r="B119" s="93" t="n"/>
      <c r="C119" s="85" t="n">
        <v>0</v>
      </c>
      <c r="D119" s="85" t="n">
        <v>10.66</v>
      </c>
      <c r="E119" s="85" t="n">
        <v>0</v>
      </c>
      <c r="F119" s="85" t="n">
        <v>0</v>
      </c>
      <c r="G119" s="85" t="n">
        <v>757.051</v>
      </c>
      <c r="H119" s="85" t="n">
        <v>426.018</v>
      </c>
      <c r="I119" s="85" t="n">
        <v>855.561</v>
      </c>
      <c r="J119" s="85" t="n">
        <v>1050.883</v>
      </c>
      <c r="K119" s="86" t="n"/>
      <c r="L119" s="87" t="n"/>
      <c r="M119" s="85" t="n"/>
      <c r="N119" s="85" t="n"/>
      <c r="O119" s="85" t="n"/>
      <c r="P119" s="85" t="n"/>
      <c r="Q119" s="85" t="n"/>
      <c r="R119" s="85" t="n"/>
      <c r="S119" s="85" t="n"/>
      <c r="T119" s="85" t="n"/>
      <c r="U119" s="86" t="n"/>
      <c r="V119" s="87" t="n"/>
      <c r="W119" s="85" t="n"/>
      <c r="X119" s="85" t="n"/>
      <c r="Y119" s="85" t="n"/>
      <c r="Z119" s="85" t="n"/>
      <c r="AA119" s="85" t="n"/>
      <c r="AB119" s="85" t="n"/>
      <c r="AC119" s="85" t="n"/>
      <c r="AD119" s="85" t="n"/>
      <c r="AE119" s="86" t="n"/>
      <c r="AF119" s="87" t="n"/>
      <c r="AG119" s="85" t="n"/>
      <c r="AH119" s="85" t="n"/>
      <c r="AI119" s="85" t="n"/>
      <c r="AJ119" s="85" t="n"/>
      <c r="AK119" s="85" t="n"/>
      <c r="AL119" s="85" t="n"/>
      <c r="AM119" s="85" t="n"/>
      <c r="AN119" s="85" t="n"/>
      <c r="AO119" s="86" t="n"/>
      <c r="AP119" s="87" t="n"/>
    </row>
    <row r="120" ht="35" customHeight="1" s="173" thickBot="1">
      <c r="A120" s="93" t="inlineStr">
        <is>
          <t>Penerimaan (pengeluaran) kas lainnya dari aktivitas pendanaan</t>
        </is>
      </c>
      <c r="B120" s="93" t="n"/>
      <c r="C120" s="82" t="inlineStr"/>
      <c r="D120" s="82" t="n">
        <v>0</v>
      </c>
      <c r="E120" s="82" t="n">
        <v>85.419</v>
      </c>
      <c r="F120" s="82" t="n">
        <v>-130.215</v>
      </c>
      <c r="G120" s="82" t="n">
        <v>-124.192</v>
      </c>
      <c r="H120" s="82" t="n">
        <v>10390.313</v>
      </c>
      <c r="I120" s="82" t="n">
        <v>6365.896</v>
      </c>
      <c r="J120" s="82" t="n">
        <v>-20602.348</v>
      </c>
      <c r="K120" s="83" t="n"/>
      <c r="L120" s="84" t="n"/>
      <c r="M120" s="82" t="n"/>
      <c r="N120" s="82" t="n"/>
      <c r="O120" s="82" t="n"/>
      <c r="P120" s="82" t="n"/>
      <c r="Q120" s="82" t="n"/>
      <c r="R120" s="82" t="n"/>
      <c r="S120" s="82" t="n"/>
      <c r="T120" s="82" t="n"/>
      <c r="U120" s="83" t="n"/>
      <c r="V120" s="84" t="n"/>
      <c r="W120" s="82" t="n"/>
      <c r="X120" s="82" t="n"/>
      <c r="Y120" s="82" t="n"/>
      <c r="Z120" s="82" t="n"/>
      <c r="AA120" s="82" t="n"/>
      <c r="AB120" s="82" t="n"/>
      <c r="AC120" s="82" t="n"/>
      <c r="AD120" s="82" t="n"/>
      <c r="AE120" s="83" t="n"/>
      <c r="AF120" s="84" t="n"/>
      <c r="AG120" s="82" t="n"/>
      <c r="AH120" s="82" t="n"/>
      <c r="AI120" s="82" t="n"/>
      <c r="AJ120" s="82" t="n"/>
      <c r="AK120" s="82" t="n"/>
      <c r="AL120" s="82" t="n"/>
      <c r="AM120" s="82" t="n"/>
      <c r="AN120" s="82" t="n"/>
      <c r="AO120" s="83" t="n"/>
      <c r="AP120" s="84" t="n"/>
    </row>
    <row r="121" ht="52" customHeight="1" s="173" thickBot="1">
      <c r="A121" s="80" t="inlineStr">
        <is>
          <t>Jumlah arus kas bersih yang diperoleh dari (digunakan untuk) aktivitas pendanaan</t>
        </is>
      </c>
      <c r="B121" s="80" t="n"/>
      <c r="C121" s="90" t="n">
        <v>2312.192</v>
      </c>
      <c r="D121" s="90" t="n">
        <v>-10.66</v>
      </c>
      <c r="E121" s="90" t="n">
        <v>-140.494</v>
      </c>
      <c r="F121" s="90" t="n">
        <v>-77.929</v>
      </c>
      <c r="G121" s="90" t="n">
        <v>4798.909</v>
      </c>
      <c r="H121" s="90" t="n">
        <v>10162.997</v>
      </c>
      <c r="I121" s="90" t="n">
        <v>8749.005999999999</v>
      </c>
      <c r="J121" s="90" t="n">
        <v>-17644.971</v>
      </c>
      <c r="K121" s="91" t="n"/>
      <c r="L121" s="92" t="n"/>
      <c r="M121" s="90" t="n"/>
      <c r="N121" s="90" t="n"/>
      <c r="O121" s="90" t="n"/>
      <c r="P121" s="90" t="n"/>
      <c r="Q121" s="90" t="n"/>
      <c r="R121" s="90" t="n"/>
      <c r="S121" s="90" t="n"/>
      <c r="T121" s="90" t="n"/>
      <c r="U121" s="91" t="n"/>
      <c r="V121" s="92" t="n"/>
      <c r="W121" s="90" t="n"/>
      <c r="X121" s="90" t="n"/>
      <c r="Y121" s="90" t="n"/>
      <c r="Z121" s="90" t="n"/>
      <c r="AA121" s="90" t="n"/>
      <c r="AB121" s="90" t="n"/>
      <c r="AC121" s="90" t="n"/>
      <c r="AD121" s="90" t="n"/>
      <c r="AE121" s="91" t="n"/>
      <c r="AF121" s="92" t="n"/>
      <c r="AG121" s="90" t="n"/>
      <c r="AH121" s="90" t="n"/>
      <c r="AI121" s="90" t="n"/>
      <c r="AJ121" s="90" t="n"/>
      <c r="AK121" s="90" t="n"/>
      <c r="AL121" s="90" t="n"/>
      <c r="AM121" s="90" t="n"/>
      <c r="AN121" s="90" t="n"/>
      <c r="AO121" s="91" t="n"/>
      <c r="AP121" s="92" t="n"/>
    </row>
    <row r="122" ht="35" customHeight="1" s="173" thickBot="1">
      <c r="A122" s="79" t="inlineStr">
        <is>
          <t>Jumlah kenaikan (penurunan) bersih kas dan setara kas</t>
        </is>
      </c>
      <c r="B122" s="79" t="n"/>
      <c r="C122" s="90" t="n">
        <v>1208.263</v>
      </c>
      <c r="D122" s="90" t="n">
        <v>-1401.589</v>
      </c>
      <c r="E122" s="90" t="n">
        <v>299.017</v>
      </c>
      <c r="F122" s="90" t="n">
        <v>27.841</v>
      </c>
      <c r="G122" s="90" t="n">
        <v>12679.147</v>
      </c>
      <c r="H122" s="90" t="n">
        <v>799.673</v>
      </c>
      <c r="I122" s="90" t="n">
        <v>21906.75</v>
      </c>
      <c r="J122" s="90" t="n">
        <v>2934.416</v>
      </c>
      <c r="K122" s="91" t="n"/>
      <c r="L122" s="92" t="n"/>
      <c r="M122" s="90" t="n"/>
      <c r="N122" s="90" t="n"/>
      <c r="O122" s="90" t="n"/>
      <c r="P122" s="90" t="n"/>
      <c r="Q122" s="90" t="n"/>
      <c r="R122" s="90" t="n"/>
      <c r="S122" s="90" t="n"/>
      <c r="T122" s="90" t="n"/>
      <c r="U122" s="91" t="n"/>
      <c r="V122" s="92" t="n"/>
      <c r="W122" s="90" t="n"/>
      <c r="X122" s="90" t="n"/>
      <c r="Y122" s="90" t="n"/>
      <c r="Z122" s="90" t="n"/>
      <c r="AA122" s="90" t="n"/>
      <c r="AB122" s="90" t="n"/>
      <c r="AC122" s="90" t="n"/>
      <c r="AD122" s="90" t="n"/>
      <c r="AE122" s="91" t="n"/>
      <c r="AF122" s="92" t="n"/>
      <c r="AG122" s="90" t="n"/>
      <c r="AH122" s="90" t="n"/>
      <c r="AI122" s="90" t="n"/>
      <c r="AJ122" s="90" t="n"/>
      <c r="AK122" s="90" t="n"/>
      <c r="AL122" s="90" t="n"/>
      <c r="AM122" s="90" t="n"/>
      <c r="AN122" s="90" t="n"/>
      <c r="AO122" s="91" t="n"/>
      <c r="AP122" s="92" t="n"/>
    </row>
    <row r="123" ht="35" customHeight="1" s="173" thickBot="1">
      <c r="A123" s="94" t="inlineStr">
        <is>
          <t>Kas dan setara kas arus kas, awal periode</t>
        </is>
      </c>
      <c r="B123" s="94" t="n"/>
      <c r="C123" s="82" t="n"/>
      <c r="D123" s="84">
        <f>C127</f>
        <v/>
      </c>
      <c r="E123" s="84">
        <f>D127</f>
        <v/>
      </c>
      <c r="F123" s="84">
        <f>E127</f>
        <v/>
      </c>
      <c r="G123" s="84">
        <f>F127</f>
        <v/>
      </c>
      <c r="H123" s="84">
        <f>G127</f>
        <v/>
      </c>
      <c r="I123" s="84">
        <f>H127</f>
        <v/>
      </c>
      <c r="J123" s="84">
        <f>I127</f>
        <v/>
      </c>
      <c r="K123" s="84">
        <f>J127</f>
        <v/>
      </c>
      <c r="L123" s="84">
        <f>K127</f>
        <v/>
      </c>
      <c r="M123" s="82" t="n"/>
      <c r="N123" s="84">
        <f>M127</f>
        <v/>
      </c>
      <c r="O123" s="84">
        <f>N127</f>
        <v/>
      </c>
      <c r="P123" s="84">
        <f>O127</f>
        <v/>
      </c>
      <c r="Q123" s="84">
        <f>P127</f>
        <v/>
      </c>
      <c r="R123" s="84">
        <f>Q127</f>
        <v/>
      </c>
      <c r="S123" s="84">
        <f>R127</f>
        <v/>
      </c>
      <c r="T123" s="84">
        <f>S127</f>
        <v/>
      </c>
      <c r="U123" s="84">
        <f>T127</f>
        <v/>
      </c>
      <c r="V123" s="84">
        <f>U127</f>
        <v/>
      </c>
      <c r="W123" s="82" t="n"/>
      <c r="X123" s="84">
        <f>W127</f>
        <v/>
      </c>
      <c r="Y123" s="84">
        <f>X127</f>
        <v/>
      </c>
      <c r="Z123" s="84">
        <f>Y127</f>
        <v/>
      </c>
      <c r="AA123" s="84">
        <f>Z127</f>
        <v/>
      </c>
      <c r="AB123" s="84">
        <f>AA127</f>
        <v/>
      </c>
      <c r="AC123" s="84">
        <f>AB127</f>
        <v/>
      </c>
      <c r="AD123" s="84">
        <f>AC127</f>
        <v/>
      </c>
      <c r="AE123" s="84">
        <f>AD127</f>
        <v/>
      </c>
      <c r="AF123" s="84">
        <f>AE127</f>
        <v/>
      </c>
      <c r="AG123" s="82" t="n"/>
      <c r="AH123" s="84">
        <f>AG127</f>
        <v/>
      </c>
      <c r="AI123" s="84">
        <f>AH127</f>
        <v/>
      </c>
      <c r="AJ123" s="84">
        <f>AI127</f>
        <v/>
      </c>
      <c r="AK123" s="84">
        <f>AJ127</f>
        <v/>
      </c>
      <c r="AL123" s="84">
        <f>AK127</f>
        <v/>
      </c>
      <c r="AM123" s="84">
        <f>AL127</f>
        <v/>
      </c>
      <c r="AN123" s="84">
        <f>AM127</f>
        <v/>
      </c>
      <c r="AO123" s="84">
        <f>AN127</f>
        <v/>
      </c>
      <c r="AP123" s="84">
        <f>AO127</f>
        <v/>
      </c>
    </row>
    <row r="124" hidden="1" ht="35" customHeight="1" s="173" thickBot="1">
      <c r="A124" s="94" t="inlineStr">
        <is>
          <t>Efek perubahan nilai kurs pada kas dan setara kas</t>
        </is>
      </c>
      <c r="B124" s="94" t="n"/>
      <c r="C124" s="82" t="inlineStr"/>
      <c r="D124" s="82" t="inlineStr"/>
      <c r="E124" s="82" t="inlineStr"/>
      <c r="F124" s="82" t="inlineStr"/>
      <c r="G124" s="82" t="inlineStr"/>
      <c r="H124" s="82" t="inlineStr"/>
      <c r="I124" s="82" t="inlineStr"/>
      <c r="J124" s="82" t="inlineStr"/>
      <c r="K124" s="83" t="n"/>
      <c r="L124" s="84" t="n"/>
      <c r="M124" s="82" t="n"/>
      <c r="N124" s="82" t="n"/>
      <c r="O124" s="82" t="n"/>
      <c r="P124" s="82" t="n"/>
      <c r="Q124" s="82" t="n"/>
      <c r="R124" s="82" t="n"/>
      <c r="S124" s="82" t="n"/>
      <c r="T124" s="82" t="n"/>
      <c r="U124" s="83" t="n"/>
      <c r="V124" s="84" t="n"/>
      <c r="W124" s="82" t="n"/>
      <c r="X124" s="82" t="n"/>
      <c r="Y124" s="82" t="n"/>
      <c r="Z124" s="82" t="n"/>
      <c r="AA124" s="82" t="n"/>
      <c r="AB124" s="82" t="n"/>
      <c r="AC124" s="82" t="n"/>
      <c r="AD124" s="82" t="n"/>
      <c r="AE124" s="83" t="n"/>
      <c r="AF124" s="84" t="n"/>
      <c r="AG124" s="82" t="n"/>
      <c r="AH124" s="82" t="n"/>
      <c r="AI124" s="82" t="n"/>
      <c r="AJ124" s="82" t="n"/>
      <c r="AK124" s="82" t="n"/>
      <c r="AL124" s="82" t="n"/>
      <c r="AM124" s="82" t="n"/>
      <c r="AN124" s="82" t="n"/>
      <c r="AO124" s="83" t="n"/>
      <c r="AP124" s="84" t="n"/>
    </row>
    <row r="125" hidden="1" ht="35" customHeight="1" s="173" thickBot="1">
      <c r="A125" s="94" t="inlineStr">
        <is>
          <t>Kas dan setara kas dari entitas anak yang didekonsolidasikan</t>
        </is>
      </c>
      <c r="B125" s="94" t="n"/>
      <c r="C125" s="82" t="n">
        <v/>
      </c>
      <c r="D125" s="82" t="n">
        <v/>
      </c>
      <c r="E125" s="82" t="n">
        <v/>
      </c>
      <c r="F125" s="82" t="inlineStr"/>
      <c r="G125" s="82" t="inlineStr"/>
      <c r="H125" s="82" t="inlineStr"/>
      <c r="I125" s="82" t="inlineStr"/>
      <c r="J125" s="82" t="inlineStr"/>
      <c r="K125" s="83" t="n"/>
      <c r="L125" s="84" t="n"/>
      <c r="M125" s="82" t="n"/>
      <c r="N125" s="82" t="n"/>
      <c r="O125" s="82" t="n"/>
      <c r="P125" s="82" t="n"/>
      <c r="Q125" s="82" t="n"/>
      <c r="R125" s="82" t="n"/>
      <c r="S125" s="82" t="n"/>
      <c r="T125" s="82" t="n"/>
      <c r="U125" s="83" t="n"/>
      <c r="V125" s="84" t="n"/>
      <c r="W125" s="82" t="n"/>
      <c r="X125" s="82" t="n"/>
      <c r="Y125" s="82" t="n"/>
      <c r="Z125" s="82" t="n"/>
      <c r="AA125" s="82" t="n"/>
      <c r="AB125" s="82" t="n"/>
      <c r="AC125" s="82" t="n"/>
      <c r="AD125" s="82" t="n"/>
      <c r="AE125" s="83" t="n"/>
      <c r="AF125" s="84" t="n"/>
      <c r="AG125" s="82" t="n"/>
      <c r="AH125" s="82" t="n"/>
      <c r="AI125" s="82" t="n"/>
      <c r="AJ125" s="82" t="n"/>
      <c r="AK125" s="82" t="n"/>
      <c r="AL125" s="82" t="n"/>
      <c r="AM125" s="82" t="n"/>
      <c r="AN125" s="82" t="n"/>
      <c r="AO125" s="83" t="n"/>
      <c r="AP125" s="84" t="n"/>
    </row>
    <row r="126" hidden="1" ht="35" customHeight="1" s="173" thickBot="1">
      <c r="A126" s="94" t="inlineStr">
        <is>
          <t>Kenaikan (penurunan) kas dan setara kas lainnya</t>
        </is>
      </c>
      <c r="B126" s="94" t="n"/>
      <c r="C126" s="82" t="inlineStr"/>
      <c r="D126" s="82" t="inlineStr"/>
      <c r="E126" s="82" t="inlineStr"/>
      <c r="F126" s="82" t="inlineStr"/>
      <c r="G126" s="82" t="inlineStr"/>
      <c r="H126" s="82" t="inlineStr"/>
      <c r="I126" s="82" t="inlineStr"/>
      <c r="J126" s="82" t="inlineStr"/>
      <c r="K126" s="83" t="n"/>
      <c r="L126" s="84" t="n"/>
      <c r="M126" s="82" t="n"/>
      <c r="N126" s="82" t="n"/>
      <c r="O126" s="82" t="n"/>
      <c r="P126" s="82" t="n"/>
      <c r="Q126" s="82" t="n"/>
      <c r="R126" s="82" t="n"/>
      <c r="S126" s="82" t="n"/>
      <c r="T126" s="82" t="n"/>
      <c r="U126" s="83" t="n"/>
      <c r="V126" s="84" t="n"/>
      <c r="W126" s="82" t="n"/>
      <c r="X126" s="82" t="n"/>
      <c r="Y126" s="82" t="n"/>
      <c r="Z126" s="82" t="n"/>
      <c r="AA126" s="82" t="n"/>
      <c r="AB126" s="82" t="n"/>
      <c r="AC126" s="82" t="n"/>
      <c r="AD126" s="82" t="n"/>
      <c r="AE126" s="83" t="n"/>
      <c r="AF126" s="84" t="n"/>
      <c r="AG126" s="82" t="n"/>
      <c r="AH126" s="82" t="n"/>
      <c r="AI126" s="82" t="n"/>
      <c r="AJ126" s="82" t="n"/>
      <c r="AK126" s="82" t="n"/>
      <c r="AL126" s="82" t="n"/>
      <c r="AM126" s="82" t="n"/>
      <c r="AN126" s="82" t="n"/>
      <c r="AO126" s="83" t="n"/>
      <c r="AP126" s="84" t="n"/>
    </row>
    <row r="127" ht="35" customHeight="1" s="173" thickBot="1">
      <c r="A127" s="79" t="inlineStr">
        <is>
          <t>Kas dan setara kas arus kas, akhir periode</t>
        </is>
      </c>
      <c r="B127" s="79" t="n"/>
      <c r="C127" s="90" t="n">
        <v>5567.707</v>
      </c>
      <c r="D127" s="90" t="n">
        <v>4166.118</v>
      </c>
      <c r="E127" s="90" t="n">
        <v>26514.431</v>
      </c>
      <c r="F127" s="90" t="n">
        <v>26542.272</v>
      </c>
      <c r="G127" s="90" t="n">
        <v>39221.419</v>
      </c>
      <c r="H127" s="90" t="n">
        <v>40021.092</v>
      </c>
      <c r="I127" s="90" t="n">
        <v>61927.842</v>
      </c>
      <c r="J127" s="90" t="n">
        <v>64862.258</v>
      </c>
      <c r="K127" s="91" t="n"/>
      <c r="L127" s="92" t="n"/>
      <c r="M127" s="90" t="n"/>
      <c r="N127" s="90" t="n"/>
      <c r="O127" s="90" t="n"/>
      <c r="P127" s="90" t="n"/>
      <c r="Q127" s="90" t="n"/>
      <c r="R127" s="90" t="n"/>
      <c r="S127" s="90" t="n"/>
      <c r="T127" s="90" t="n"/>
      <c r="U127" s="91" t="n"/>
      <c r="V127" s="92" t="n"/>
      <c r="W127" s="90" t="n"/>
      <c r="X127" s="90" t="n"/>
      <c r="Y127" s="90" t="n"/>
      <c r="Z127" s="90" t="n"/>
      <c r="AA127" s="90" t="n"/>
      <c r="AB127" s="90" t="n"/>
      <c r="AC127" s="90" t="n"/>
      <c r="AD127" s="90" t="n"/>
      <c r="AE127" s="91" t="n"/>
      <c r="AF127" s="92" t="n"/>
      <c r="AG127" s="90" t="n"/>
      <c r="AH127" s="90" t="n"/>
      <c r="AI127" s="90" t="n"/>
      <c r="AJ127" s="90" t="n"/>
      <c r="AK127" s="90" t="n"/>
      <c r="AL127" s="90" t="n"/>
      <c r="AM127" s="90" t="n"/>
      <c r="AN127" s="90" t="n"/>
      <c r="AO127" s="91" t="n"/>
      <c r="AP127" s="92" t="n"/>
    </row>
  </sheetData>
  <mergeCells count="2">
    <mergeCell ref="A1:C1"/>
    <mergeCell ref="A2:C2"/>
  </mergeCells>
  <dataValidations count="1">
    <dataValidation sqref="C7:J32 C34:J43 C45:J56 C58:J73 C75:J93 C95:C127 D95:J122 D124:J127 M7:T32 M34:T43 M45:T56 M58:T73 M75:T93 M95:M127 N95:T122 N124:T127 W7:AD32 W34:AD43 W45:AD56 W58:AD73 W75:AD93 W95:W127 X95:AD122 X124:AD127 AG7:AN32 AG34:AN43 AG45:AN56 AG58:AN73 AG75:AN93 AG95:AG127 AH95:AN122 AH124:AN127"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8.xml><?xml version="1.0" encoding="utf-8"?>
<worksheet xmlns="http://schemas.openxmlformats.org/spreadsheetml/2006/main">
  <sheetPr>
    <outlinePr summaryBelow="1" summaryRight="1"/>
    <pageSetUpPr/>
  </sheetPr>
  <dimension ref="A1:R51"/>
  <sheetViews>
    <sheetView showGridLines="0" topLeftCell="A1" workbookViewId="0">
      <pane xSplit="2" ySplit="3" topLeftCell="C4" activePane="bottomRight" state="frozen"/>
      <selection pane="topRight"/>
      <selection pane="bottomLeft"/>
      <selection pane="bottomRight" activeCell="D35" sqref="D35"/>
    </sheetView>
  </sheetViews>
  <sheetFormatPr baseColWidth="10" defaultColWidth="9.3984375" defaultRowHeight="15"/>
  <cols>
    <col collapsed="1" width="42.59765625" bestFit="1" customWidth="1" style="97" min="1" max="1"/>
    <col width="26" customWidth="1" style="97" min="2" max="2"/>
    <col collapsed="1" width="36" customWidth="1" style="97" min="3" max="18"/>
    <col collapsed="1" width="9.3984375" customWidth="1" style="97" min="19" max="16384"/>
  </cols>
  <sheetData>
    <row r="1" ht="38" customHeight="1" s="173">
      <c r="A1" s="96" t="inlineStr">
        <is>
          <t>Kebijakan akuntansi signifikan</t>
        </is>
      </c>
      <c r="B1" s="96" t="n"/>
    </row>
    <row r="2">
      <c r="A2" s="98" t="n">
        <v>1</v>
      </c>
      <c r="B2" s="98" t="n"/>
    </row>
    <row r="3" ht="17" customHeight="1" s="173">
      <c r="A3" s="99" t="inlineStr">
        <is>
          <t>Period</t>
        </is>
      </c>
      <c r="B3" s="100" t="n"/>
      <c r="C3" s="101" t="inlineStr">
        <is>
          <t>2022-12-31</t>
        </is>
      </c>
      <c r="D3" s="101" t="inlineStr">
        <is>
          <t>2023-12-31</t>
        </is>
      </c>
      <c r="E3" s="101" t="inlineStr">
        <is>
          <t>2024-12-31</t>
        </is>
      </c>
      <c r="F3" s="101" t="inlineStr">
        <is>
          <t>2025-12-31</t>
        </is>
      </c>
      <c r="G3" s="101" t="n"/>
      <c r="H3" s="101" t="n"/>
      <c r="I3" s="101" t="n"/>
      <c r="J3" s="101" t="n"/>
      <c r="K3" s="101" t="n"/>
      <c r="L3" s="101" t="n"/>
      <c r="M3" s="101" t="n"/>
      <c r="N3" s="101" t="n"/>
      <c r="O3" s="101" t="n"/>
      <c r="P3" s="101" t="n"/>
      <c r="Q3" s="101" t="n"/>
      <c r="R3" s="101" t="n"/>
    </row>
    <row r="4" ht="18" customHeight="1" s="173" thickBot="1">
      <c r="A4" s="102" t="inlineStr">
        <is>
          <t>Kebijakan akuntansi signifikan</t>
        </is>
      </c>
      <c r="B4" s="102" t="n"/>
      <c r="C4" s="103" t="n"/>
      <c r="D4" s="103" t="n"/>
      <c r="E4" s="103" t="n"/>
      <c r="F4" s="103" t="n"/>
      <c r="G4" s="103" t="n"/>
      <c r="H4" s="103" t="n"/>
      <c r="I4" s="103" t="n"/>
      <c r="J4" s="103" t="n"/>
      <c r="K4" s="103" t="n"/>
      <c r="L4" s="103" t="n"/>
      <c r="M4" s="103" t="n"/>
      <c r="N4" s="103" t="n"/>
      <c r="O4" s="103" t="n"/>
      <c r="P4" s="103" t="n"/>
      <c r="Q4" s="103" t="n"/>
      <c r="R4" s="103" t="n"/>
    </row>
    <row r="5" ht="75" customHeight="1" s="173" thickBot="1">
      <c r="A5" s="104" t="inlineStr">
        <is>
          <t>Dasar penyusunan laporan keuangan konsolidasian</t>
        </is>
      </c>
      <c r="B5" s="104" t="n"/>
      <c r="C5" s="105" t="inlineStr">
        <is>
          <t>Berikut ini adalah ikhtisar kebijakan akuntansi penting yang diterapkan dalam penyusunan laporan keuangan Bank yang disusun berdasarkan Standar Akuntansi Keuangan di Indonesia yang mencakup Pernyataan Standar Akuntansi Keuangan ("PSAK"), Pernyataan Standar Akuntansi Keuangan Syariah ("PSAK Syariah"), Interpretasi Standar Akuntansi Keuangan ("ISAK") yang diterbitkan oleh Ikatan Akuntan Indonesia, Pedoman Akuntansi Perbankan Syariah Indonesia (PAPSI Revisi 2013) dan Peraturan Badan Pengawas Pasar Modal dan Lembaga Keuangan ("BAPEPAMLK") No. VIII.G.7 tentang Penyajian dan Pengungkapan Laporan Keuangan Emitenatau Perusahaan Publik, yang terlampir dalam surat keputusan No. KEP-347/BL/2012. Peraturan tersebut sekarang merupakan regulasi dari Otoritas Jasa Keuangan ("OJK").Laporan keuangan disusun sesuai dengan PSAK No. 101 “Penyajian Laporan Keuangan Syariah”. Berdasarkan PSAK No. 101 (Revisi 2019), laporan keuangan bank syariah yang lengkap terdiri dari komponen-komponensebagai berikut:(i) Laporan posisi keuangan;(ii) Laporan laba rugi dan penghasilankomprehensif lain;(iii) Laporan perubahan ekuitas;(iv) Laporan arus kas;(v) Laporan rekonsiliasi pendapatan danbagi hasil;(vi) Laporan sumber dan penyaluran danazakat;(vii) Laporan sumber dan penggunaan danakebajikan; dan(viii) Catatan atas laporan keuanganLaporan posisi keuangan, laporan laba rugi dan penghasilan komprehensif lain, laporan arus kas dan laporan perubahan ekuitas merupakan laporan keuangan yang mencerminkan kegiatan komersial Bank sesuai prinsip syariah.Laporan keuangan disajikan berdasarkan nilaihistoris, kecuali disebutkan lain sebagaimana diuraikan dalam kebijakan akuntansi masing-masing akun tersebut, dan disusun dengan dasar akrual, kecuali laporan arus kas dan laporan rekonsiliasi pendapatan dan bagi hasil.Laporan arus kas disusun dengan menggunakan metode langsung dengan mengelompokkan arus kas dalam aktivitas operasi, investasi dan pendanaan. Untukpenyajian laporan arus kas, kas dan setara kas terdiri dari kas, giro dan penempatan pada Bank Indonesia, giro pada bank lain, penempatan pada bank lain yang jatuh tempo dalam 3 (tiga) bulan dari tanggal akuisisi.Laporan rekonsiliasi pendapatan dan bagi hasil merupakan rekonsiliasi antara pendapatan bank syariah yang menggunakan dasar akrual (accrual basis) denganpendapatan yang dibagihasilkan kepada pemilik dana yang menggunakan dasar kas (cash basis).Laporan sumber dan penyaluran dana zakat dan laporan sumber dan penggunaan dana kebajikan merupakan laporan keuangan yang mencerminkan peran Bank sebagai pemegang amanah dana kegiatan sosial yang dikelola secara terpisah.Laporan sumber dan penyaluran dana zakat merupakan laporan yang menunjukkan sumber dan penyaluran dana zakat dalam jangka waktu tertentu, serta dana zakat yangbelum disalurkan pada tanggal tertentu.Laporan sumber dan penggunaan dana kebajikan menunjukkan sumber dan penggunaan dana kebajikan dalam jangka waktu tertentu serta saldo dana kebajikanpada tanggal tertentu.Zakat adalah sebagian dari harta yang wajib dikeluarkan oleh muzakki (pembayar zakat) untuk diserahkan kepada mustahiq (penerima zakat). Sumber dana zakat, infaq dan shadaqah berasal dari Bank dan pihak lain yang diterima Bank untuk disalurkan kepada pihak yangberhak sesuai dengan prinsip syariah.Bank tidak secara langsung menjalankan fungsi pengelolaan dana zakat dan dana kebajikan.Mata uang pelaporan yang digunakan dalam laporan keuangan adalah mata uang Rupiah (“Rp”) yang juga merupakan mata uang fungsional. Angka-angka yang disajikan dalam laporan keuangan, kecuali bila dinyatakan secara khusus, adalah dibulatkan dalam jutaan Rupiah.</t>
        </is>
      </c>
      <c r="D5" s="105" t="inlineStr">
        <is>
          <t>Berikut ini adalah ikhtisar kebijakan akuntansi penting yang diterapkan dalam penyusunan laporan keuangan Bank yang disusun berdasarkan Standar Akuntansi Keuangan di Indonesia yang mencakup Pernyataan Standar Akuntansi Keuangan ("PSAK"), Pernyataan Standar Akuntansi Keuangan Syariah ("PSAK Syariah"), Interpretasi Standar Akuntansi Keuangan ("ISAK") yang diterbitkan oleh Ikatan Akuntan Indonesia, Pedoman Akuntansi Perbankan Syariah Indonesia (PAPSI Revisi 2013) dan Peraturan Badan Pengawas Pasar Modal dan Lembaga Keuangan ("BAPEPAM-LK") No. VIII.G.7 tentang Penyajian dan Pengungkapan Laporan Keuangan Emiten atau Perusahaan Publik, yang terlampir dalam surat keputusan No. KEP-347/BL/2012. Peraturan tersebut sekarang merupakan regulasi dari Otoritas Jasa Keuangan ("OJK").Laporan keuangan disusun sesuai dengan PSAK No. 101 “Penyajian Laporan Keuangan Syariah”. Berdasarkan PSAK No. 101 (Revisi 2019), laporan keuangan bank syariah yang lengkap terdiri dari komponen-komponen sebagai berikut:(i)	Laporan posisi keuangan;(ii)	Laporan laba rugi dan penghasilan komprehensif lain;(iii)	Laporan perubahan ekuitas;(iv)	Laporan arus kas;(v)	Laporan rekonsiliasi pendapatan dan bagi hasil;(vi)	Laporan sumber dan penyaluran dana zakat;(vii)	Laporan sumber dan penggunaan dana kebajikan; dan(viii)	Catatan atas laporan keuangan.Laporan posisi keuangan, laporan laba rugi dan penghasilan komprehensif lain, laporan arus kas dan laporan perubahan ekuitas merupakan laporan keuangan yang mencerminkan kegiatan komersial Bank sesuai prinsip syariah.Laporan keuangan disajikan berdasarkan nilai historis, kecuali disebutkan lain sebagaimana diuraikan dalam kebijakan akuntansi masing-masing akun tersebut, dan disusun dengan dasar akrual, kecuali laporan arus kas dan laporan rekonsiliasi pendapatan dan bagi hasil.Laporan arus kas disusun dengan menggunakan metode langsung dengan mengelompokkan arus kas dalam aktivitas operasi, investasi dan pendanaan. Untuk penyajian laporan arus kas, kas dan setara kas terdiri dari kas, giro dan penempatan pada Bank Indonesia, giro pada bank lain, dan penempatan pada bank lain yang jatuh tempo dalam 3 (tiga) bulan dari tanggal akuisisi.Laporan rekonsiliasi pendapatan dan bagi hasil merupakan rekonsiliasi antara pendapatan bank syariah yang menggunakan dasar akrual (accrual basis) dengan pendapatan yang dibagihasilkan kepada pemilik dana yang menggunakan dasar kas (cash basis).Laporan sumber dan penyaluran dana zakat dan laporan sumber dan penggunaan dana kebajikan merupakan laporan keuangan yang mencerminkan peran Bank sebagai pemegang amanah dana kegiatan sosial yang dikelola secara terpisah.Laporan sumber dan penyaluran dana zakat merupakan laporan yang menunjukkan sumber dan penyaluran dana zakat dalam jangka waktu tertentu, serta dana zakat yang belum disalurkan pada tanggal tertentu.Laporan sumber dan penggunaan dana kebajikan menunjukkan sumber dan penggunaan dana kebajikan dalam jangka waktu tertentu serta saldo dana kebajikan pada tanggal tertentu.Zakat adalah sebagian dari harta yang wajib dikeluarkan oleh muzakki (pembayar zakat) untuk diserahkan kepada mustahiq (penerima zakat). Sumber dana zakat, infaq dan shadaqah berasal dari Bank dan pihak lain yang diterima Bank untuk disalurkan kepada pihak yang berhak sesuai dengan prinsip syariah.Bank tidak secara langsung menjalankan fungsi pengelolaan dana zakat dan dana kebajikan.Mata uang pelaporan yang digunakan dalam laporan keuangan adalah mata uang Rupiah (“Rp”) yang juga merupakan mata uang fungsional. Angka-angka yang disajikan dalam laporan keuangan, kecuali bila dinyatakan secara khusus, adalah dibulatkan dalam jutaan Rupiah.</t>
        </is>
      </c>
      <c r="E5" s="105" t="inlineStr">
        <is>
          <t>ikhtisar kebijakan akuntansi penting yang diterapkan dalam penyusunan laporan keuangan Bank yang disusun berdasarkan Standar Akuntansi Keuangan di Indonesia yang mencakup Pernyataan Standar Akuntansi Keuangan (), Pernyataan Standar Akuntansi Keuangan Syariah ( Syariah), Interpretasi Standar Akuntansi Keuangan () yang diterbitkan oleh Ikatan Akuntan Indonesia, Pedoman Akuntansi Perbankan Syariah Indonesia (PAPSI Revisi 2013) serta peraturan regulator pasar modal yaitu Peraturan No. VIII.G.7 tentang  dan Pengungkapan Laporan Keuangan Emiten dan Perusahaan Publik yang terlampir dalam surat keputusan No. KEP-347/BL/2012. Peraturan tersebut sekarang merupakan regulasi dari Otoritas Jasa Keuangan ().
Laporan keuangan disusun sesuai dengan PSAK 401,  Laporan Keuangan Syariah. Berdasarkan PSAK 401, laporan keuangan bank syariah yang lengkap terdiri dari komponen-komponen sebagai berikut:
(i)	Laporan posisi keuangan;
(ii)	Laporan laba rugi dan penghasilan komprehensif lain;
(iii)	Laporan perubahan ekuitas;
(iv)	Laporan arus kas;
(v)	Laporan rekonsiliasi pendapatan dan bagi hasil;
(vi)	Laporan sumber dan penyaluran dana zakat;
(vii)	Laporan sumber dan penggunaan dana kebajikan; dan
(viii)	Catatan atas laporan keuangan.
Laporan posisi keuangan, laporan laba rugi dan penghasilan komprehensif lain, laporan arus kas dan laporan perubahan ekuitas merupakan laporan keuangan yang mencerminkan kegiatan komersial Bank sesuai prinsip syariah.
Laporan keuangan disajikan berdasarkan nilai historis, kecuali disebutkan lain sebagaimana diuraikan dalam kebijakan akuntansi masing-masing akun tersebut, dan disusun dengan dasar akrual, kecuali laporan arus kas dan laporan rekonsiliasi pendapatan dan bagi hasil.
Laporan arus kas disusun dengan menggunakan metode langsung dengan mengelompokkan arus kas dalam aktivitas operasi, investasi dan pendanaan. Untuk penyajian laporan arus kas, kas dan setara kas terdiri dari kas, giro dan penempatan pada Bank Indonesia, giro pada bank lain, dan penempatan pada bank lain yang jatuh tempo dalam 3 (tiga) bulan dari tanggal akuisisi.
Laporan rekonsiliasi pendapatan dan bagi hasil merupakan rekonsiliasi antara pendapatan bank syariah yang menggunakan dasar akrual (accrual basis) dengan pendapatan yang dibagihasilkan kepada pemilik dana yang menggunakan dasar kas (cash basis).
Laporan sumber dan penyaluran dana zakat dan laporan sumber dan penggunaan dana kebajikan merupakan laporan keuangan yang mencerminkan peran Bank sebagai pemegang amanah dana kegiatan sosial yang dikelola secara terpisah.
Laporan sumber dan penyaluran dana zakat merupakan laporan yang menunjukkan sumber dan penyaluran dana zakat dalam jangka waktu tertentu, serta dana zakat yang belum disalurkan pada tanggal tertentu.
Laporan sumber dan penggunaan dana kebajikan menunjukkan sumber dan penggunaan dana kebajikan dalam jangka waktu tertentu serta saldo dana kebajikan pada tanggal tertentu.
Zakat adalah sebagian dari harta yang wajib dikeluarkan oleh muzakki (pembayar zakat) untuk diserahkan kepada mustahiq (penerima zakat). Sumber dana zakat, infaq dan shadaqah berasal dari Bank dan pihak lain yang diterima Bank untuk disalurkan kepada pihak yang berhak sesuai dengan prinsip syariah.
Bank tidak secara langsung menjalankan fungsi pengelolaan dana zakat dan dana kebajikan.
Mata uang pelaporan yang digunakan dalam laporan keuangan adalah mata uang Rupiah () yang juga merupakan mata uang fungsional. Angka-angka yang disajikan dalam laporan keuangan, kecuali bila dinyatakan secara khusus, adalah dibulatkan dalam jutaan Rupiah.</t>
        </is>
      </c>
      <c r="F5" s="105" t="inlineStr">
        <is>
          <t>Ikhtisar kebijakan akuntansi material yang diterapkan dalam penyusunan laporan keuangan Bank yang disusun berdasarkan Standar Akuntansi Keuangan di Indonesia yang mencakup Pernyataan Standar Akuntansi Keuangan (), Pernyataan Standar Akuntansi Keuangan Syariah ( Syariah), Interpretasi Standar Akuntansi Keuangan () yang diterbitkan oleh Ikatan Akuntan Indonesia, Pedoman Akuntansi Perbankan Syariah Indonesia ( Revisi 2013) serta peraturan regulator pasar modal yaitu Peraturan No. VIII.G.7 tentang  dan Pengungkapan Laporan Keuangan Emiten dan Perusahaan Publik yang terlampir dalam surat keputusan No. KEP-347/BL/2012. Peraturan tersebut sekarang merupakan regulasi dari Otoritas Jasa Keuangan ().</t>
        </is>
      </c>
      <c r="G5" s="105" t="n"/>
      <c r="H5" s="105" t="n"/>
      <c r="I5" s="105" t="n"/>
      <c r="J5" s="105" t="n"/>
      <c r="K5" s="105" t="n"/>
      <c r="L5" s="105" t="n"/>
      <c r="M5" s="105" t="n"/>
      <c r="N5" s="105" t="n"/>
      <c r="O5" s="105" t="n"/>
      <c r="P5" s="105" t="n"/>
      <c r="Q5" s="105" t="n"/>
      <c r="R5" s="105" t="n"/>
    </row>
    <row r="6" ht="75" customHeight="1" s="173" thickBot="1">
      <c r="A6" s="104" t="inlineStr">
        <is>
          <t>Prinsip-prinsip konsolidasi</t>
        </is>
      </c>
      <c r="B6" s="104" t="n"/>
      <c r="C6" s="105" t="inlineStr">
        <is>
          <t>Pada 31 Desember 2021, Bank memiliki investasi pada beberapa reksa dana dengan kepemilikan 100% atas unit penyertaan yang diterbitkan dan memiliki kendali atas reksa dana tersebut. Reksa dana tersebut telah dikonsolidasi dalam laporan keuangan.Pada tanggal pelaporan, Bank menyajikan reksa dana yang dikonsolidasikan berdasarkan underlying aset dan liabilitas atas reksa dana yang dimiliki Bank dan sebagai investasi pada reksa dana untuk bagian yang dimiliki oleh pihak ketiga.Bank mengendalikan suatu reksa dana ketika Bank terekspos terhadap, atau memiliki hak atas, pengembalian variabel dari keterlibatannya terhadap reksa dana dan memiliki kemampuan untuk mempengaruhi pengembalian tersebut melalui kekuasaannya atas entitas tersebutSeluruh transaksi dan saldo yang material antara Bank dan reksa dana yang dikonsolidasi telah dieliminasi dalam penyajian laporan keuangan.Bila pengendalian atas suatu reksa dana diperoleh dalam periode berjalan, hasil usaha reksa dana tersebut dimasukkan dalam laporan laba rugi sejak tanggal pengendalian diperoleh. Bila pengendalian berakhir dalam periode berjalan, hasil usaha entitas tersebut dimasukkan ke dalam laporan keuangan untuk periode dimana pengendalian masih berlangsung.</t>
        </is>
      </c>
      <c r="D6" s="105" t="inlineStr"/>
      <c r="E6" s="105" t="inlineStr"/>
      <c r="F6" s="105" t="inlineStr"/>
      <c r="G6" s="105" t="n"/>
      <c r="H6" s="105" t="n"/>
      <c r="I6" s="105" t="n"/>
      <c r="J6" s="105" t="n"/>
      <c r="K6" s="105" t="n"/>
      <c r="L6" s="105" t="n"/>
      <c r="M6" s="105" t="n"/>
      <c r="N6" s="105" t="n"/>
      <c r="O6" s="105" t="n"/>
      <c r="P6" s="105" t="n"/>
      <c r="Q6" s="105" t="n"/>
      <c r="R6" s="105" t="n"/>
    </row>
    <row r="7" hidden="1" ht="75" customHeight="1" s="173" thickBot="1">
      <c r="A7" s="104" t="inlineStr">
        <is>
          <t>Kas dan setara kas</t>
        </is>
      </c>
      <c r="B7" s="104" t="n"/>
      <c r="C7" s="105" t="inlineStr"/>
      <c r="D7" s="105" t="inlineStr"/>
      <c r="E7" s="105" t="inlineStr"/>
      <c r="F7" s="105" t="inlineStr"/>
      <c r="G7" s="105" t="n"/>
      <c r="H7" s="105" t="n"/>
      <c r="I7" s="105" t="n"/>
      <c r="J7" s="105" t="n"/>
      <c r="K7" s="105" t="n"/>
      <c r="L7" s="105" t="n"/>
      <c r="M7" s="105" t="n"/>
      <c r="N7" s="105" t="n"/>
      <c r="O7" s="105" t="n"/>
      <c r="P7" s="105" t="n"/>
      <c r="Q7" s="105" t="n"/>
      <c r="R7" s="105" t="n"/>
    </row>
    <row r="8" ht="75" customHeight="1" s="173" thickBot="1">
      <c r="A8" s="104" t="inlineStr">
        <is>
          <t>Aset tetap</t>
        </is>
      </c>
      <c r="B8" s="104" t="n"/>
      <c r="C8" s="105" t="inlineStr">
        <is>
          <t>Aset tetap dinilai sebesar harga perolehan dikurangi akumulasi penyusutan, kecuali tanah dinilai dengan metode revaluasi. Harga perolehan termasuk pengeluaran yang dapat diatribusikan secara langsung atas perolehan aset tersebut. Tanah disajikan sebesar nilai wajar, berdasarkan penilaian yang dilakukan oleh penilai independen eksternal yang telah terdaftar di OJK. Penilaian atas aset tersebut dilakukan secara berkala untuk memastikan bahwa nilai wajar aset yang direvaluasi tidak berbeda secara material dengan jumlah tercatatnya. Aset tetap lainnya disajikan sebesar harga perolehan dikurangi dengan penyusutan. Harga perolehan termasuk pengeluaran yang dapat diatribusikan secara langsung atas perolehan aset tersebut. Tanah tidak disusutkan. Aset tetap, kecuali tanah, disusutkan sejak bulan ketika aset tersebut digunakan dengan menggunakan metode garis lurus selama taksiran masa manfaat aset. Biaya-biaya setelah pengakuan awal diakui sebagai bagian nilai tercatat aset atau sebagai aset yang terpisah, sebagaimana mestinya, hanya jika kemungkinan besar Bank mendapat manfaat ekonomis di masa depan berkenaan dengan aset tersebut dan biaya perolehan aset dapat diukur dengan andal. Nilai tercatat dari komponen yang diganti dihapuskan. Biaya perbaikan dan pemeliharaan dibebankan ke dalam laporan laba rugi dalam tahun keuangan ketika biaya-biaya tersebut terjadi.Kenaikan nilai tercatat yang timbul dari revaluasi tanah dikreditkan pada “selisih revaluasi aset tetap” sebagai bagian dari pendapatan komprehensif lainnya.Penurunan yang menghapus nilai kenaikan yang sebelumnya atas aset yang sama dibebankan terhadap “selisih revaluasi aset tetap” sebagai bagian dari pendapatan komprehensif lainnya; penurunan lainnya dibebankan pada laporan laba rugi.Nilai tercatat aset segera diturunkan sebesar jumlah yang dapat dipulihkan jika nilai tercatat aset lebih besar dari estimasi jumlah yang dapat dipulihkan.Apabila aset tetap dilepas, maka nilai harga perolehan dan akumulasi penyusutannya dikeluarkan dari laporan posisi keuangan dan keuntungan atau kerugian bersih atas pelepasan aset tetap diakui pada “pendapatan dan beban non-usaha” dalam laporan laba rugi. Jika aset yang direvaluasi dijual, jumlah yang dicatat di dalam ekuitas dipindahkan ke saldo laba.</t>
        </is>
      </c>
      <c r="D8" s="105" t="inlineStr">
        <is>
          <t>Aset tetap dinilai sebesar harga perolehan dikurangi akumulasi penyusutan, kecuali tanah dinilai dengan metode revaluasi. Harga perolehan termasuk pengeluaran yang dapat diatribusikan secara langsung atas perolehan aset tersebut. Tanah disajikan sebesar nilai wajar, berdasarkan penilaian yang dilakukan oleh penilai independen eksternal yang telah terdaftar di OJK. Penilaian atas aset tersebut dilakukan secara berkala untuk memastikan bahwa nilai wajar aset yang direvaluasi tidak berbeda secara material dengan jumlah tercatatnya. Aset tetap lainnya disajikan sebesar harga perolehan dikurangi dengan penyusutan. Harga perolehan termasuk pengeluaran yang dapat diatribusikan secara langsung atas perolehan aset tersebut. Tanah tidak disusutkan. Aset tetap, kecuali tanah, disusutkan sejak bulan ketika aset tersebut digunakan dengan menggunakan metode garis lurus selama taksiran masa manfaat aset. Biaya-biaya setelah pengakuan awal diakui sebagai bagian nilai tercatat aset atau sebagai aset yang terpisah, sebagaimana mestinya, hanya jika kemungkinan besar Bank mendapat manfaat ekonomis di masa depan berkenaan dengan aset tersebut dan biaya perolehan aset dapat diukur dengan andal. Nilai tercatat dari komponen yang diganti dihapuskan. Biaya perbaikan dan pemeliharaan dibebankan ke dalam laporan laba rugi dalam tahun keuangan ketika biaya-biaya tersebut terjadi.Kenaikan nilai tercatat yang timbul dari revaluasi tanah dikreditkan pada “selisih revaluasi aset tetap” sebagai bagian dari pendapatan komprehensif lainnya.Penurunan yang menghapus nilai kenaikan yang sebelumnya atas aset yang sama dibebankan terhadap “selisih revaluasi aset tetap” sebagai bagian dari pendapatan komprehensif lainnya; penurunan lainnya dibebankan pada laporan laba rugi.Nilai tercatat aset segera diturunkan sebesar jumlah yang dapat dipulihkan jika nilai tercatat aset lebih besar dari estimasi jumlah yang dapat dipulihkan.Apabila aset tetap dilepas, maka nilai harga perolehan dan akumulasi penyusutannya dikeluarkan dari laporan posisi keuangan dan keuntungan atau kerugian bersih atas pelepasan aset tetap diakui pada “pendapatan dan beban non-usaha” dalam laporan laba rugi. Jika aset yang direvaluasi dijual, jumlah yang dicatat di dalam ekuitas dipindahkan ke saldo laba.</t>
        </is>
      </c>
      <c r="E8" s="105" t="inlineStr">
        <is>
          <t>Aset tetap dinilai sebesar harga perolehan dikurangi akumulasi penyusutan, kecuali tanah dinilai dengan metode revaluasi. Harga perolehan termasuk pengeluaran yang dapat diatribusikan secara langsung atas perolehan aset tersebut. Tanah disajikan sebesar nilai wajar, berdasarkan penilaian yang dilakukan oleh penilai independen eksternal yang telah terdaftar di OJK. Penilaian atas aset tersebut dilakukan secara berkala untuk memastikan bahwa nilai wajar aset yang direvaluasi tidak berbeda secara material dengan jumlah tercatatnya. Aset tetap lainnya disajikan sebesar harga perolehan dikurangi dengan penyusutan. Harga perolehan termasuk pengeluaran yang dapat diatribusikan secara langsung atas perolehan aset tersebut. Tanah tidak disusutkan. Aset tetap, kecuali tanah, disusutkan sejak bulan ketika aset tersebut digunakan dengan menggunakan metode garis lurus selama taksiran masa manfaat aset. Biaya-biaya setelah pengakuan awal diakui sebagai bagian nilai tercatat aset atau sebagai aset yang terpisah, sebagaimana mestinya, hanya jika kemungkinan besar Bank mendapat manfaat ekonomis di masa depan berkenaan dengan aset tersebut dan biaya perolehan aset dapat diukur dengan andal. Nilai tercatat dari komponen yang diganti dihapuskan. Biaya perbaikan dan pemeliharaan dibebankan ke dalam laporan laba rugi dalam tahun keuangan ketika biaya-biaya tersebut terjadi.Kenaikan nilai tercatat yang timbul dari revaluasi tanah dikreditkan pada  revaluasi aset tetap sebagai bagian dari pendapatan komprehensif lainnya.Penurunan yang menghapus nilai kenaikan yang sebelumnya atas aset yang sama dibebankan terhadap  revaluasi aset tetap sebagai bagian dari pendapatan komprehensif lainnya; penurunan lainnya dibebankan pada laporan laba rugi.Nilai tercatat aset segera diturunkan sebesar jumlah yang dapat dipulihkan jika nilai tercatat aset lebih besar dari estimasi jumlah yang dapat dipulihkan.Apabila aset tetap dilepas, maka nilai harga perolehan dan akumulasi penyusutannya dikeluarkan dari laporan posisi keuangan dan keuntungan atau kerugian bersih atas pelepasan aset tetap diakui pada  dan beban non-usaha dalam laporan laba rugi. Jika aset yang direvaluasi dijual, jumlah yang dicatat di dalam ekuitas dipindahkan ke saldo laba.</t>
        </is>
      </c>
      <c r="F8" s="105" t="inlineStr">
        <is>
          <t>Aset tetap dinilai sebesar harga perolehan dikurangi akumulasi penyusutan, kecuali tanah dinilai dengan metode revaluasi. Harga perolehan termasuk pengeluaran yang dapat diatribusikan secara langsung atas perolehan aset tersebut. Tanah disajikan sebesar nilai wajar, berdasarkan penilaian yang dilakukan oleh penilai independen eksternal yang telah terdaftar di OJK. Penilaian atas aset tersebut dilakukan secara berkala untuk memastikan bahwa nilai wajar aset yang direvaluasi tidak berbeda secara material dengan jumlah tercatatnya. Aset tetap lainnya disajikan sebesar harga perolehan dikurangi dengan penyusutan. Harga perolehan termasuk pengeluaran yang dapat diatribusikan secara langsung atas perolehan aset tersebut. Tanah tidak disusutkan. Aset tetap, kecuali tanah, disusutkan sejak bulan ketika aset tersebut digunakan dengan menggunakan metode garis lurus selama taksiran masa manfaat aset. Biaya-biaya setelah pengakuan awal diakui sebagai bagian nilai tercatat aset atau sebagai aset yang terpisah, sebagaimana mestinya, hanya jika kemungkinan besar Bank mendapat manfaat ekonomis di masa depan berkenaan dengan aset tersebut dan biaya perolehan aset dapat diukur dengan andal. Nilai tercatat dari komponen yang diganti dihapuskan. Biaya perbaikan dan pemeliharaan dibebankan ke dalam laporan laba rugi dalam tahun keuangan ketika biaya-biaya tersebut terjadi.Kenaikan nilai tercatat yang timbul dari revaluasi tanah dikreditkan pada  revaluasi aset tetap sebagai bagian dari pendapatan komprehensif lainnya.Penurunan yang menghapus nilai kenaikan yang sebelumnya atas aset yang sama dibebankan terhadap  revaluasi aset tetap sebagai bagian dari pendapatan komprehensif lainnya; penurunan lainnya dibebankan pada laporan laba rugi.Nilai tercatat aset segera diturunkan sebesar jumlah yang dapat dipulihkan jika nilai tercatat aset lebih besar dari estimasi jumlah yang dapat dipulihkan.Apabila aset tetap dilepas, maka nilai harga perolehan dan akumulasi penyusutannya dikeluarkan dari laporan posisi keuangan dan keuntungan atau kerugian bersih atas pelepasan aset tetap diakui pada  dan beban non-usaha dalam laporan laba rugi. Jika aset yang direvaluasi dijual, jumlah yang dicatat di dalam ekuitas dipindahkan ke saldo laba.</t>
        </is>
      </c>
      <c r="G8" s="105" t="n"/>
      <c r="H8" s="105" t="n"/>
      <c r="I8" s="105" t="n"/>
      <c r="J8" s="105" t="n"/>
      <c r="K8" s="105" t="n"/>
      <c r="L8" s="105" t="n"/>
      <c r="M8" s="105" t="n"/>
      <c r="N8" s="105" t="n"/>
      <c r="O8" s="105" t="n"/>
      <c r="P8" s="105" t="n"/>
      <c r="Q8" s="105" t="n"/>
      <c r="R8" s="105" t="n"/>
    </row>
    <row r="9" ht="75" customHeight="1" s="173" thickBot="1">
      <c r="A9" s="104" t="inlineStr">
        <is>
          <t>Penurunan nilai aset nonkeuangan</t>
        </is>
      </c>
      <c r="B9" s="104" t="n"/>
      <c r="C9" s="105" t="inlineStr">
        <is>
          <t>AYDA yang telah dilakukan upaya penyelesaian, ditetapkan memiliki kualitas:a) Lancar, apabila dimiliki sampai dengan 1 (satu) tahun.b) Kurang Lancar, apabila dimiliki 1 (satu) tahun sampai dengan 3 (tiga) tahun.c) Diragukan, apabila dimiliki 3 (tiga) tahun sampai dengan 5 (lima) tahun.d) Macet, apabila dimiliki lebih dari 5 (lima) tahun.Kualitas rekening perantara dan temporary account ditetapkan sebagai berikut:1) Lancar, apabila tercatat dalam pembukuan Bank sampai dengan 180 (seratus delapan puluh) hari.2) Macet, apabila tercatat dalam pembukuan Bank lebih dari 180 (seratus delapan puluh) hari.Kualitas properti terbengkalai ditetapkan sebagai berikut:a) Lancar, apabila dimiliki sampai dengan 1 (satu) tahun.b) Kurang Lancar, apabila dimiliki 1 (satu) tahun sampai dengan 3 (tiga) tahun.c) Diragukan, apabila dimiliki 3 (tiga) tahun sampai dengan 5 (lima) tahun.d) Macet, apabila dimiliki lebih dari 5 (lima) tahun.</t>
        </is>
      </c>
      <c r="D9" s="105" t="inlineStr">
        <is>
          <t>AYDA adalah aset yang diperoleh Bank, baik melalui pelelangan atau di luar pelelangan berdasarkan penyerahan secara sukarela oleh pemilik agunan atau berdasarkan kuasa untuk menjual di luar lelang dari pemilik agunan dalam hal nasabah tidak memenuhi kewajibannya kepada Bank.Bank wajib melakukan upaya penyelesaian terhadap AYDA yang dimiliki dan mendokumentasikan upaya penyelesaian AYDA. Bank wajib melakukan penilaian kembali terhadap AYDA atas dasar nilai realisasi bersih:a)	Pada saat pengambilalihan agunan; danb)	Pada masa-masa berikutnya setelah dilakukan pengambilalihan agunan.Penetapan nilai realisasi bersih wajib dilakukan oleh penilai independen, untuk AYDA dengan nilai Rp5.000 (lima milyar Rupiah) atau lebih. Sementara untuk AYDA dengan nilai di bawah Rp5.000 (lima milyar Rupiah) dapat menggunakan penilai internal Bank.Bank wajib menggunakan nilai yang terendah apabila terdapat beberapa nilai dari penilai independen atau penilai internal Bank.AYDA yang telah dilakukan upaya penyelesaian, ditetapkan memiliki kualitas:a)	Lancar, apabila dimiliki sampai dengan 1 (satu) tahun.b)	Kurang Lancar, apabila dimiliki 1 (satu) tahun sampai dengan 3 (tiga) tahun.c)	Diragukan, apabila dimiliki 3 (tiga) tahun sampai dengan 5 (lima) tahun.d)	Macet, apabila dimiliki lebih dari 5 (lima) tahun.AYDA sehubungan dengan penyelesaian pembiayaan (disajikan dalam akun aset lain) diakui sebesar nilai realisasi bersih maksimum sebesar kewajiban nasabah. Nilai realisasi bersih adalah nilai wajar aset setelah dikurangi estimasi biaya pelepasan. Setelah pengakuan awal, AYDA dicatat sebesar nilai yang lebih rendah antara nilai tercatat dengan nilai wajarnya setelah dikurangi biaya untuk menjualnya.</t>
        </is>
      </c>
      <c r="E9" s="105" t="inlineStr">
        <is>
          <t>AYDA adalah aset yang diperoleh Bank, baik melalui pelelangan atau di luar pelelangan berdasarkan penyerahan secara sukarela oleh pemilik agunan atau berdasarkan kuasa untuk menjual di luar lelang dari pemilik agunan dalam hal nasabah tidak memenuhi kewajibannya kepada Bank.Bank wajib melakukan upaya penyelesaian terhadap AYDA yang dimiliki dan mendokumentasikan upaya penyelesaian AYDA. Bank wajib melakukan penilaian kembali terhadap AYDA atas dasar nilai realisasi bersih:a)	Pada saat pengambilalihan agunan; danb)	Pada masa-masa berikutnya setelah dilakukan pengambilalihan agunan.Penetapan nilai realisasi bersih wajib dilakukan oleh penilai independen, untuk AYDA dengan nilai Rp5.000 (lima milyar Rupiah) atau lebih. Sementara untuk AYDA dengan nilai di bawah Rp5.000 (lima milyar Rupiah) dapat menggunakan penilai internal Bank.Bank wajib menggunakan nilai yang terendah apabila terdapat beberapa nilai dari penilai independen atau penilai internal Bank.AYDA yang telah dilakukan upaya penyelesaian, ditetapkan memiliki kualitas:a)	Lancar, apabila dimiliki sampai dengan 1 (satu) tahun.b)	Kurang Lancar, apabila dimiliki 1 (satu) tahun sampai dengan 3 (tiga) tahun.c)	Diragukan, apabila dimiliki 3 (tiga) tahun sampai dengan 5 (lima) tahun.d)	Macet, apabila dimiliki lebih dari 5 (lima) tahun.AYDA sehubungan dengan penyelesaian pembiayaan (disajikan dalam akun aset lain) diakui sebesar nilai realisasi bersih maksimum sebesar kewajiban nasabah. Nilai realisasi bersih adalah nilai wajar aset setelah dikurangi estimasi biaya pelepasan. Setelah pengakuan awal, AYDA dicatat sebesar nilai yang lebih rendah antara nilai tercatat dengan nilai wajarnya setelah dikurangi biaya untuk menjualnya.</t>
        </is>
      </c>
      <c r="F9" s="105" t="inlineStr">
        <is>
          <t>AYDA adalah aset yang diperoleh Bank, baik melalui pelelangan atau di luar pelelangan berdasarkan penyerahan secara sukarela oleh pemilik agunan atau berdasarkan kuasa untuk menjual di luar lelang dari pemilik agunan dalam hal nasabah tidak memenuhi kewajibannya kepada Bank. Bank wajib melakukan upaya penyelesaian terhadap AYDA yang dimiliki dan mendokumentasikan upaya penyelesaian AYDA. Rekening perantara adalah akun tagihan yang timbul dari transaksi antar kantor yang belum diselesaikan dalam jangka waktu tertentu. Temporary account adalah akun yang digunakan dalam operasional perbankan sehari-hari yang bersifat sementara dan harus segera diselesaikan dalam jangka waktu tertentu yang telah ditetapkan oleh Bank. Properti terbengkalai adalah aset tetap dalam bentuk properti yang dimiliki Bank tetapi tidak digunakan untuk kegiatan usaha Bank yang lazim.</t>
        </is>
      </c>
      <c r="G9" s="105" t="n"/>
      <c r="H9" s="105" t="n"/>
      <c r="I9" s="105" t="n"/>
      <c r="J9" s="105" t="n"/>
      <c r="K9" s="105" t="n"/>
      <c r="L9" s="105" t="n"/>
      <c r="M9" s="105" t="n"/>
      <c r="N9" s="105" t="n"/>
      <c r="O9" s="105" t="n"/>
      <c r="P9" s="105" t="n"/>
      <c r="Q9" s="105" t="n"/>
      <c r="R9" s="105" t="n"/>
    </row>
    <row r="10" ht="75" customHeight="1" s="173" thickBot="1">
      <c r="A10" s="104" t="inlineStr">
        <is>
          <t>Beban tangguhan</t>
        </is>
      </c>
      <c r="B10" s="104" t="n"/>
      <c r="C10" s="105" t="inlineStr">
        <is>
          <t>Beban pajak tahun berjalan ditetapkan berdasarkan taksiran penghasilan kena pajak tahun berjalan. Aset dan liabilitas pajak tangguhan diakui atas perbedaan temporer aset dan liabilitas antara pelaporan komersial dan pajak pada setiap tanggal pelaporan.Aset pajak tangguhan diakui untuk seluruh perbedaan temporer yang boleh dikurangkan dan saldo rugi fiskal yang belum dikompensasikan, sepanjang perbedaan temporer dan rugi fiskal yang belum dikompensasikan tersebut dapat dimanfaatkan untuk mengurangi laba fiskal pada masa yang akan datang.Jumlah tercatat aset pajak tangguhan ditelaah pada setiap tanggal posisi keuangan dan nilai tercatat aset pajak tangguhan tersebut diturunkan apabila tidak lagi terdapat kemungkinan besar bahwa laba fiskal yang memadai akan tersedia untuk mengkompensasi sebagian atau semua manfaat aset pajak tangguhan.Perubahan terhadap liabilitas pajak diakui pada saat surat ketetapan pajak diterima, atau apabila diajukan keberatan dan atau banding oleh Bank, pada saat telah ada keputusan atas banding dan atau keberatan tersebut. Jika perlu, manajemen akan membentuk provisi berdasarkan jumlah yang diestimasikan akan dibayar kepada otoritas pajak.Aset dan liabilitas atas pajak tangguhan dan pajak kini dapat saling hapus apabila terdapat hak yang berkekuatan hukum untuk melakukan salinghapus.Aset dan liabilitas pajak tangguhan diukur berdasarkan tarif pajak yang akan berlaku pada tahun saat aset direalisasikan atau liabilitas diselesaikan berdasarkan peraturan perpajakan yang berlaku atau yang telah secara substantif diberlakukan pada tanggal laporan posisi keuangan. Pengaruh pajak terkait dengan penyisihan untuk dan/atau pembalikan seluruh perbedaan temporer selama tahun berjalan, termasuk pengaruh perubahan tarif pajak, diakui sebagai “Manfaat/(Beban) Pajak Penghasilan” dan termasuk dalam laba atau rugi bersih tahun berjalan, kecuali untuk transaksi-transaksi yang sebelumnya telah langsung dibebankan ke laba komprehensif lainnya dan dilaporkan ke ekuitas.</t>
        </is>
      </c>
      <c r="D10" s="105" t="inlineStr"/>
      <c r="E10" s="105" t="inlineStr"/>
      <c r="F10" s="105" t="inlineStr"/>
      <c r="G10" s="105" t="n"/>
      <c r="H10" s="105" t="n"/>
      <c r="I10" s="105" t="n"/>
      <c r="J10" s="105" t="n"/>
      <c r="K10" s="105" t="n"/>
      <c r="L10" s="105" t="n"/>
      <c r="M10" s="105" t="n"/>
      <c r="N10" s="105" t="n"/>
      <c r="O10" s="105" t="n"/>
      <c r="P10" s="105" t="n"/>
      <c r="Q10" s="105" t="n"/>
      <c r="R10" s="105" t="n"/>
    </row>
    <row r="11" ht="75" customHeight="1" s="173" thickBot="1">
      <c r="A11" s="104" t="inlineStr">
        <is>
          <t>Pengakuan pendapatan dan beban</t>
        </is>
      </c>
      <c r="B11" s="104" t="n"/>
      <c r="C11" s="105" t="inlineStr">
        <is>
          <t>Pendapatan pengelolaan dana sebagai mudharib terdiri dari pendapatan dari transaksi piutang murabahah, istishna, pendapatan dari ijarah, pendapatan bagi hasil dari pembiayaan mudharabah dan musyarakah dan pendapatan usaha utama lainnya.Pendapatan atas piutang murabahah menggunakan metode setara tingkat imbal hasil efektif (margin efektif). Margin efektif adalah margin yang secara tepat mendiskontokan estimasi pembayaran atau penerimaan kas di masa datang selama perkiraan umur dari piutang murabahah.Pada saat menghitung margin efektif, Bank mengestimasi arus kas di masa datang dengan mempertimbangkan seluruh persyaratan kontraktual dalam instrumen keuangan tersebut, tetapi tidak mempertimbangkan kerugian piutang di masa mendatang. Perhitungan ini mencakup seluruh komisi, provisi dan bentuk lain yang diterima oleh para pihak dalam kontrak yang merupakan bagian tak terpisahkan dari margin efektif, biaya transaksi dan seluruh premi atau diskon lainnya.Pendapatan istishna diakui apabila telah terjadi penyerahan barang.Pendapatan ijarah diakui selama masa akad secara proporsional.Pendapatan usaha musyarakah yang menjadi hak mitra aktif diakui sebesar haknya sesuai dengan kesepakatan, sedangkan pendapatan usaha untuk mitra pasif diakui sebagai hak pihak mitra pasif atas bagi hasil dan liabilitas.Pendapatan usaha mudharabah diakui dalam periode terjadinya hak bagi hasil sesuai nisbah yang disepakati dan tidak diperkenankan mengakui pendapatan dari proyeksi hasil usaha. Kerugian akibat kelalaian atau kesalahan pengelola dana dibebankan pada pengelola dana dan tidak mengurangi investasi mudharabah.Pendapatan usaha utama lainnya terdiri dari pendapatan dari pinjaman qardh, pendapatan dari SBIS, pendapatan dari FASBIS, pendapatan dari penempatan pada bank syariah lain dan pendapatan bagi hasil investasi pada surat berharga.Hak pihak ketiga atas bagi hasil dana syirkah temporer merupakan bagian bagi hasil milik pihak ketiga yang didasarkan pada prinsip mudharabah mutlaqah atas pengelolaan dana mereka oleh Bank. Pendapatan yang dibagikan adalah pendapatan yang telah diterima (cash basis).Bagian laba Bank yang dibagikan kepada pemilik dana dihitung dari pendapatan yang telah diterima.Jumlah pendapatan margin dan bagi hasil atas pembiayaan yang diberikan dan dari aset produktif lainnya yang akan dibagikan kepada nasabah penyimpan dana. Bank menghitung secara proporsional sesuai dengan alokasi dana nasabah dan Bank yang dipakai dalam pembiayaan yang diberikan dan aset produktif lainnya yang disalurkan. Dari jumlah pendapatan margin dan bagi hasil yang tersedia untuk nasabah tersebut kemudian dibagihasilkan kepada nasabah penabung dan deposan sebagai shahibul maal dan Bank sebagai mudharib sesuai dengan porsi nisbah bagi hasil yang telah disepakati bersama sebelumnya, sedangkan untuk nasabah giro dan tabungan dengan akad wadiah dapat diberikan bonus berdasarkan kebijakan Bank.Pendapatan margin dan bagi hasil atas pembiayaan yang diberikan dan aset produktif lainnya yang didapatkan melalui penggunaan dana Bank, seluruhnya menjadi milik Bank, termasuk pendapatan dari investasi Bank berbasis imbalan.</t>
        </is>
      </c>
      <c r="D11" s="105" t="inlineStr">
        <is>
          <t>Pendapatan pengelolaan dana sebagai mudharib terdiri dari pendapatan dari transaksi piutang murabahah, istishna, pendapatan dari ijarah, pendapatan bagi hasil dari pembiayaan mudharabah dan musyarakah dan pendapatan usaha utama lainnya.Pendapatan atas piutang murabahah menggunakan metode setara tingkat imbal hasil efektif (margin efektif). Margin efektif adalah margin yang secara tepat mendiskontokan estimasi pembayaran atau penerimaan kas di masa datang selama perkiraan umur dari piutang murabahah.Pada saat menghitung margin efektif, Bank mengestimasi arus kas di masa datang dengan mempertimbangkan seluruh persyaratan kontraktual dalam instrumen keuangan tersebut, tetapi tidak mempertimbangkan kerugian piutang di masa mendatang. Perhitungan ini mencakup seluruh komisi, provisi dan bentuk lain yang diterima oleh para pihak dalam kontrak yang merupakan bagian tak terpisahkan dari margin efektif, biaya transaksi dan seluruh premi atau diskon lainnya.Pendapatan istishna diakui apabila telah terjadi penyerahan barang.Pendapatan ijarah diakui selama masa akad secara proporsional.Pendapatan usaha musyarakah yang menjadi hak mitra aktif diakui sebesar haknya sesuai dengan kesepakatan, sedangkan pendapatan usaha untuk mitra pasif diakui sebagai hak pihak mitra pasif atas bagi hasil dan liabilitas.Pendapatan usaha mudharabah diakui dalam periode terjadinya hak bagi hasil sesuai nisbah yang disepakati dan tidak diperkenankan mengakui pendapatan dari proyeksi hasil usaha. Kerugian akibat kelalaian atau kesalahan pengelola dana dibebankan pada pengelola dana dan tidak mengurangi investasi mudharabah.Pendapatan usaha utama lainnya terdiri dari pendapatan dari pinjaman qardh, pendapatan dari SBIS, pendapatan dari FASBIS, pendapatan dari penempatan pada bank syariah lain dan pendapatan bagi hasil investasi pada surat berharga.Hak pihak ketiga atas bagi hasil dana syirkah temporer merupakan bagian bagi hasil milik pihak ketiga yang didasarkan pada prinsip mudharabah mutlaqah atas pengelolaan dana mereka oleh Bank. Pendapatan yang dibagikan adalah pendapatan yang telah diterima (cash basis).Bagian laba Bank yang dibagikan kepada pemilik dana dihitung dari pendapatan yang telah diterima.Jumlah pendapatan margin dan bagi hasil atas pembiayaan yang diberikan dan dari aset produktif lainnya yang akan dibagikan kepada nasabah penyimpan dana. Bank menghitung secara proporsional sesuai dengan alokasi dana nasabah dan Bank yang dipakai dalam pembiayaan yang diberikan dan aset produktif lainnya yang disalurkan. Dari jumlah pendapatan margin dan bagi hasil yang tersedia untuk nasabah tersebut kemudian dibagihasilkan kepada nasabah penabung dan deposan sebagai shahibul maal dan Bank sebagai mudharib sesuai dengan porsi nisbah bagi hasil yang telah disepakati bersama sebelumnya, sedangkan untuk nasabah giro dan tabungan dengan akad wadiah dapat diberikan bonus berdasarkan kebijakan Bank.Pendapatan margin dan bagi hasil atas pembiayaan yang diberikan dan aset produktif lainnya yang didapatkan melalui penggunaan dana Bank, seluruhnya menjadi milik Bank, termasuk pendapatan dari investasi Bank berbasis imbalan.Pendapatan imbalan jasa perbankan diakui pada periode akuntansi dimana jasa diberikan, dengan mengacu pada tingkat penyelesaian dari suatu transaksi dan dinilai berdasarkan jasa aktual yang telah diberikan sebagai proporsi atas total jasa yang harus diberikan.</t>
        </is>
      </c>
      <c r="E11" s="105" t="inlineStr">
        <is>
          <t>Pendapatan pengelolaan dana sebagai mudharib terdiri dari pendapatan dari transaksi piutang murabahah, istishna, pendapatan dari ijarah, pendapatan bagi hasil dari pembiayaan mudharabah dan musyarakah dan pendapatan usaha utama lainnya.Pendapatan atas piutang murabahah menggunakan metode setara tingkat imbal hasil efektif (margin efektif). Margin efektif adalah margin yang secara tepat mendiskontokan estimasi pembayaran atau penerimaan kas di masa datang selama perkiraan umur dari piutang murabahah.Pada saat menghitung margin efektif, Bank mengestimasi arus kas di masa datang dengan mempertimbangkan seluruh persyaratan kontraktual dalam instrumen keuangan tersebut, tetapi tidak mempertimbangkan kerugian piutang di masa mendatang. Perhitungan ini mencakup seluruh komisi, provisi dan bentuk lain yang diterima oleh para pihak dalam kontrak yang merupakan bagian tak terpisahkan dari margin efektif, biaya transaksi dan seluruh premi atau diskon lainnya.Pendapatan istishna diakui apabila telah terjadi penyerahan barang.Pendapatan ijarah diakui selama masa akad secara proporsional.Pendapatan usaha musyarakah yang menjadi hak mitra aktif diakui sebesar haknya sesuai dengan kesepakatan, sedangkan pendapatan usaha untuk mitra pasif diakui sebagai hak pihak mitra pasif atas bagi hasil dan liabilitas.Pendapatan usaha mudharabah diakui dalam periode terjadinya hak bagi hasil sesuai nisbah yang disepakati dan tidak diperkenankan mengakui pendapatan dari proyeksi hasil usaha. Kerugian akibat kelalaian atau kesalahan pengelola dana dibebankan pada pengelola dana dan tidak mengurangi investasi mudharabah.Pendapatan usaha utama lainnya terdiri dari pendapatan dari pinjaman qardh, pendapatan dari SBIS, pendapatan dari FASBIS, pendapatan dari penempatan pada bank syariah lain dan pendapatan bagi hasil investasi pada surat berharga.Hak pihak ketiga atas bagi hasil dana syirkah temporer merupakan bagian bagi hasil milik pihak ketiga yang didasarkan pada prinsip mudharabah mutlaqah atas pengelolaan dana mereka oleh Bank. Pendapatan yang dibagikan adalah pendapatan yang telah diterima (cash basis).Bagian laba Bank yang dibagikan kepada pemilik dana dihitung dari pendapatan yang telah diterima.Jumlah pendapatan margin dan bagi hasil atas pembiayaan yang diberikan dan dari aset produktif lainnya yang akan dibagikan kepada nasabah penyimpan dana. Bank menghitung secara proporsional sesuai dengan alokasi dana nasabah dan Bank yang dipakai dalam pembiayaan yang diberikan dan aset produktif lainnya yang disalurkan. Dari jumlah pendapatan margin dan bagi hasil yang tersedia untuk nasabah tersebut kemudian dibagihasilkan kepada nasabah penabung dan deposan sebagai shahibul maal dan Bank sebagai mudharib sesuai dengan porsi nisbah bagi hasil yang telah disepakati bersama sebelumnya, sedangkan untuk nasabah giro dan tabungan dengan akad wadiah dapat diberikan bonus berdasarkan kebijakan Bank.Pendapatan margin dan bagi hasil atas pembiayaan yang diberikan dan aset produktif lainnya yang didapatkan melalui penggunaan dana Bank, seluruhnya menjadi milik Bank, termasuk pendapatan dari investasi Bank berbasis imbalan.Pendapatan imbalan jasa perbankan diakui pada periode akuntansi dimana jasa diberikan, dengan mengacu pada tingkat penyelesaian dari suatu transaksi dan dinilai berdasarkan jasa aktual yang telah diberikan sebagai proporsi atas total jasa yang harus diberikan.</t>
        </is>
      </c>
      <c r="F11" s="105" t="inlineStr">
        <is>
          <t>Pendapatan pengelolaan dana sebagai mudharib terdiri dari pendapatan dari transaksi piutang murabahah, istishna, pendapatan dari ijarah, pendapatan bagi hasil dari pembiayaan mudharabah dan musyarakah dan pendapatan usaha utama lainnya.Pendapatan atas piutang murabahah menggunakan metode setara tingkat imbal hasil efektif (margin efektif). Margin efektif adalah margin yang secara tepat mendiskontokan estimasi pembayaran atau penerimaan kas di masa datang selama perkiraan umur dari piutang murabahah.Pada saat menghitung margin efektif, Bank mengestimasi arus kas di masa datang dengan mempertimbangkan seluruh persyaratan kontraktual dalam instrumen keuangan tersebut, tetapi tidak mempertimbangkan kerugian piutang di masa mendatang. Perhitungan ini mencakup seluruh komisi, provisi dan bentuk lain yang diterima oleh para pihak dalam kontrak yang merupakan bagian tak terpisahkan dari margin efektif, biaya transaksi dan seluruh premi atau diskon lainnya.Pendapatan istishna diakui apabila telah terjadi penyerahan barang.Pendapatan ijarah diakui selama masa akad secara proporsional.Pendapatan usaha musyarakah yang menjadi hak mitra aktif diakui sebesar haknya sesuai dengan kesepakatan, sedangkan pendapatan usaha untuk mitra pasif diakui sebagai hak pihak mitra pasif atas bagi hasil dan liabilitas.Pendapatan usaha mudharabah diakui dalam periode terjadinya hak bagi hasil sesuai nisbah yang disepakati dan tidak diperkenankan mengakui pendapatan dari proyeksi hasil usaha. Kerugian akibat kelalaian atau kesalahan pengelola dana dibebankan pada pengelola dana dan tidak mengurangi investasi mudharabah.Pendapatan usaha utama lainnya terdiri dari pendapatan dari pinjaman qardh, pendapatan dari SBIS, pendapatan dari FASBIS, pendapatan dari penempatan pada bank syariah lain dan pendapatan bagi hasil investasi pada surat berharga.Hak pihak ketiga atas bagi hasil dana syirkah temporer merupakan bagian bagi hasil milik pihak ketiga yang didasarkan pada prinsip mudharabah mutlaqah atas pengelolaan dana mereka oleh Bank. Pendapatan yang dibagikan adalah pendapatan yang telah diterima (cash basis).Bagian laba Bank yang dibagikan kepada pemilik dana dihitung dari pendapatan yang telah diterima.Jumlah pendapatan margin dan bagi hasil atas pembiayaan yang diberikan dan dari aset produktif lainnya yang akan dibagikan kepada nasabah penyimpan dana. Bank menghitung secara proporsional sesuai dengan alokasi dana nasabah dan Bank yang dipakai dalam pembiayaan yang diberikan dan aset produktif lainnya yang disalurkan. Dari jumlah pendapatan margin dan bagi hasil yang tersedia untuk nasabah tersebut kemudian dibagihasilkan kepada nasabah penabung dan deposan sebagai shahibul maal dan Bank sebagai mudharib sesuai dengan porsi nisbah bagi hasil yang telah disepakati bersama sebelumnya, sedangkan untuk nasabah giro dan tabungan dengan akad wadiah dapat diberikan bonus berdasarkan kebijakan Bank.Pendapatan margin dan bagi hasil atas pembiayaan yang diberikan dan aset produktif lainnya yang didapatkan melalui penggunaan dana Bank, seluruhnya menjadi milik Bank, termasuk pendapatan dari investasi Bank berbasis imbalan.Pendapatan imbalan jasa perbankan diakui pada periode akuntansi dimana jasa diberikan, dengan mengacu pada tingkat penyelesaian dari suatu transaksi dan dinilai berdasarkan jasa aktual yang telah diberikan sebagai proporsi atas total jasa yang harus diberikan.</t>
        </is>
      </c>
      <c r="G11" s="105" t="n"/>
      <c r="H11" s="105" t="n"/>
      <c r="I11" s="105" t="n"/>
      <c r="J11" s="105" t="n"/>
      <c r="K11" s="105" t="n"/>
      <c r="L11" s="105" t="n"/>
      <c r="M11" s="105" t="n"/>
      <c r="N11" s="105" t="n"/>
      <c r="O11" s="105" t="n"/>
      <c r="P11" s="105" t="n"/>
      <c r="Q11" s="105" t="n"/>
      <c r="R11" s="105" t="n"/>
    </row>
    <row r="12" ht="75" customHeight="1" s="173" thickBot="1">
      <c r="A12" s="104" t="inlineStr">
        <is>
          <t>Penjabaran mata uang asing</t>
        </is>
      </c>
      <c r="B12" s="104" t="n"/>
      <c r="C12" s="105" t="inlineStr">
        <is>
          <t>Bank menyelenggarakan catatan akuntansinya dalam Rupiah Indonesia. Transaksi yang melibatkan mata uang asing dicatat pada nilai tukar pada saat terjadinya transaksi. Pada tanggal laporan posisi keuangan, aset dan liabilitas moneter dalam mata uang asing dijabarkan ke dalam mata uang Rupiah dengan menggunakan kurs Reuters pada pukul 16:00 WIB (Waktu Indonesia Bagian Barat).Keuntungan atau kerugian yang timbul sebagai akibat dari penjabaran aset dan liabilitas moneter dalam mata uang asing dicatat dalam laporan laba rugi dan penghasilan komprehensif lain tahun berjalan.</t>
        </is>
      </c>
      <c r="D12" s="105" t="inlineStr">
        <is>
          <t>Bank menyelenggarakan catatan akuntansinya dalam Rupiah Indonesia. Transaksi yang melibatkan mata uang asing dicatat pada nilai tukar pada saat terjadinya transaksi. Pada tanggal laporan posisi keuangan, aset dan liabilitas moneter dalam mata uang asing dijabarkan ke dalam mata uang Rupiah dengan menggunakan kurs Reuters pada pukul 16:00 WIB (Waktu Indonesia Bagian Barat).Keuntungan atau kerugian yang timbul sebagai akibat dari penjabaran aset dan liabilitas moneter dalam mata uang asing dicatat dalam laporan laba rugi dan penghasilan komprehensif lain tahun berjalan.</t>
        </is>
      </c>
      <c r="E12" s="105" t="inlineStr">
        <is>
          <t>Bank menyelenggarakan catatan akuntansinya dalam Rupiah Indonesia. Transaksi yang melibatkan mata uang asing dicatat pada nilai tukar pada saat terjadinya transaksi. Pada tanggal laporan posisi keuangan, aset dan liabilitas moneter dalam mata uang asing dijabarkan ke dalam mata uang Rupiah dengan menggunakan kurs Reuters pada pukul 16:00 WIB (Waktu Indonesia Bagian Barat).Keuntungan atau kerugian yang timbul sebagai akibat dari penjabaran aset dan liabilitas moneter dalam mata uang asing dicatat dalam laporan laba rugi dan penghasilan komprehensif lain tahun berjalan.</t>
        </is>
      </c>
      <c r="F12" s="105" t="inlineStr">
        <is>
          <t>Bank menyelenggarakan catatan akuntansinya dalam Rupiah Indonesia sebagai mata uang fungsional. Transaksi yang melibatkan mata uang asing dicatat pada nilai tukar pada saat terjadinya transaksi. Pada tanggal laporan posisi keuangan, aset dan liabilitas moneter dalam mata uang asing dijabarkan ke dalam mata uang Rupiah dengan menggunakan kurs Reuters pada pukul 16:00 WIB (Waktu Indonesia Bagian Barat). Keuntungan atau kerugian yang timbul sebagai akibat dari penjabaran aset dan liabilitas moneter dalam mata uang asing dicatat dalam laporan laba rugi dan penghasilan komprehensif lain tahun berjalan.</t>
        </is>
      </c>
      <c r="G12" s="105" t="n"/>
      <c r="H12" s="105" t="n"/>
      <c r="I12" s="105" t="n"/>
      <c r="J12" s="105" t="n"/>
      <c r="K12" s="105" t="n"/>
      <c r="L12" s="105" t="n"/>
      <c r="M12" s="105" t="n"/>
      <c r="N12" s="105" t="n"/>
      <c r="O12" s="105" t="n"/>
      <c r="P12" s="105" t="n"/>
      <c r="Q12" s="105" t="n"/>
      <c r="R12" s="105" t="n"/>
    </row>
    <row r="13" ht="75" customHeight="1" s="173" thickBot="1">
      <c r="A13" s="104" t="inlineStr">
        <is>
          <t>Transaksi dengan pihak berelasi</t>
        </is>
      </c>
      <c r="B13" s="104" t="n"/>
      <c r="C13" s="105" t="inlineStr">
        <is>
          <t>Bank melakukan transaksi dengan pihak-pihak berelasi seperti yang didefinisikan dalam PSAK No. 7 (Revisi 2015) tentang “Pengungkapan Pihak-pihak Berelasi” dan Peraturan Bapepam dan LK No. KEP-347/BL/2012 tanggal 25 Juni 2012 tentang “Penyajian dan Pengungkapan Laporan Keuangan Emiten atau Perusahaan Publik”.Suatu pihak dianggap pihak berelasi dengan Bank jika:(1) langsung, atau tidak langsung yang melalui satu atau lebih perantara, suatu pihak (i) mengendalikan, atau dikendalikan oleh, atau berada di bawah pengendalian bersama, dengan Bank; (ii) memiliki kepentingan dalam Bank yang memberikan pengaruh signifikan atas Bank; atau (iii) memiliki pengendalian bersama atas Bank;(2) suatu pihak yang berada dalam kelompok usaha yang sama dengan Bank;(3) suatu pihak adalah ventura bersamadi mana Bank sebagai venturer;(4) suatu pihak adalah anggota dari personil manajemen kunci Bank;(5) suatu pihak adalah anggota keluarga dekat dari individu yang diuraikan dalam butir (1) atau (4);(6) suatu pihak adalah entitas yang dikendalikan, dikendalikan bersama atau dipengaruhi signifikan oleh atau untuk pihak yang memiliki hak suara signifikan pada beberapa entitas, langsung maupun tidak langsung, yaitu individu seperti diuraikan dalam butir (4) atau (5); dan(7) suatu pihak adalah suatu program imbalan pasca kerja untuk imbalan kerja dari Bank atau entitas yang terkait dengan Bank.</t>
        </is>
      </c>
      <c r="D13" s="105" t="inlineStr">
        <is>
          <t>Bank melakukan transaksi dengan pihak-pihak berelasi seperti yang didefinisikan dalam PSAK No. 7 (Revisi 2015) tentang “Pengungkapan Pihak-pihak Berelasi” dan Peraturan Bapepam dan LK No. KEP-347/BL/2012 tanggal 25 Juni 2012 tentang “Penyajian dan Pengungkapan Laporan Keuangan Emiten atau Perusahaan Publik”.Suatu pihak dianggap pihak berelasi dengan Bank jika:(1)	langsung, atau tidak langsung yang melalui satu atau lebih perantara, suatu pihak (i) mengendalikan, atau dikendalikan oleh, atau berada di bawah pengendalian bersama, dengan Bank; (ii) memiliki kepentingan dalam Bank yang memberikan pengaruh signifikan atas Bank; atau (iii) memiliki pengendalian bersama atas Bank;(2)	suatu pihak yang berada dalam kelompok usaha yang sama dengan Bank;(3)	suatu pihak adalah ventura bersamadi mana Bank sebagai venturer;(4)	suatu pihak adalah anggota dari personil manajemen kunci Bank;(5)	suatu pihak adalah anggota keluarga dekat dari individu yang diuraikan dalam butir (1) atau (4);(6)	suatu pihak adalah entitas yang dikendalikan, dikendalikan bersama atau dipengaruhi signifikan oleh atau untuk pihak yang memiliki hak suara signifikan pada beberapa entitas, langsung maupun tidak langsung, yaitu individu seperti diuraikan dalam butir (4) atau (5); dan(7)	suatu pihak adalah suatu program imbalan pasca kerja untuk imbalan kerja dari Bank atau entitas yang terkait dengan Bank.</t>
        </is>
      </c>
      <c r="E13" s="105" t="inlineStr">
        <is>
          <t>Bank melakukan transaksi dengan pihak-pihak berelasi seperti yang didefinisikan dalam PSAK 224 tentang  Pihak-pihak Berelasi dan Peraturan No. VIII.G.7 tentang  dan Pengungkapan Laporan Keuangan Emiten atau Perusahaan Publik.
Suatu pihak dianggap pihak berelasi dengan Bank jika:
(1)	langsung, atau tidak langsung yang melalui satu atau lebih perantara, suatu pihak 
(i) mengendalikan, atau dikendalikan oleh, atau berada di bawah pengendalian bersama, dengan Bank; (ii) memiliki kepentingan dalam Bank yang memberikan pengaruh signifikan atas Bank; atau 
(iii) memiliki pengendalian bersama atas Bank;
(2)	suatu pihak yang berada dalam kelompok usaha yang sama dengan Bank;
(3)	suatu pihak adalah ventura bersama
dimana Bank sebagai venturer;
(4)	suatu pihak adalah anggota dari personil manajemen kunci Bank;
(5)	suatu pihak adalah anggota keluarga dekat dari individu yang diuraikan dalam butir 
(1) atau (4);
(6)	suatu pihak adalah entitas yang dikendalikan, dikendalikan bersama atau dipengaruhi signifikan oleh atau untuk pihak yang memiliki hak suara signifikan pada beberapa entitas, langsung maupun tidak langsung, yaitu individu seperti diuraikan dalam butir (4) atau (5); dan
(7)	suatu pihak adalah suatu program imbalan pasca kerja untuk imbalan kerja dari Bank atau entitas yang terkait dengan Bank.</t>
        </is>
      </c>
      <c r="F13" s="105" t="inlineStr">
        <is>
          <t>Bank melakukan transaksi dengan pihak-pihak berelasi seperti yang didefinisikan dalam PSAK 224 tentang  Pihak-pihak Berelasi dan Peraturan No. VIII.G.7 tentang  dan Pengungkapan Laporan Keuangan Emiten atau Perusahaan Publik.
Suatu pihak dianggap pihak berelasi dengan Bank jika:
(1) langsung, atau tidak langsung yang melalui satu atau lebih perantara, suatu pihak (i) mengendalikan, atau dikendalikan oleh, atau berada di bawah pengendalian bersama, dengan Bank; (ii) memiliki kepentingan dalam Bank yang memberikan pengaruh signifikan atas Bank; atau (iii) memiliki pengendalian bersama atas Bank;
(2) suatu pihak yang berada dalam kelompok usaha yang sama dengan Bank;
(3) suatu pihak adalah ventura bersama dimana Bank sebagai venturer;
(4) suatu pihak adalah anggota dari personil manajemen kunci Bank;
(5) suatu pihak adalah anggota keluarga dekat dari individu yang diuraikan dalam butir (1) atau (4);
(6) suatu pihak adalah entitas yang dikendalikan, dikendalikan bersama atau dipengaruhi signifikan oleh atau untuk pihak yang memiliki hak suara signifikan pada beberapa entitas, langsung maupun tidak langsung, yaitu individu seperti diuraikan dalam butir (4) atau (5); dan
(7) suatu pihak adalah suatu program imbalan pasca kerja untuk imbalan kerja dari Bank atau entitas yang terkait dengan Bank.</t>
        </is>
      </c>
      <c r="G13" s="105" t="n"/>
      <c r="H13" s="105" t="n"/>
      <c r="I13" s="105" t="n"/>
      <c r="J13" s="105" t="n"/>
      <c r="K13" s="105" t="n"/>
      <c r="L13" s="105" t="n"/>
      <c r="M13" s="105" t="n"/>
      <c r="N13" s="105" t="n"/>
      <c r="O13" s="105" t="n"/>
      <c r="P13" s="105" t="n"/>
      <c r="Q13" s="105" t="n"/>
      <c r="R13" s="105" t="n"/>
    </row>
    <row r="14" ht="75" customHeight="1" s="173" thickBot="1">
      <c r="A14" s="104" t="inlineStr">
        <is>
          <t>Pajak penghasilan</t>
        </is>
      </c>
      <c r="B14" s="104" t="n"/>
      <c r="C14" s="105" t="inlineStr">
        <is>
          <t>Aset dan liabilitas pajak tangguhan diukur berdasarkan tarif pajak yang akan berlaku pada tahun saat aset direalisasikan atau liabilitas diselesaikan berdasarkan peraturan perpajakan yang berlaku atau yang telah secara substantif diberlakukan pada tanggal laporan posisi keuangan. Pengaruh pajak terkait dengan penyisihan untuk dan/atau pembalikan seluruh perbedaan temporer selama tahun berjalan, termasuk pengaruh perubahan tarif pajak, diakui sebagai “Manfaat/(Beban) Pajak Penghasilan” dan termasuk dalam laba atau rugi bersih tahun berjalan, kecuali untuk transaksi-transaksi yang sebelumnya telah langsung dibebankan ke laba komprehensif lainnya dan dilaporkan ke ekuitas.</t>
        </is>
      </c>
      <c r="D14" s="105" t="inlineStr">
        <is>
          <t>Aset dan liabilitas pajak tangguhan diukur berdasarkan tarif pajak yang akan berlaku pada tahun saat aset direalisasikan atau liabilitas diselesaikan berdasarkan peraturan perpajakan yang berlaku atau yang telah secara substantif diberlakukan pada tanggal laporan posisi keuangan. Pengaruh pajak terkait dengan penyisihan untuk dan/atau pembalikan seluruh perbedaan temporer selama tahun berjalan, termasuk pengaruh perubahan tarif pajak, diakui sebagai “Manfaat/(Beban) Pajak Penghasilan” dan termasuk dalam laba atau rugi bersih tahun berjalan, kecuali untuk transaksi-transaksi yang sebelumnya telah langsung dibebankan ke laba komprehensif lainnya dan dilaporkan ke ekuitas.</t>
        </is>
      </c>
      <c r="E14" s="105" t="inlineStr">
        <is>
          <t>Aset dan liabilitas pajak tangguhan diukur berdasarkan tarif pajak yang akan berlaku pada tahun saat aset direalisasikan atau liabilitas diselesaikan berdasarkan peraturan perpajakan yang berlaku atau yang telah secara substantif diberlakukan pada tanggal laporan posisi keuangan. Pengaruh pajak terkait dengan penyisihan untuk dan/atau pembalikan seluruh perbedaan temporer selama tahun berjalan, termasuk pengaruh perubahan tarif pajak, diakui sebagai /(Beban) Pajak Penghasilan dan termasuk dalam laba atau rugi bersih tahun berjalan, kecuali untuk transaksi-transaksi yang sebelumnya telah langsung dibebankan ke laba komprehensif lainnya dan dilaporkan ke ekuitas.</t>
        </is>
      </c>
      <c r="F14" s="105" t="inlineStr">
        <is>
          <t>Aset dan liabilitas pajak tangguhan diukur berdasarkan tarif pajak yang akan berlaku pada tahun saat aset direalisasikan atau liabilitas diselesaikan berdasarkan peraturan perpajakan yang berlaku atau yang telah secara substantif diberlakukan pada tanggal laporan posisi keuangan. Pengaruh pajak terkait dengan penyisihan untuk dan/atau pembalikan seluruh perbedaan temporer selama tahun berjalan, termasuk pengaruh perubahan tarif pajak, diakui sebagai /(Beban) Pajak Penghasilan dan termasuk dalam laba atau rugi bersih tahun berjalan, kecuali untuk transaksi-transaksi yang sebelumnya telah langsung dibebankan ke laba komprehensif lainnya dan dilaporkan ke ekuitas.</t>
        </is>
      </c>
      <c r="G14" s="105" t="n"/>
      <c r="H14" s="105" t="n"/>
      <c r="I14" s="105" t="n"/>
      <c r="J14" s="105" t="n"/>
      <c r="K14" s="105" t="n"/>
      <c r="L14" s="105" t="n"/>
      <c r="M14" s="105" t="n"/>
      <c r="N14" s="105" t="n"/>
      <c r="O14" s="105" t="n"/>
      <c r="P14" s="105" t="n"/>
      <c r="Q14" s="105" t="n"/>
      <c r="R14" s="105" t="n"/>
    </row>
    <row r="15" ht="75" customHeight="1" s="173" thickBot="1">
      <c r="A15" s="104" t="inlineStr">
        <is>
          <t>Pinjaman</t>
        </is>
      </c>
      <c r="B15" s="104" t="n"/>
      <c r="C15" s="105" t="inlineStr">
        <is>
          <t>Pembiayaan berjangka mudharabah merupakan pembiayaan kerjasama antara Bank sebagai pelaksana usaha (mudharib) dengan Bank lain sebagai pemilik dana (shahibul maal) selama jangka waktu tertentu. Dana yang diterima dari pemilik dana diakui sebagai dana syirkah temporer sebesar jumlah kas yang diterima. Pada tanggal laporan posisi keuangan, dana syariah temporer diukur dan disajikan sebesar nilai tercatat. Pembiayaan berjangka mudharabah merupakan pembiayaan kerjasama antara Bank sebagai pelaksana usaha (mudharib) dengan Bank lain sebagai pemilik dana (shahibul maal) selama jangka waktu tertentu. Dana yang diterima dari pemilik dana diakui sebagai dana syirkah temporer sebesar jumlah kas yang diterima. Pada tanggal laporan posisi keuangan, dana syariah temporer diukur dan disajikan sebesar nilai tercatat.</t>
        </is>
      </c>
      <c r="D15" s="105" t="inlineStr">
        <is>
          <t>Pembiayaan berjangka mudharabah merupakan pembiayaan kerjasama antara Bank sebagai pelaksana usaha (mudharib) dengan Bank lain sebagai pemilik dana (shahibul maal) selama jangka waktu tertentu. Dana yang diterima dari pemilik dana diakui sebagai dana syirkah temporer sebesar jumlah kas yang diterima. Pada tanggal laporan posisi keuangan, dana syariah temporer diukur dan disajikan sebesar nilai tercatat. Pembiayaan berjangka mudharabah merupakan pembiayaan kerjasama antara Bank sebagai pelaksana usaha (mudharib) dengan Bank lain sebagai pemilik dana (shahibul maal) selama jangka waktu tertentu. Dana yang diterima dari pemilik dana diakui sebagai dana syirkah temporer sebesar jumlah kas yang diterima. Pada tanggal laporan posisi keuangan, dana syariah temporer diukur dan disajikan sebesar nilai tercatat.</t>
        </is>
      </c>
      <c r="E15" s="105" t="inlineStr">
        <is>
          <t>Pembiayaan berjangka mudharabah merupakan pembiayaan kerjasama antara Bank sebagai pelaksana usaha (mudharib) dengan Bank lain sebagai pemilik dana (shahibul maal) selama jangka waktu tertentu. Dana yang diterima dari pemilik dana diakui sebagai dana syirkah temporer sebesar jumlah kas yang diterima. Pada tanggal laporan posisi keuangan, dana syariah temporer diukur dan disajikan sebesar nilai tercatat. Pembiayaan berjangka mudharabah merupakan pembiayaan kerjasama antara Bank sebagai pelaksana usaha (mudharib) dengan Bank lain sebagai pemilik dana (shahibul maal) selama jangka waktu tertentu. Dana yang diterima dari pemilik dana diakui sebagai dana syirkah temporer sebesar jumlah kas yang diterima. Pada tanggal laporan posisi keuangan, dana syariah temporer diukur dan disajikan sebesar nilai tercatat.</t>
        </is>
      </c>
      <c r="F15" s="105" t="inlineStr">
        <is>
          <t>Pembiayaan berjangka mudharabah merupakan pembiayaan kerjasama antara Bank sebagai pelaksana usaha (mudharib) dengan Bank lain sebagai pemilik dana (shahibul maal) selama jangka waktu tertentu. Dana yang diterima dari pemilik dana diakui sebagai dana syirkah temporer sebesar jumlah kas yang diterima. Pada tanggal laporan posisi keuangan, dana syariah temporer diukur dan disajikan sebesar nilai tercatat. Pembiayaan berjangka mudharabah merupakan pembiayaan kerjasama antara Bank sebagai pelaksana usaha (mudharib) dengan Bank lain sebagai pemilik dana (shahibul maal) selama jangka waktu tertentu. Dana yang diterima dari pemilik dana diakui sebagai dana syirkah temporer sebesar jumlah kas yang diterima. Pada tanggal laporan posisi keuangan, dana syariah temporer diukur dan disajikan sebesar nilai tercatat.</t>
        </is>
      </c>
      <c r="G15" s="105" t="n"/>
      <c r="H15" s="105" t="n"/>
      <c r="I15" s="105" t="n"/>
      <c r="J15" s="105" t="n"/>
      <c r="K15" s="105" t="n"/>
      <c r="L15" s="105" t="n"/>
      <c r="M15" s="105" t="n"/>
      <c r="N15" s="105" t="n"/>
      <c r="O15" s="105" t="n"/>
      <c r="P15" s="105" t="n"/>
      <c r="Q15" s="105" t="n"/>
      <c r="R15" s="105" t="n"/>
    </row>
    <row r="16" ht="75" customHeight="1" s="173" thickBot="1">
      <c r="A16" s="104" t="inlineStr">
        <is>
          <t>Provisi</t>
        </is>
      </c>
      <c r="B16" s="104" t="n"/>
      <c r="C16" s="105" t="inlineStr">
        <is>
          <t>Provisi diakui jika Bank memiliki kewajiban kini (baik bersifat hukum maupun bersifat konstruktif), akibat peristiwa masa lalu, besar kemungkinannya penyelesaian kewajiban tersebut mengakibatkan arus keluar sumber daya yang mengandung manfaat ekonomi dan estimasi yang andal mengenai jumlah kewajiban tersebut dapat dibuat.Provisi ditelaah pada setiap tanggal pelaporan dan disesuaikan untuk mencerminkan estimasi terbaik yang paling kini. Jika arus keluar sumber daya untuk menyelesaikan kewajiban kemungkinan besar tidak terjadi, maka provisi dibalik.</t>
        </is>
      </c>
      <c r="D16" s="105" t="inlineStr">
        <is>
          <t>Provisi diakui jika Bank memiliki kewajiban kini (baik bersifat hukum maupun bersifat konstruktif), akibat peristiwa masa lalu, besar kemungkinannya penyelesaian kewajiban tersebut mengakibatkan arus keluar sumber daya yang mengandung manfaat ekonomi dan estimasi yang andal mengenai jumlah kewajiban tersebut dapat dibuat.Provisi ditelaah pada setiap tanggal pelaporan dan disesuaikan untuk mencerminkan estimasi terbaik yang paling kini. Jika arus keluar sumber daya untuk menyelesaikan kewajiban kemungkinan besar tidak terjadi, maka provisi dibalik.</t>
        </is>
      </c>
      <c r="E16" s="105" t="inlineStr">
        <is>
          <t>Provisi diakui jika Bank memiliki kewajiban kini (baik bersifat hukum maupun bersifat konstruktif), akibat peristiwa masa lalu, besar kemungkinannya penyelesaian kewajiban tersebut mengakibatkan arus keluar sumber daya yang mengandung manfaat ekonomi dan estimasi yang andal mengenai jumlah kewajiban tersebut dapat dibuat.Provisi ditelaah pada setiap tanggal pelaporan dan disesuaikan untuk mencerminkan estimasi terbaik yang paling kini. Jika arus keluar sumber daya untuk menyelesaikan kewajiban kemungkinan besar tidak terjadi, maka provisi dibalik.</t>
        </is>
      </c>
      <c r="F16" s="105" t="inlineStr">
        <is>
          <t>Provisi diakui jika Bank memiliki kewajiban kini (baik bersifat hukum maupun bersifat konstruktif), akibat peristiwa masa lalu, besar kemungkinannya penyelesaian kewajiban tersebut mengakibatkan arus keluar sumber daya yang mengandung manfaat ekonomi dan estimasi yang andal mengenai jumlah kewajiban tersebut dapat dibuat.Provisi ditelaah pada setiap tanggal pelaporan dan disesuaikan untuk mencerminkan estimasi terbaik yang paling kini. Jika arus keluar sumber daya untuk menyelesaikan kewajiban kemungkinan besar tidak terjadi, maka provisi dibalik.</t>
        </is>
      </c>
      <c r="G16" s="105" t="n"/>
      <c r="H16" s="105" t="n"/>
      <c r="I16" s="105" t="n"/>
      <c r="J16" s="105" t="n"/>
      <c r="K16" s="105" t="n"/>
      <c r="L16" s="105" t="n"/>
      <c r="M16" s="105" t="n"/>
      <c r="N16" s="105" t="n"/>
      <c r="O16" s="105" t="n"/>
      <c r="P16" s="105" t="n"/>
      <c r="Q16" s="105" t="n"/>
      <c r="R16" s="105" t="n"/>
    </row>
    <row r="17" ht="75" customHeight="1" s="173" thickBot="1">
      <c r="A17" s="104" t="inlineStr">
        <is>
          <t>Imbalan kerja karyawan</t>
        </is>
      </c>
      <c r="B17" s="104" t="n"/>
      <c r="C17" s="105" t="inlineStr">
        <is>
          <t>Nilai kini atas imbalan kerja karyawan tergantung dari banyaknya faktor yang dipertimbangkan oleh aktuaris berdasarkan beberapa asumsi. Perubahan atas asumsi-asumsi tersebut akan mempengaruhi carrying amount atas imbalan kerja karyawan.Asumsi yang digunakan dalam menentukan biaya atau pendapatan untuk imbalan kerja termasuk tingkat diskonto. Bank menentukan tingkat diskonto yang tepat pada setiap akhir tahun. Ini merupakan tingkat suku bunga yang digunakan untuk menentukan nilai kini atas arus kas masa depan yang diestimasi akan digunakan untuk membayar imbalan kerja. Dalam menentukan tingkat diskonto yang tepat, Bank mempertimbangkan tingkat suku bunga atas Obligasi Pemerintah yang mempunyai jatuh tempo yang menyerupai jangka waktu imbalan kerja karyawan.</t>
        </is>
      </c>
      <c r="D17" s="105" t="inlineStr">
        <is>
          <t>Nilai kini atas imbalan kerja karyawan tergantung dari banyaknya faktor yang dipertimbangkan oleh aktuaris berdasarkan beberapa asumsi. Perubahan atas asumsi-asumsi tersebut akan mempengaruhi carrying amount atas imbalan kerja karyawan.Asumsi yang digunakan dalam menentukan biaya atau pendapatan untuk imbalan kerja termasuk tingkat diskonto. Bank menentukan tingkat diskonto yang tepat pada setiap akhir tahun. Ini merupakan tingkat suku bunga yang digunakan untuk menentukan nilai kini atas arus kas masa depan yang diestimasi akan digunakan untuk membayar imbalan kerja. Dalam menentukan tingkat diskonto yang tepat, Bank mempertimbangkan tingkat suku bunga atas Obligasi Pemerintah yang mempunyai jatuh tempo yang menyerupai jangka waktu imbalan kerja karyawan.</t>
        </is>
      </c>
      <c r="E17" s="105" t="inlineStr">
        <is>
          <t>Nilai kini atas imbalan kerja karyawan tergantung dari banyaknya faktor yang dipertimbangkan oleh aktuaris berdasarkan beberapa asumsi. Perubahan atas asumsi-asumsi tersebut akan mempengaruhi carrying amount atas imbalan kerja karyawan.Asumsi yang digunakan dalam menentukan biaya atau pendapatan untuk imbalan kerja termasuk tingkat diskonto. Bank menentukan tingkat diskonto yang tepat pada setiap akhir tahun. Ini merupakan tingkat suku bunga yang digunakan untuk menentukan nilai kini atas arus kas masa depan yang diestimasi akan digunakan untuk membayar imbalan kerja. Dalam menentukan tingkat diskonto yang tepat, Bank mempertimbangkan tingkat suku bunga atas Obligasi Pemerintah yang mempunyai jatuh tempo yang menyerupai jangka waktu imbalan kerja karyawan.</t>
        </is>
      </c>
      <c r="F17" s="105" t="inlineStr">
        <is>
          <t>Nilai kini atas imbalan kerja karyawan tergantung dari banyaknya faktor yang dipertimbangkan oleh aktuaris berdasarkan beberapa asumsi. Perubahan atas asumsi-asumsi tersebut akan mempengaruhi carrying amount atas imbalan kerja karyawan.Asumsi yang digunakan dalam menentukan biaya atau pendapatan untuk imbalan kerja termasuk tingkat diskonto. Bank menentukan tingkat diskonto yang tepat pada setiap akhir tahun. Ini merupakan tingkat suku bunga yang digunakan untuk menentukan nilai kini atas arus kas masa depan yang diestimasi akan digunakan untuk membayar imbalan kerja. Dalam menentukan tingkat diskonto yang tepat, Bank mempertimbangkan tingkat suku bunga atas Obligasi Pemerintah yang mempunyai jatuh tempo yang menyerupai jangka waktu imbalan kerja karyawan.</t>
        </is>
      </c>
      <c r="G17" s="105" t="n"/>
      <c r="H17" s="105" t="n"/>
      <c r="I17" s="105" t="n"/>
      <c r="J17" s="105" t="n"/>
      <c r="K17" s="105" t="n"/>
      <c r="L17" s="105" t="n"/>
      <c r="M17" s="105" t="n"/>
      <c r="N17" s="105" t="n"/>
      <c r="O17" s="105" t="n"/>
      <c r="P17" s="105" t="n"/>
      <c r="Q17" s="105" t="n"/>
      <c r="R17" s="105" t="n"/>
    </row>
    <row r="18" ht="75" customHeight="1" s="173" thickBot="1">
      <c r="A18" s="104" t="inlineStr">
        <is>
          <t>Laba per saham</t>
        </is>
      </c>
      <c r="B18" s="104" t="n"/>
      <c r="C18" s="105" t="inlineStr">
        <is>
          <t>Laba per lembar saham dasar dihitung dengan membagi laba tahun berjalan dengan jumlah rata-rata tertimbang saham yang ditempatkan dan disetor penuh pada tahun yang bersangkutan.Efek dilutif yang mempengaruhi laba per saham dasar Perseroan sebagai akibat dari Management Employee Stock Option Program (“MESOP”) pada Catatan 28 atas laporan keuangan Bank. Perhitungan laba per saham dilusian telah diungkapkan pada laporan laba rugi dan penghasilan komprehensif lain dan pada Catatan 38 atas laporan keuangan Bank.</t>
        </is>
      </c>
      <c r="D18" s="105" t="inlineStr">
        <is>
          <t>Laba per lembar saham dasar dihitung dengan membagi laba tahun berjalan dengan jumlah rata-rata tertimbang saham yang ditempatkan dan disetor penuh pada tahun yang bersangkutan.Efek dilutif yang mempengaruhi laba per saham dasar Perseroan sebagai akibat dari Management Employee Stock Option Program (“MESOP”). Perhitungan laba per saham dilusian telah diungkapkan pada laporan laba rugi dan penghasilan komprehensif lain dan pada Catatan 40 atas laporan keuangan Bank.Pada tanggal 30 Juni 2023 dan 31 Desember 2022, tidak ada instrumen yang berpotensi menjadi saham biasa. Oleh karena itu, laba per saham dilusian sama dengan laba per saham dasar.</t>
        </is>
      </c>
      <c r="E18" s="105" t="inlineStr">
        <is>
          <t>Laba per lembar saham dasar dihitung dengan membagi laba tahun berjalan dengan jumlah rata-rata tertimbang saham yang ditempatkan dan disetor penuh pada tahun yang bersangkutan.Efek dilutif yang mempengaruhi laba per saham dasar Perseroan sebagai akibat dari Management Employee Stock Option Program (). Perhitungan laba per saham dilusian telah diungkapkan pada laporan laba rugi dan penghasilan komprehensif lain dan pada Catatan 40 atas laporan keuangan Bank.Pada tanggal 30 Juni 2023 dan 31 Desember 2022, tidak ada instrumen yang berpotensi menjadi saham biasa. Oleh karena itu, laba per saham dilusian sama dengan laba per saham dasar.</t>
        </is>
      </c>
      <c r="F18" s="105" t="inlineStr">
        <is>
          <t>Laba per lembar saham dasar dihitung dengan membagi laba tahun berjalan dengan jumlah rata-rata tertimbang saham yang ditempatkan dan disetor penuh pada tahun yang bersangkutan.</t>
        </is>
      </c>
      <c r="G18" s="105" t="n"/>
      <c r="H18" s="105" t="n"/>
      <c r="I18" s="105" t="n"/>
      <c r="J18" s="105" t="n"/>
      <c r="K18" s="105" t="n"/>
      <c r="L18" s="105" t="n"/>
      <c r="M18" s="105" t="n"/>
      <c r="N18" s="105" t="n"/>
      <c r="O18" s="105" t="n"/>
      <c r="P18" s="105" t="n"/>
      <c r="Q18" s="105" t="n"/>
      <c r="R18" s="105" t="n"/>
    </row>
    <row r="19" hidden="1" ht="75" customHeight="1" s="173" thickBot="1">
      <c r="A19" s="104" t="inlineStr">
        <is>
          <t>Dividen</t>
        </is>
      </c>
      <c r="B19" s="104" t="n"/>
      <c r="C19" s="105" t="inlineStr"/>
      <c r="D19" s="105" t="inlineStr"/>
      <c r="E19" s="105" t="inlineStr"/>
      <c r="F19" s="105" t="inlineStr"/>
      <c r="G19" s="105" t="n"/>
      <c r="H19" s="105" t="n"/>
      <c r="I19" s="105" t="n"/>
      <c r="J19" s="105" t="n"/>
      <c r="K19" s="105" t="n"/>
      <c r="L19" s="105" t="n"/>
      <c r="M19" s="105" t="n"/>
      <c r="N19" s="105" t="n"/>
      <c r="O19" s="105" t="n"/>
      <c r="P19" s="105" t="n"/>
      <c r="Q19" s="105" t="n"/>
      <c r="R19" s="105" t="n"/>
    </row>
    <row r="20" ht="75" customHeight="1" s="173" thickBot="1">
      <c r="A20" s="104" t="inlineStr">
        <is>
          <t>Pelaporan segmen</t>
        </is>
      </c>
      <c r="B20" s="104" t="n"/>
      <c r="C20" s="105" t="inlineStr">
        <is>
          <t>Segmen adalah bagian yang dapat dibedakan dari Bank yang terlibat baik dalam menyediakan produk tertentu (segmen usaha), maupun dalam menyediakan produk dalam lingkungan ekonomi tertentu (segmen geografis), yang memiliki risiko dan imbalan yang berbeda dengan segmen lainnya.Pendapatan, beban, hasil, aset dan liabilitas segmen mencakup hal-hal yang dapat diatribusikan langsung kepada suatu segmen serta hal-hal yang dapat dialokasikan dengan dasar yang sesuai kepada segmen tersebut.Bank menyajikan segmen operasi berdasarkan laporan internal yang disajikan kepada Dewan Direksi sebagai pengambil keputusan operasional dan keuangan.</t>
        </is>
      </c>
      <c r="D20" s="105" t="inlineStr">
        <is>
          <t>Segmen adalah bagian yang dapat dibedakan dari Bank yang terlibat baik dalam menyediakan produk tertentu (segmen usaha), maupun dalam menyediakan produk dalam lingkungan ekonomi tertentu (segmen geografis), yang memiliki risiko dan imbalan yang berbeda dengan segmen lainnya.Pendapatan, beban, hasil, aset dan liabilitas segmen mencakup hal-hal yang dapat diatribusikan langsung kepada suatu segmen serta hal-hal yang dapat dialokasikan dengan dasar yang sesuai kepada segmen tersebut.Bank menyajikan segmen operasi berdasarkan laporan internal yang disajikan kepada Dewan Direksi sebagai pengambil keputusan operasional dan keuangan.</t>
        </is>
      </c>
      <c r="E20" s="105" t="inlineStr">
        <is>
          <t>Segmen adalah bagian yang dapat dibedakan dari Bank yang terlibat baik dalam menyediakan produk tertentu (segmen usaha), maupun dalam menyediakan produk dalam lingkungan ekonomi tertentu (segmen geografis), yang memiliki risiko dan imbalan yang berbeda dengan segmen lainnya.Pendapatan, beban, hasil, aset dan liabilitas segmen mencakup hal-hal yang dapat diatribusikan langsung kepada suatu segmen serta hal-hal yang dapat dialokasikan dengan dasar yang sesuai kepada segmen tersebut.Bank menyajikan segmen operasi berdasarkan laporan internal yang disajikan kepada Dewan Direksi sebagai pengambil keputusan operasional dan keuangan.</t>
        </is>
      </c>
      <c r="F20" s="105" t="inlineStr">
        <is>
          <t>Segmen adalah bagian yang dapat dibedakan dari Bank yang terlibat baik dalam menyediakan produk tertentu (segmen usaha), maupun dalam menyediakan produk dalam lingkungan ekonomi tertentu (segmen geografis), yang memiliki risiko dan imbalan yang berbeda dengan segmen lainnya. Pendapatan, beban, hasil, aset dan liabilitas segmen mencakup hal-hal yang dapat diatribusikan langsung kepada suatu segmen serta hal-hal yang dapat dialokasikan dengan dasar yang sesuai kepada segmen tersebut. Bank menyajikan segmen operasi berdasarkan laporan internal yang disajikan kepada Dewan Direksi sebagai pengambil keputusan operasional dan keuangan.</t>
        </is>
      </c>
      <c r="G20" s="105" t="n"/>
      <c r="H20" s="105" t="n"/>
      <c r="I20" s="105" t="n"/>
      <c r="J20" s="105" t="n"/>
      <c r="K20" s="105" t="n"/>
      <c r="L20" s="105" t="n"/>
      <c r="M20" s="105" t="n"/>
      <c r="N20" s="105" t="n"/>
      <c r="O20" s="105" t="n"/>
      <c r="P20" s="105" t="n"/>
      <c r="Q20" s="105" t="n"/>
      <c r="R20" s="105" t="n"/>
    </row>
    <row r="21" hidden="1" ht="75" customHeight="1" s="173" thickBot="1">
      <c r="A21" s="104" t="inlineStr">
        <is>
          <t>Instrumen keuangan derivatif</t>
        </is>
      </c>
      <c r="B21" s="104" t="n"/>
      <c r="C21" s="105" t="inlineStr"/>
      <c r="D21" s="105" t="inlineStr"/>
      <c r="E21" s="105" t="inlineStr"/>
      <c r="F21" s="105" t="inlineStr"/>
      <c r="G21" s="105" t="n"/>
      <c r="H21" s="105" t="n"/>
      <c r="I21" s="105" t="n"/>
      <c r="J21" s="105" t="n"/>
      <c r="K21" s="105" t="n"/>
      <c r="L21" s="105" t="n"/>
      <c r="M21" s="105" t="n"/>
      <c r="N21" s="105" t="n"/>
      <c r="O21" s="105" t="n"/>
      <c r="P21" s="105" t="n"/>
      <c r="Q21" s="105" t="n"/>
      <c r="R21" s="105" t="n"/>
    </row>
    <row r="22" ht="75" customHeight="1" s="173" thickBot="1">
      <c r="A22" s="104" t="inlineStr">
        <is>
          <t>Penerapan standar akutansi baru</t>
        </is>
      </c>
      <c r="B22" s="104" t="n"/>
      <c r="C22" s="105" t="inlineStr">
        <is>
          <t>Berikut ini adalah standar akuntansi keuangan, perubahan dan interpretasi standar akuntansi keuangan yang berlaku efektif sejak 1 Januari 2022.• Amendemen PSAK No. 22 “Kombinasi Bisnis tentang Referensi ke Kerangka Konseptual”;• Amendemen PSAK No. 57: “Provisi, Liabilitas Kontinjensi dan Aset Kontinjensi tentang Kontrak Memberatkan - Biaya Memenuhi Kontrak”; • Penyesuaian tahunan PSAK No. 71: “Instrumen Keuangan”; dan• Penyesuain tahunan PSAK No. 73: “Sewa”.Implementasi dari standar-standar tersebut tidak menghasilkan perubahan substansial terhadap kebijakan akuntansi Bank dan tidak memiliki dampak yang material terhadap laporan keuangan di periode berjalan atau periode sebelumnya.</t>
        </is>
      </c>
      <c r="D22" s="105" t="inlineStr">
        <is>
          <t>Berikut ini adalah standar akuntansi keuangan, perubahan dan interpretasi standar akuntansi keuangan yang berlaku efektif sejak 1 Januari 2023:•	Amendemen PSAK 1: "Penyajian Laporan Keuangan" tentang pengungkapan kebijakan akuntansi yang mengubah istilah "signifikan" menjadi "material" dan memberi penjelasan mengenai kebijakan akuntansi material";•	Amendemen PSAK 1: "Penyajian Laporan Keuangan" tentang klasifikasi liabilitas;•	Amendemen PSAK 25: "Kebijakan Akuntansi, Perubahan Estimasi Akuntansi, dan Kesalahan" tentang definisi "estimasi akuntansi" dan penjelasannya;•	Amendemen PSAK 16: “Aset Tetap” tentang hasil sebelum penggunaan yang diintensikan;•	Amendemen PSAK 46: "Pajak Penghasilan" tentang Pajak Tangguhan terkait Aset dan Liabilitas yang timbul dari Transaksi Tunggal yang diadopsi dari Amendemen IAS 12 Pajak Penghasilan tentang Pajak Tangguhan terkait Aset dan Liabilitas yang timbul dari Transaksi Tunggal; dan•	Amendemen PSAK 107: “Akuntansi Ijarah”.Kecuali untuk perubahan yang dijelaskan di bawah ini, implementasi dari standar-standar tersebut tidak menghasilkan perubahan substansial terhadap kebijakan akuntansi Bank dan tidak memiliki dampak yang material terhadap laporan keuangan Bank di tahun berjalan atau tahun sebelumnya.PSAK 107: “Akuntansi Ijarah”Sesuai dengan persyaratan transisi pada PSAK 107 “Akuntansi Ijarah”, Bank menerapkan secara retrospektif ketentuan akuntansi ijarah pada akad ijarah yang masih berlaku saat tanggal 1 Januari 2023. Dampak perubahan kebijakan akuntansi sebelumnya atas akad ijarah yang masih berlaku saat tanggal awal penerapan diakui pada saldo laba awal. Bank telah membukukan selisih metode pengakuan pendapatan pada PSAK 107 (2016) menjadi metode sesuai PSAK 107 (Revisi 2021) sebesar Rp78.403 pada saldo laba awal pada 1 Januari 2023 dan akun liaibilitas lain-lain sebesar Rp 95.528, serta selisih antara pendapatan ijarah yang akan diterima yang dihitung dengan metode merata pada akun aset lain-lain sejumlah Rp 1.830. Bank juga mereklasifikasi saldo pokok ijarah multijasa dari aset yang diperoleh untuk ijarah menjadi piutang ijarah sebesar Rp 220.544.</t>
        </is>
      </c>
      <c r="E22" s="105" t="inlineStr">
        <is>
          <t>Berikut ini adalah standar akuntansi keuangan baru, perubahan dan interpretasi standar akuntansi keuangan yang berlaku efektif sejak 1 Januari 2024:
	Amandemen PSAK 116,  tentang liabilitas sewa dalam jual dan sewa balik. Amendemen ini mengatur pengukuran selanjutnya atas transaksi jual dan sewa balik;
	Amendemen PSAK 201,  Laporan Keuangan tentang liabilitas jangka panjang dengan kovenan. Amendemen ini mengatur bahwa hanya kovenan yang harus dipatuhi entitas pada atau sebelum tanggal pelaporan yang akan memengaruhi klasifikasi liabilitas jangka pendek atau jangka panjang serta pengungkapannya;
	Amendemen PSAK 207  Arus Kas dan PSAK 107  Keuangan: Pengungkapan tentang pengaturan pembiayaan pemasok. Amendemen ini memperjelas pengungkapan terkait pengaturan pembiayaan pemasok; dan
	Revisi PSAK 409  Zakat, Infak, dan Sedekah terkait dengan pengukuran selanjutnya untuk aset zakat, infak, dan sedekah yang terpapar fluktuasi nilai wajar signifikan,serta menambahkan pengaturan baru seperti sedekah jasa dan diskon atau potongan atas pembelian aset atau jasa dan Revisi PSAK 401  Laporan Keuangan Syariah tentang menghilangkan penyajian laporan perubahan aset kelolaan sebagai salah satu komponen laporan keuangan.
Implementasi dari standar-standar tersebut tidak menghasilkan perubahan substansial terhadap kebijakan akuntansi Bank dan tidak memiliki dampak yang material terhadap laporan keuangan Bank di periode berjalan atau tahun sebelumnya.</t>
        </is>
      </c>
      <c r="F22" s="105" t="inlineStr">
        <is>
          <t>Berikut ini adalah standar akuntansi keuangan baru, perubahan dan interpretasi standar akuntansi keuangan yang berlaku efektif sejak 1 Januari 2025:
Amendemen PSAK 221:  Perubahan Kurs Valuta Asing tentang kekurangan ketertukaran.
Implementasi dari standar-standar tersebut tidak menghasilkan perubahan substansial terhadap kebijakan akuntansi Bank dan tidak memiliki dampak yang material terhadap laporan keuangan Bank di tahun berjalan atau tahun sebelumnya.</t>
        </is>
      </c>
      <c r="G22" s="105" t="n"/>
      <c r="H22" s="105" t="n"/>
      <c r="I22" s="105" t="n"/>
      <c r="J22" s="105" t="n"/>
      <c r="K22" s="105" t="n"/>
      <c r="L22" s="105" t="n"/>
      <c r="M22" s="105" t="n"/>
      <c r="N22" s="105" t="n"/>
      <c r="O22" s="105" t="n"/>
      <c r="P22" s="105" t="n"/>
      <c r="Q22" s="105" t="n"/>
      <c r="R22" s="105" t="n"/>
    </row>
    <row r="23" ht="75" customHeight="1" s="173" thickBot="1">
      <c r="A23" s="104" t="inlineStr">
        <is>
          <t>Kombinasi bisnis</t>
        </is>
      </c>
      <c r="B23" s="104" t="n"/>
      <c r="C23" s="105" t="inlineStr">
        <is>
          <t>Dalam PSAK No. 38, pengalihan bisnis antara entitas sepengendali tidak mengakibatkan perubahan substansi ekonomi kepemilikan atas bisnis yang dialihkan dan tidak dapat menimbulkan laba atau rugi bagi grup secara keseluruhan ataupun bagi entitas individual dalam grup tersebut. Karena pengalihan bisnis antara entitas sepengendali tidak mengakibatkan perubahan substansi ekonomi, bisnis yang dipertukarkan dicatat pada nilai buku sebagai kombinasi bisnis dengan menggunakan metode penyatuan kepemilikan.Dalam menerapkan metode penyatuan kepemilikan, komponen laporan keuangan dimana terjadi kombinasi bisnis dan untuk periode lain yang disajikan untuk tujuan perbandingan, disajikan sedemikian rupa seolah-olah kombinasi bisnis telah terjadi sejak awal periode terjadi sepengendalian. Selisih antara nilai tercatat transaksi kombinasi bisnis dan jumlah imbalan yang dialihkan diakui dalam akun “Tambahan modal disetor”.</t>
        </is>
      </c>
      <c r="D23" s="105" t="inlineStr">
        <is>
          <t>Dalam PSAK No. 38, pengalihan bisnis antara entitas sepengendali tidak mengakibatkan perubahan substansi ekonomi kepemilikan atas bisnis yang dialihkan dan tidak dapat menimbulkan laba atau rugi bagi grup secara keseluruhan ataupun bagi entitas individual dalam grup tersebut. Karena pengalihan bisnis antara entitas sepengendali tidak mengakibatkan perubahan substansi ekonomi, bisnis yang dipertukarkan dicatat pada nilai buku sebagai kombinasi bisnis dengan menggunakan metode penyatuan kepemilikan.Dalam menerapkan metode penyatuan kepemilikan, komponen laporan keuangan dimana terjadi kombinasi bisnis dan untuk periode lain yang disajikan untuk tujuan perbandingan, disajikan sedemikian rupa seolah-olah kombinasi bisnis telah terjadi sejak awal periode terjadi sepengendalian. Selisih antara nilai tercatat transaksi kombinasi bisnis dan jumlah imbalan yang dialihkan diakui dalam akun “Tambahan modal disetor”.</t>
        </is>
      </c>
      <c r="E23" s="105" t="inlineStr"/>
      <c r="F23" s="105" t="inlineStr"/>
      <c r="G23" s="105" t="n"/>
      <c r="H23" s="105" t="n"/>
      <c r="I23" s="105" t="n"/>
      <c r="J23" s="105" t="n"/>
      <c r="K23" s="105" t="n"/>
      <c r="L23" s="105" t="n"/>
      <c r="M23" s="105" t="n"/>
      <c r="N23" s="105" t="n"/>
      <c r="O23" s="105" t="n"/>
      <c r="P23" s="105" t="n"/>
      <c r="Q23" s="105" t="n"/>
      <c r="R23" s="105" t="n"/>
    </row>
    <row r="24" hidden="1" ht="75" customHeight="1" s="173" thickBot="1">
      <c r="A24" s="104" t="inlineStr">
        <is>
          <t>Penentuan nilai wajar</t>
        </is>
      </c>
      <c r="B24" s="104" t="n"/>
      <c r="C24" s="105" t="inlineStr"/>
      <c r="D24" s="105" t="inlineStr"/>
      <c r="E24" s="105" t="inlineStr"/>
      <c r="F24" s="105" t="inlineStr"/>
      <c r="G24" s="105" t="n"/>
      <c r="H24" s="105" t="n"/>
      <c r="I24" s="105" t="n"/>
      <c r="J24" s="105" t="n"/>
      <c r="K24" s="105" t="n"/>
      <c r="L24" s="105" t="n"/>
      <c r="M24" s="105" t="n"/>
      <c r="N24" s="105" t="n"/>
      <c r="O24" s="105" t="n"/>
      <c r="P24" s="105" t="n"/>
      <c r="Q24" s="105" t="n"/>
      <c r="R24" s="105" t="n"/>
    </row>
    <row r="25" ht="75" customHeight="1" s="173" thickBot="1">
      <c r="A25" s="104" t="inlineStr">
        <is>
          <t>Transaksi dan saldo dalam mata uang asing</t>
        </is>
      </c>
      <c r="B25" s="104" t="n"/>
      <c r="C25" s="105" t="inlineStr">
        <is>
          <t>Bank menyelenggarakan catatan akuntansinya dalam Rupiah Indonesia. Transaksi yang melibatkan mata uang asing dicatat pada nilai tukar pada saat terjadinya transaksi. Pada tanggal laporan posisi keuangan, aset dan liabilitas moneter dalam mata uang asing dijabarkan ke dalam mata uang Rupiah dengan menggunakan kurs Reuters pada pukul 16:00 WIB (Waktu Indonesia Bagian Barat).Keuntungan atau kerugian yang timbul sebagai akibat dari penjabaran aset dan liabilitas moneter dalam mata uang asing dicatat dalam laporan laba rugi dan penghasilan komprehensif lain tahun berjalan.</t>
        </is>
      </c>
      <c r="D25" s="105" t="inlineStr">
        <is>
          <t>Bank menyelenggarakan catatan akuntansinya dalam Rupiah Indonesia. Transaksi yang melibatkan mata uang asing dicatat pada nilai tukar pada saat terjadinya transaksi. Pada tanggal laporan posisi keuangan, aset dan liabilitas moneter dalam mata uang asing dijabarkan ke dalam mata uang Rupiah dengan menggunakan kurs Reuters pada pukul 16:00 WIB (Waktu Indonesia Bagian Barat).Keuntungan atau kerugian yang timbul sebagai akibat dari penjabaran aset dan liabilitas moneter dalam mata uang asing dicatat dalam laporan laba rugi dan penghasilan komprehensif lain tahun berjalan.</t>
        </is>
      </c>
      <c r="E25" s="105" t="inlineStr">
        <is>
          <t>Bank menyelenggarakan catatan akuntansinya dalam Rupiah Indonesia. Transaksi yang melibatkan mata uang asing dicatat pada nilai tukar pada saat terjadinya transaksi. Pada tanggal laporan posisi keuangan, aset dan liabilitas moneter dalam mata uang asing dijabarkan ke dalam mata uang Rupiah dengan menggunakan kurs Reuters pada pukul 16:00 WIB (Waktu Indonesia Bagian Barat).Keuntungan atau kerugian yang timbul sebagai akibat dari penjabaran aset dan liabilitas moneter dalam mata uang asing dicatat dalam laporan laba rugi dan penghasilan komprehensif lain tahun berjalan.</t>
        </is>
      </c>
      <c r="F25" s="105" t="inlineStr">
        <is>
          <t>Bank menyelenggarakan catatan akuntansinya dalam Rupiah Indonesia sebagai mata uang fungsional. Transaksi yang melibatkan mata uang asing dicatat pada nilai tukar pada saat terjadinya transaksi. Pada tanggal laporan posisi keuangan, aset dan liabilitas moneter dalam mata uang asing dijabarkan ke dalam mata uang Rupiah dengan menggunakan kurs Reuters pada pukul 16:00 WIB (Waktu Indonesia Bagian Barat). Keuntungan atau kerugian yang timbul sebagai akibat dari penjabaran aset dan liabilitas moneter dalam mata uang asing dicatat dalam laporan laba rugi dan penghasilan komprehensif lain tahun berjalan.</t>
        </is>
      </c>
      <c r="G25" s="105" t="n"/>
      <c r="H25" s="105" t="n"/>
      <c r="I25" s="105" t="n"/>
      <c r="J25" s="105" t="n"/>
      <c r="K25" s="105" t="n"/>
      <c r="L25" s="105" t="n"/>
      <c r="M25" s="105" t="n"/>
      <c r="N25" s="105" t="n"/>
      <c r="O25" s="105" t="n"/>
      <c r="P25" s="105" t="n"/>
      <c r="Q25" s="105" t="n"/>
      <c r="R25" s="105" t="n"/>
    </row>
    <row r="26" ht="75" customHeight="1" s="173" thickBot="1">
      <c r="A26" s="104" t="inlineStr">
        <is>
          <t>Giro pada Bank Indonesia dan bank lain</t>
        </is>
      </c>
      <c r="B26" s="104" t="n"/>
      <c r="C26" s="105" t="inlineStr">
        <is>
          <t>Giro dan penempatan pada Bank Indonesia terdiri dari giro wadiah pada Bank Indonesia dan penanaman dana pada Bank Indonesia berupa Fasilitas Simpanan Bank Indonesia Syariah (“FASBIS”) dan Sertifikat Bank Indonesia Syariah (“SBIS”).Giro pada bank lain dinyatakan sebesar saldo giro dikurangi dengan cadangan kerugian penurunan nilai. Bonus yang diterima Bank dari Bank Umum Syariah diakui sebagai pendapatan usaha lainnya. Penerimaan jasa giro dari bank non-syariah tidak diakui sebagai pendapatan Bank.Dana penerimaan jasa giro yang berasal dari bank non-syariah dikategorikan sebagai dana Non-Halal, sehingga Bank Syariah menyalurkannya sebagai dana kebajikan. Sebelum dana kebajikan tersebut disalurkan, maka pencatatannya di sisi liabilitas.</t>
        </is>
      </c>
      <c r="D26" s="105" t="inlineStr">
        <is>
          <t>Giro dan penempatan pada Bank Indonesia terdiri dari giro wadiah pada Bank Indonesia dan penanaman dana pada Bank Indonesia berupa Fasilitas Simpanan Bank Indonesia Syariah (“FASBIS”) dan Sertifikat Bank Indonesia Syariah (“SBIS”).Giro pada bank lain dinyatakan sebesar saldo giro dikurangi dengan cadangan kerugian penurunan nilai. Bonus yang diterima Bank dari Bank Umum Syariah diakui sebagai pendapatan usaha lainnya. Penerimaan jasa giro dari bank non-syariah tidak diakui sebagai pendapatan Bank.Dana penerimaan jasa giro yang berasal dari bank non-syariah dikategorikan sebagai dana Non-Halal, sehingga Bank Syariah menyalurkannya sebagai dana kebajikan. Sebelum dana kebajikan tersebut disalurkan, maka pencatatannya di sisi liabilitas.</t>
        </is>
      </c>
      <c r="E26" s="105" t="inlineStr">
        <is>
          <t>Giro dan penempatan pada Bank Indonesia terdiri dari giro wadiah pada Bank Indonesia dan penanaman dana pada Bank Indonesia berupa Fasilitas Simpanan Bank Indonesia Syariah () dan Sertifikat Bank Indonesia Syariah ().Giro pada bank lain dinyatakan sebesar saldo giro dikurangi dengan cadangan kerugian penurunan nilai. Bonus yang diterima Bank dari Bank Umum Syariah diakui sebagai pendapatan usaha lainnya. Penerimaan jasa giro dari bank non-syariah tidak diakui sebagai pendapatan Bank.Dana penerimaan jasa giro yang berasal dari bank non-syariah dikategorikan sebagai dana Non-Halal, sehingga Bank Syariah menyalurkannya sebagai dana kebajikan. Sebelum dana kebajikan tersebut disalurkan, maka pencatatannya di sisi liabilitas.</t>
        </is>
      </c>
      <c r="F26" s="105" t="inlineStr">
        <is>
          <t>Giro dan penempatan pada Bank Indonesia terdiri dari giro wadiah pada Bank Indonesia dan penanaman dana pada Bank Indonesia berupa Fasilitas Simpanan Bank Indonesia Syariah () dan Sertifikat Bank Indonesia Syariah ().Giro pada bank lain dinyatakan sebesar saldo giro dikurangi dengan cadangan kerugian penurunan nilai. Bonus yang diterima Bank dari Bank Umum Syariah diakui sebagai pendapatan usaha lainnya. Penerimaan jasa giro dari bank non-syariah tidak diakui sebagai pendapatan Bank.Dana penerimaan jasa giro yang berasal dari bank non-syariah dikategorikan sebagai dana Non-Halal, sehingga Bank Syariah menyalurkannya sebagai dana kebajikan. Sebelum dana kebajikan tersebut disalurkan, maka pencatatannya di sisi liabilitas.</t>
        </is>
      </c>
      <c r="G26" s="105" t="n"/>
      <c r="H26" s="105" t="n"/>
      <c r="I26" s="105" t="n"/>
      <c r="J26" s="105" t="n"/>
      <c r="K26" s="105" t="n"/>
      <c r="L26" s="105" t="n"/>
      <c r="M26" s="105" t="n"/>
      <c r="N26" s="105" t="n"/>
      <c r="O26" s="105" t="n"/>
      <c r="P26" s="105" t="n"/>
      <c r="Q26" s="105" t="n"/>
      <c r="R26" s="105" t="n"/>
    </row>
    <row r="27" ht="75" customHeight="1" s="173" thickBot="1">
      <c r="A27" s="104" t="inlineStr">
        <is>
          <t>Penempatan pada Bank Indonesia dan bank lain</t>
        </is>
      </c>
      <c r="B27" s="104" t="n"/>
      <c r="C27" s="105" t="inlineStr">
        <is>
          <t>FASBIS dan SBIS merupakan sertifikat yang diterbitkan Bank Indonesia sebagai bukti penitipan dana berjangka pendek dengan prinsip masing-masing adalah wadiah dan jualah. Giro dan penempatan pada Bank Indonesia disajikan sebesar saldo penempatan.</t>
        </is>
      </c>
      <c r="D27" s="105" t="inlineStr">
        <is>
          <t>FASBIS dan SBIS merupakan sertifikat yang diterbitkan Bank Indonesia sebagai bukti penitipan dana berjangka pendek dengan prinsip masing-masing adalah wadiah dan jualah. Giro dan penempatan pada Bank Indonesia disajikan sebesar saldo penempatan.</t>
        </is>
      </c>
      <c r="E27" s="105" t="inlineStr">
        <is>
          <t>FASBIS dan SBIS merupakan sertifikat yang diterbitkan Bank Indonesia sebagai bukti penitipan dana berjangka pendek dengan prinsip masing-masing adalah wadiah dan jualah. Giro dan penempatan pada Bank Indonesia disajikan sebesar saldo penempatan.</t>
        </is>
      </c>
      <c r="F27" s="105" t="inlineStr">
        <is>
          <t>FASBIS dan SBIS merupakan sertifikat yang diterbitkan Bank Indonesia sebagai bukti penitipan dana berjangka pendek dengan prinsip masing-masing adalah wadiah dan jualah. Giro dan penempatan pada Bank Indonesia disajikan sebesar saldo penempatan.</t>
        </is>
      </c>
      <c r="G27" s="105" t="n"/>
      <c r="H27" s="105" t="n"/>
      <c r="I27" s="105" t="n"/>
      <c r="J27" s="105" t="n"/>
      <c r="K27" s="105" t="n"/>
      <c r="L27" s="105" t="n"/>
      <c r="M27" s="105" t="n"/>
      <c r="N27" s="105" t="n"/>
      <c r="O27" s="105" t="n"/>
      <c r="P27" s="105" t="n"/>
      <c r="Q27" s="105" t="n"/>
      <c r="R27" s="105" t="n"/>
    </row>
    <row r="28" ht="75" customHeight="1" s="173" thickBot="1">
      <c r="A28" s="104" t="inlineStr">
        <is>
          <t>Efek-efek</t>
        </is>
      </c>
      <c r="B28" s="104" t="n"/>
      <c r="C28" s="105" t="inlineStr">
        <is>
          <t>Surat berharga syariah adalah surat bukti penanaman dalam surat berharga berdasarkan prinsip syariah yang lazim diperdagangkan di pasar uang syariah dan/atau pasar modal syariah, antara lain obligasi syariah (sukuk).Pada saat pengakuan awal, Bank menentukan klasifikasi investasi pada sukuk sebagai diukur pada biaya perolehan, diukur pada nilai wajar melalui penghasilan komprehensif lain atau diukur pada nilai wajar melalui laba rugi.a. Diukur pada biaya perolehan• Investasi tersebut dimiliki dalam suatu model usaha yang bertujuan utama untuk memperoleh arus kas kontraktual dan terdapat persyaratan kontraktual dalam menentukan tanggal tertentu atas pembayaran pokok dan atau hasilnya;• Biaya perolehan sukuk termasuk biaya transaksi; dan• Selisih antara biaya perolehan dan nilai nominal diamortisasi secara garis lurus selama jangka waktu sukuk dan diakui dalam laba rugi.b. Diukur pada nilai wajar melalui penghasilan komprehensif lain• Investasi tersebut dimiliki dalam suatu model usaha yang bertujuan utama untuk memperoleh arus kas kontraktual dan melakukan penjualan sukuk, terdapat persyaratan kontraktual dalam menentukan tanggal tertentu atas pembayaran pokok dan atau hasilnya;• Biaya perolehan sukuk termasuk biaya transaksi;• Selisih antara biaya perolehan dan nilai nominal diamortisasi secara garis lurus selama jangka waktu sukuk dan diakui dalam laba rugi; dan• Keuntungan atau kerugian dari perubahan nilai wajar diakui dalam penghasilan komprehensif lain setelah memperhitungkan saldo selisih biaya perolehan dan nilai nominal yang belum diamortisasi dan saldo akumulasi keuntungan dan kerugian nilai wajar yang telah diakui dalam penghasilan komprehensif lain sebelumnya. Ketika investasi sukuk dihentikan pengakuannya, akumulasi keuntungan atau kerugian yang sebelumnya diakui dalam penghasilan komprehensif lain direklasifikasi ke laba rugi sebagai penyesuaian reklasifikasi.c. Diukur pada nilai wajar melalui laba rugi• Biaya perolehan sukuk tidak termasuk biaya transaksi; dan• Selisih antara nilai wajar dan jumlah tercatat diakui dalam laba rugi.</t>
        </is>
      </c>
      <c r="D28" s="105" t="inlineStr">
        <is>
          <t>Surat berharga syariah adalah surat bukti penanaman dalam surat berharga berdasarkan prinsip syariah yang lazim diperdagangkan di pasar uang syariah dan/atau pasar modal syariah, antara lain obligasi syariah (sukuk).Pada saat pengakuan awal, Bank menentukan klasifikasi investasi pada sukuk sebagai diukur pada biaya perolehan, diukur pada nilai wajar melalui penghasilan komprehensif lain atau diukur pada nilai wajar melalui laba rugi.a.	Diukur pada biaya perolehan•	Investasi tersebut dimiliki dalam suatu model usaha yang bertujuan utama untuk memperoleh arus kas kontraktual dan terdapat persyaratan kontraktual dalam menentukan tanggal tertentu atas pembayaran pokok dan atau hasilnya;•	Biaya perolehan sukuk termasuk biaya transaksi; dan•	Selisih antara biaya perolehan dan nilai nominal diamortisasi secara garis lurus selama jangka waktu sukuk dan diakui dalam laba rugi.b.	Diukur pada nilai wajar melalui penghasilan komprehensif lain•	Investasi tersebut dimiliki dalam suatu model usaha yang bertujuan utama untuk memperoleh arus kas kontraktual dan melakukan penjualan sukuk, terdapat persyaratan kontraktual dalam menentukan tanggal tertentu atas pembayaran pokok dan atau hasilnya;•	Biaya perolehan sukuk termasuk biaya transaksi;•	Selisih antara biaya perolehan dan nilai nominal diamortisasi secara garis lurus selama jangka waktu sukuk dan diakui dalam laba rugi; dan•	Keuntungan atau kerugian dari perubahan nilai wajar diakui dalam penghasilan komprehensif lain setelah memperhitungkan saldo selisih biaya perolehan dan nilai nominal yang belum diamortisasi dan saldo akumulasi keuntungan dan kerugian nilai wajar yang telah diakui dalam penghasilan komprehensif lain sebelumnya. Ketika investasi sukuk dihentikan pengakuannya, akumulasi keuntungan atau kerugian yang sebelumnya diakui dalam penghasilan komprehensif lain direklasifikasi ke laba rugi sebagai penyesuaian reklasifikasi.c.	Diukur pada nilai wajar melalui laba rugi•	Biaya perolehan sukuk tidak termasuk biaya transaksi; dan•	Selisih antara nilai wajar dan jumlah tercatat diakui dalam laba rugi.</t>
        </is>
      </c>
      <c r="E28" s="105" t="inlineStr">
        <is>
          <t>Surat berharga syariah adalah surat bukti penanaman dalam surat berharga berdasarkan prinsip syariah yang lazim diperdagangkan di pasar uang syariah dan/atau pasar modal syariah, antara lain obligasi syariah (sukuk).Pada saat pengakuan awal, Bank menentukan klasifikasi investasi pada sukuk sebagai diukur pada biaya perolehan, diukur pada nilai wajar melalui penghasilan komprehensif lain atau diukur pada nilai wajar melalui laba rugi.a.	Diukur pada biaya perolehan	Investasi tersebut dimiliki dalam suatu model usaha yang bertujuan utama untuk memperoleh arus kas kontraktual dan terdapat persyaratan kontraktual dalam menentukan tanggal tertentu atas pembayaran pokok dan atau hasilnya;	Biaya perolehan sukuk termasuk biaya transaksi; dan	Selisih antara biaya perolehan dan nilai nominal diamortisasi secara garis lurus selama jangka waktu sukuk dan diakui dalam laba rugi.b.	Diukur pada nilai wajar melalui penghasilan komprehensif lain	Investasi tersebut dimiliki dalam suatu model usaha yang bertujuan utama untuk memperoleh arus kas kontraktual dan melakukan penjualan sukuk, terdapat persyaratan kontraktual dalam menentukan tanggal tertentu atas pembayaran pokok dan atau hasilnya;	Biaya perolehan sukuk termasuk biaya transaksi;	Selisih antara biaya perolehan dan nilai nominal diamortisasi secara garis lurus selama jangka waktu sukuk dan diakui dalam laba rugi; dan	Keuntungan atau kerugian dari perubahan nilai wajar diakui dalam penghasilan komprehensif lain setelah memperhitungkan saldo selisih biaya perolehan dan nilai nominal yang belum diamortisasi dan saldo akumulasi keuntungan dan kerugian nilai wajar yang telah diakui dalam penghasilan komprehensif lain sebelumnya. Ketika investasi sukuk dihentikan pengakuannya, akumulasi keuntungan atau kerugian yang sebelumnya diakui dalam penghasilan komprehensif lain direklasifikasi ke laba rugi sebagai penyesuaian reklasifikasi.c.	Diukur pada nilai wajar melalui laba rugi	Biaya perolehan sukuk tidak termasuk biaya transaksi; dan	Selisih antara nilai wajar dan jumlah tercatat diakui dalam laba rugi.</t>
        </is>
      </c>
      <c r="F28" s="105" t="inlineStr">
        <is>
          <t>Surat berharga syariah adalah surat bukti penanaman dalam surat berharga berdasarkan prinsip syariah yang lazim diperdagangkan di pasar uang syariah dan/atau pasar modal syariah, antara lain obligasi syariah (sukuk).Pada saat pengakuan awal, Bank menentukan klasifikasi investasi pada sukuk sebagai diukur pada biaya perolehan, diukur pada nilai wajar melalui penghasilan komprehensif lain atau diukur pada nilai wajar melalui laba rugi.a.	Diukur pada biaya perolehan	Investasi tersebut dimiliki dalam suatu model usaha yang bertujuan utama untuk memperoleh arus kas kontraktual dan terdapat persyaratan kontraktual dalam menentukan tanggal tertentu atas pembayaran pokok dan atau hasilnya;	Biaya perolehan sukuk termasuk biaya transaksi; dan	Selisih antara biaya perolehan dan nilai nominal diamortisasi secara garis lurus selama jangka waktu sukuk dan diakui dalam laba rugi.b.	Diukur pada nilai wajar melalui penghasilan komprehensif lain	Investasi tersebut dimiliki dalam suatu model usaha yang bertujuan utama untuk memperoleh arus kas kontraktual dan melakukan penjualan sukuk, terdapat persyaratan kontraktual dalam menentukan tanggal tertentu atas pembayaran pokok dan atau hasilnya;	Biaya perolehan sukuk termasuk biaya transaksi;	Selisih antara biaya perolehan dan nilai nominal diamortisasi secara garis lurus selama jangka waktu sukuk dan diakui dalam laba rugi; dan	Keuntungan atau kerugian dari perubahan nilai wajar diakui dalam penghasilan komprehensif lain setelah memperhitungkan saldo selisih biaya perolehan dan nilai nominal yang belum diamortisasi dan saldo akumulasi keuntungan dan kerugian nilai wajar yang telah diakui dalam penghasilan komprehensif lain sebelumnya. Ketika investasi sukuk dihentikan pengakuannya, akumulasi keuntungan atau kerugian yang sebelumnya diakui dalam penghasilan komprehensif lain direklasifikasi ke laba rugi sebagai penyesuaian reklasifikasi.c.	Diukur pada nilai wajar melalui laba rugi	Biaya perolehan sukuk tidak termasuk biaya transaksi; dan	Selisih antara nilai wajar dan jumlah tercatat diakui dalam laba rugi.</t>
        </is>
      </c>
      <c r="G28" s="105" t="n"/>
      <c r="H28" s="105" t="n"/>
      <c r="I28" s="105" t="n"/>
      <c r="J28" s="105" t="n"/>
      <c r="K28" s="105" t="n"/>
      <c r="L28" s="105" t="n"/>
      <c r="M28" s="105" t="n"/>
      <c r="N28" s="105" t="n"/>
      <c r="O28" s="105" t="n"/>
      <c r="P28" s="105" t="n"/>
      <c r="Q28" s="105" t="n"/>
      <c r="R28" s="105" t="n"/>
    </row>
    <row r="29" ht="75" customHeight="1" s="173" thickBot="1">
      <c r="A29" s="104" t="inlineStr">
        <is>
          <t>Investasi jangka pendek</t>
        </is>
      </c>
      <c r="B29" s="104" t="n"/>
      <c r="C29" s="105" t="inlineStr">
        <is>
          <t>Tagihan dan liabilitas akseptasi merupakan transaksi Letter of Credit (“L/C”) dan Surat Kredit Berdokumen dalam Negeri (“SKBDN”) yang diterima oleh bank penerima.Tagihan dan liabilitas akseptasi dinyatakan sebesar biaya perolehan diamortisasi. Tagihan akseptasi disajikan setelah dikurangi cadangan kerugian penurunan nilai.Tagihan akseptasi diklasifikasikan sebagai pinjaman yang diberikan dan piutang. Liabilitas akseptasi diklasifikasi sebagai kewajiban keuangan yang dicatat pada biaya perolehan diamortisasi.</t>
        </is>
      </c>
      <c r="D29" s="105" t="inlineStr">
        <is>
          <t>Tagihan dan liabilitas akseptasi merupakan transaksi Letter of Credit (“L/C”) dan Surat Kredit Berdokumen dalam Negeri (“SKBDN”) yang diterima oleh bank penerima.Tagihan dan liabilitas akseptasi dinyatakan sebesar biaya perolehan diamortisasi. Tagihan akseptasi disajikan setelah dikurangi cadangan kerugian penurunan nilai.Tagihan akseptasi diklasifikasikan sebagai pinjaman yang diberikan dan piutang. Liabilitas akseptasi diklasifikasi sebagai kewajiban keuangan yang dicatat pada biaya perolehan diamortisasi.</t>
        </is>
      </c>
      <c r="E29" s="105" t="inlineStr">
        <is>
          <t>Tagihan dan liabilitas akseptasi merupakan transaksi Letter of Credit (/C) dan Surat Kredit Berdokumen dalam Negeri () yang diterima oleh bank penerima.Tagihan dan liabilitas akseptasi dinyatakan sebesar biaya perolehan diamortisasi. Tagihan akseptasi disajikan setelah dikurangi cadangan kerugian penurunan nilai.Tagihan akseptasi diklasifikasikan sebagai pinjaman yang diberikan dan piutang. Liabilitas akseptasi diklasifikasi sebagai kewajiban keuangan yang dicatat pada biaya perolehan diamortisasi.</t>
        </is>
      </c>
      <c r="F29" s="105" t="inlineStr">
        <is>
          <t>Tagihan dan liabilitas akseptasi merupakan transaksi Letter of Credit (/C) dan Surat Kredit Berdokumen dalam Negeri () yang diterima oleh bank penerima. Tagihan dan liabilitas akseptasi dinyatakan sebesar biaya perolehan diamortisasi. Tagihan akseptasi disajikan setelah dikurangi cadangan kerugian penurunan nilai. Tagihan akseptasi diklasifikasikan sebagai pinjaman yang diberikan dan piutang. Liabilitas akseptasi diklasifikasi sebagai kewajiban keuangan yang dicatat pada biaya perolehan diamortisasi.</t>
        </is>
      </c>
      <c r="G29" s="105" t="n"/>
      <c r="H29" s="105" t="n"/>
      <c r="I29" s="105" t="n"/>
      <c r="J29" s="105" t="n"/>
      <c r="K29" s="105" t="n"/>
      <c r="L29" s="105" t="n"/>
      <c r="M29" s="105" t="n"/>
      <c r="N29" s="105" t="n"/>
      <c r="O29" s="105" t="n"/>
      <c r="P29" s="105" t="n"/>
      <c r="Q29" s="105" t="n"/>
      <c r="R29" s="105" t="n"/>
    </row>
    <row r="30" ht="75" customHeight="1" s="173" thickBot="1">
      <c r="A30" s="104" t="inlineStr">
        <is>
          <t>Aset hak guna</t>
        </is>
      </c>
      <c r="B30" s="104" t="n"/>
      <c r="C30" s="105" t="inlineStr">
        <is>
          <t>Pada tanggal permulaan kontrak, Bank menilai apakah kontrak merupakan atau mengandung sewa. Suatu kontrak merupakan atau mengandung sewa jika kontrak tersebut memberikan hak untuk mengendalikan penggunaan aset identifikasian selama suatu jangka waktu untuk dipertukarkan dengan imbalan. Bank tidak mengakui aset hak guna dan liabilitas sewa untuk:• Sewa dengan jangka waktu kurang atau sama dengan 12 bulan dan tidak terdapat opsi beli; dan• Sewa atas aset dengan nilai rendah. Untuk menilai apakah kontrak memberikan hak untuk mengendalikan penggunaan aset identifikasian, Bank harus menilai apakah:• Bank memiliki hak untuk mendapatkan secara substansial seluruh manfaat ekonomi dari penggunaan aset identifikasian; dan• Bank memiliki hak untuk mengarahkan penggunaan aset identifikasian. Bank memiliki hak ini ketika Bank memiliki hak untuk pengambilan keputusan yang relevan tentang bagaimana dan untuk tujuan apa aset digunakan telah ditentukan sebelumnya dan:1.  Bank memiliki hak untuk mengoperasikan aset; dan2.  Bank telah mendesain aset dengan cara menetapkan sebelumnya bagaimana dan untuk tujuan apa aset akan digunakan selama periode penggunaan.Pada tanggal permulaan sewa, Bank mengakui aset hak guna dan liabilitas sewa. Aset hak guna diukur pada biaya perolehan, dimana meliputi jumlah pengukuran awal liabilitas sewa yang disesuaikan dengan pembayaran sewa yang dilakukan pada atau sebelum tanggal permulaan, ditambah dengan biaya langsung awal yang dikeluarkan. Aset hak guna diamortisasi dengan menggunakan metode garis lurus sepanjang jangka waktu sewa.Liabilitas sewa diukur pada nilai kini pembayaran sewa yang belum dibayar pada tanggal permulaan, didiskontokan dengan menggunakan suku bunga implisit dalam sewa atau jika suku bunga tersebut tidak dapat ditentukan, maka menggunakan suku bunga pinjaman inkremental. Pada umumnya, Bank menggunakan suku bunga pinjaman inkremental sebagai tingkat bunga diskonto.Pembayaran sewa dialokasikan menjadi bagian pokok dan biaya keuangan. Biaya keuangan dibebankan pada laba rugi selama periode sewa sehingga menghasilkan tingkat suku bunga periodik yang konstan atas saldo liabilitas untuk setiap periode.Jika sewa mengalihkan kepemilikan aset pendasar kepada Bank pada akhir masa sewa atau jika biaya perolehan aset hak guna merefleksikan Bank akan mengeksekusi opsi beli, maka Bank menyusutkan aset hak guna dari tanggal permulaan hingga akhir umur manfaat aset pendasar. Jika tidak, maka Bank menyusutkan aset hak guna dari tanggal permulaan hingga tanggal yang lebih awal antara akhir umur manfaat aset hak guna atau akhir masa sewa.</t>
        </is>
      </c>
      <c r="D30" s="105" t="inlineStr">
        <is>
          <t>Pada tanggal permulaan kontrak, Bank menilai apakah kontrak merupakan atau mengandung sewa. Suatu kontrak merupakan atau mengandung sewa jika kontrak tersebut memberikan hak untuk mengendalikan penggunaan aset identifikasian selama suatu jangka waktu untuk dipertukarkan dengan imbalan. Bank tidak mengakui aset hak guna dan liabilitas sewa untuk:•	Sewa dengan jangka waktu kurang atau sama dengan 12 bulan dan tidak terdapat opsi beli; dan•	Sewa atas aset dengan nilai rendah.	Untuk menilai apakah kontrak memberikan hak untuk mengendalikan penggunaan aset identifikasian, Bank harus menilai apakah:•	Bank memiliki hak untuk mendapatkan secara substansial seluruh manfaat ekonomi dari penggunaan aset identifikasian; dan•	Bank memiliki hak untuk mengarahkan penggunaan aset identifikasian. Bank memiliki hak ini ketika Bank memiliki hak untuk pengambilan keputusan yang relevan tentang bagaimana dan untuk tujuan apa aset digunakan telah ditentukan sebelumnya dan:1. 	Bank memiliki hak untuk mengoperasikan aset; dan2. 	Bank telah mendesain aset dengan cara menetapkan sebelumnya bagaimana dan untuk tujuan apa aset akan digunakan selama periode penggunaan.Pada tanggal permulaan sewa, Bank mengakui aset hak guna dan liabilitas sewa. Aset hak guna diukur pada biaya perolehan, dimana meliputi jumlah pengukuran awal liabilitas sewa yang disesuaikan dengan pembayaran sewa yang dilakukan pada atau sebelum tanggal permulaan, ditambah dengan biaya langsung awal yang dikeluarkan. Aset hak guna diamortisasi dengan menggunakan metode garis lurus sepanjang jangka waktu sewa.Liabilitas sewa diukur pada nilai kini pembayaran sewa yang belum dibayar pada tanggal permulaan, didiskontokan dengan menggunakan suku bunga implisit dalam sewa atau jika suku bunga tersebut tidak dapat ditentukan, maka menggunakan suku bunga pinjaman inkremental. Pada umumnya, Bank menggunakan suku bunga pinjaman inkremental sebagai tingkat bunga diskonto.Pembayaran sewa dialokasikan menjadi bagian pokok dan biaya keuangan. Biaya keuangan dibebankan pada laba rugi selama periode sewa sehingga menghasilkan tingkat suku bunga periodik yang konstan atas saldo liabilitas untuk setiap periode.Jika sewa mengalihkan kepemilikan aset pendasar kepada Bank pada akhir masa sewa atau jika biaya perolehan aset hak guna merefleksikan Bank akan mengeksekusi opsi beli, maka Bank menyusutkan aset hak guna dari tanggal permulaan hingga akhir umur manfaat aset pendasar. Jika tidak, maka Bank menyusutkan aset hak guna dari tanggal permulaan hingga tanggal yang lebih awal antara akhir umur manfaat aset hak guna atau akhir masa sewa.</t>
        </is>
      </c>
      <c r="E30" s="105" t="inlineStr">
        <is>
          <t>Pada tanggal permulaan kontrak, Bank menilai apakah kontrak merupakan atau mengandung sewa. Suatu kontrak merupakan atau mengandung sewa jika kontrak tersebut memberikan hak untuk mengendalikan penggunaan aset identifikasian selama suatu jangka waktu untuk dipertukarkan dengan imbalan. Bank tidak mengakui aset hak guna dan liabilitas sewa untuk:	Sewa dengan jangka waktu kurang atau sama dengan 12 bulan dan tidak terdapat opsi beli; dan	Sewa atas aset dengan nilai rendah.	Untuk menilai apakah kontrak memberikan hak untuk mengendalikan penggunaan aset identifikasian, Bank harus menilai apakah:	Bank memiliki hak untuk mendapatkan secara substansial seluruh manfaat ekonomi dari penggunaan aset identifikasian; dan	Bank memiliki hak untuk mengarahkan penggunaan aset identifikasian. Bank memiliki hak ini ketika Bank memiliki hak untuk pengambilan keputusan yang relevan tentang bagaimana dan untuk tujuan apa aset digunakan telah ditentukan sebelumnya dan:1. 	Bank memiliki hak untuk mengoperasikan aset; dan2. 	Bank telah mendesain aset dengan cara menetapkan sebelumnya bagaimana dan untuk tujuan apa aset akan digunakan selama periode penggunaan.Pada tanggal permulaan sewa, Bank mengakui aset hak guna dan liabilitas sewa. Aset hak guna diukur pada biaya perolehan, dimana meliputi jumlah pengukuran awal liabilitas sewa yang disesuaikan dengan pembayaran sewa yang dilakukan pada atau sebelum tanggal permulaan, ditambah dengan biaya langsung awal yang dikeluarkan. Aset hak guna diamortisasi dengan menggunakan metode garis lurus sepanjang jangka waktu sewa.Liabilitas sewa diukur pada nilai kini pembayaran sewa yang belum dibayar pada tanggal permulaan, didiskontokan dengan menggunakan suku bunga implisit dalam sewa atau jika suku bunga tersebut tidak dapat ditentukan, maka menggunakan suku bunga pinjaman inkremental. Pada umumnya, Bank menggunakan suku bunga pinjaman inkremental sebagai tingkat bunga diskonto.Pembayaran sewa dialokasikan menjadi bagian pokok dan biaya keuangan. Biaya keuangan dibebankan pada laba rugi selama periode sewa sehingga menghasilkan tingkat suku bunga periodik yang konstan atas saldo liabilitas untuk setiap periode.Jika sewa mengalihkan kepemilikan aset pendasar kepada Bank pada akhir masa sewa atau jika biaya perolehan aset hak guna merefleksikan Bank akan mengeksekusi opsi beli, maka Bank menyusutkan aset hak guna dari tanggal permulaan hingga akhir umur manfaat aset pendasar. Jika tidak, maka Bank menyusutkan aset hak guna dari tanggal permulaan hingga tanggal yang lebih awal antara akhir umur manfaat aset hak guna atau akhir masa sewa.</t>
        </is>
      </c>
      <c r="F30" s="105" t="inlineStr">
        <is>
          <t>Pada tanggal permulaan kontrak, Bank menilai apakah kontrak merupakan atau mengandung sewa. Suatu kontrak merupakan atau mengandung sewa jika kontrak tersebut memberikan hak untuk mengendalikan penggunaan aset identifikasian selama suatu jangka waktu untuk dipertukarkan dengan imbalan. Bank tidak mengakui aset hak guna dan liabilitas sewa untuk:	Sewa dengan jangka waktu kurang atau sama dengan 12 bulan dan tidak terdapat opsi beli; dan	Sewa atas aset dengan nilai rendah.	Untuk menilai apakah kontrak memberikan hak untuk mengendalikan penggunaan aset identifikasian, Bank harus menilai apakah:	Bank memiliki hak untuk mendapatkan secara substansial seluruh manfaat ekonomi dari penggunaan aset identifikasian; dan	Bank memiliki hak untuk mengarahkan penggunaan aset identifikasian. Bank memiliki hak ini ketika Bank memiliki hak untuk pengambilan keputusan yang relevan tentang bagaimana dan untuk tujuan apa aset digunakan telah ditentukan sebelumnya dan: 1. 	Bank memiliki hak untuk mengoperasikan aset; dan 2. 	Bank telah mendesain aset dengan cara menetapkan sebelumnya bagaimana dan untuk tujuan apa aset akan digunakan selama periode penggunaan.Pada tanggal permulaan sewa, Bank mengakui aset hak guna dan liabilitas sewa. Aset hak guna diukur pada biaya perolehan, dimana meliputi jumlah pengukuran awal liabilitas sewa yang disesuaikan dengan pembayaran sewa yang dilakukan pada atau sebelum tanggal permulaan, ditambah dengan biaya langsung awal yang dikeluarkan. Aset hak guna diamortisasi dengan menggunakan metode garis lurus sepanjang jangka waktu sewa.Liabilitas sewa diukur pada nilai kini pembayaran sewa yang belum dibayar pada tanggal permulaan, didiskontokan dengan menggunakan suku bunga implisit dalam sewa atau jika suku bunga tersebut tidak dapat ditentukan, maka menggunakan suku bunga pinjaman inkremental. Pada umumnya, Bank menggunakan suku bunga pinjaman inkremental sebagai tingkat bunga diskonto.Pembayaran sewa dialokasikan menjadi bagian pokok dan biaya keuangan. Biaya keuangan dibebankan pada laba rugi selama periode sewa sehingga menghasilkan tingkat suku bunga periodik yang konstan atas saldo liabilitas untuk setiap periode.Jika sewa mengalihkan kepemilikan aset pendasar kepada Bank pada akhir masa sewa atau jika biaya perolehan aset hak guna merefleksikan Bank akan mengeksekusi opsi beli, maka Bank menyusutkan aset hak guna dari tanggal permulaan hingga akhir umur manfaat aset pendasar. Jika tidak, maka Bank menyusutkan aset hak guna dari tanggal permulaan hingga tanggal yang lebih awal antara akhir umur manfaat aset hak guna atau akhir masa sewa.</t>
        </is>
      </c>
      <c r="G30" s="105" t="n"/>
      <c r="H30" s="105" t="n"/>
      <c r="I30" s="105" t="n"/>
      <c r="J30" s="105" t="n"/>
      <c r="K30" s="105" t="n"/>
      <c r="L30" s="105" t="n"/>
      <c r="M30" s="105" t="n"/>
      <c r="N30" s="105" t="n"/>
      <c r="O30" s="105" t="n"/>
      <c r="P30" s="105" t="n"/>
      <c r="Q30" s="105" t="n"/>
      <c r="R30" s="105" t="n"/>
    </row>
    <row r="31" hidden="1" ht="75" customHeight="1" s="173" thickBot="1">
      <c r="A31" s="104" t="inlineStr">
        <is>
          <t>Properti investasi</t>
        </is>
      </c>
      <c r="B31" s="104" t="n"/>
      <c r="C31" s="105" t="inlineStr"/>
      <c r="D31" s="105" t="inlineStr"/>
      <c r="E31" s="105" t="inlineStr"/>
      <c r="F31" s="105" t="inlineStr"/>
      <c r="G31" s="105" t="n"/>
      <c r="H31" s="105" t="n"/>
      <c r="I31" s="105" t="n"/>
      <c r="J31" s="105" t="n"/>
      <c r="K31" s="105" t="n"/>
      <c r="L31" s="105" t="n"/>
      <c r="M31" s="105" t="n"/>
      <c r="N31" s="105" t="n"/>
      <c r="O31" s="105" t="n"/>
      <c r="P31" s="105" t="n"/>
      <c r="Q31" s="105" t="n"/>
      <c r="R31" s="105" t="n"/>
    </row>
    <row r="32" hidden="1" ht="75" customHeight="1" s="173" thickBot="1">
      <c r="A32" s="104" t="inlineStr">
        <is>
          <t>Goodwill</t>
        </is>
      </c>
      <c r="B32" s="104" t="n"/>
      <c r="C32" s="105" t="inlineStr"/>
      <c r="D32" s="105" t="inlineStr"/>
      <c r="E32" s="105" t="inlineStr"/>
      <c r="F32" s="105" t="inlineStr"/>
      <c r="G32" s="105" t="n"/>
      <c r="H32" s="105" t="n"/>
      <c r="I32" s="105" t="n"/>
      <c r="J32" s="105" t="n"/>
      <c r="K32" s="105" t="n"/>
      <c r="L32" s="105" t="n"/>
      <c r="M32" s="105" t="n"/>
      <c r="N32" s="105" t="n"/>
      <c r="O32" s="105" t="n"/>
      <c r="P32" s="105" t="n"/>
      <c r="Q32" s="105" t="n"/>
      <c r="R32" s="105" t="n"/>
    </row>
    <row r="33" hidden="1" ht="75" customHeight="1" s="173" thickBot="1">
      <c r="A33" s="104" t="inlineStr">
        <is>
          <t>Investasi pada entitas asosiasi</t>
        </is>
      </c>
      <c r="B33" s="104" t="n"/>
      <c r="C33" s="105" t="inlineStr"/>
      <c r="D33" s="105" t="inlineStr"/>
      <c r="E33" s="105" t="inlineStr"/>
      <c r="F33" s="105" t="inlineStr"/>
      <c r="G33" s="105" t="n"/>
      <c r="H33" s="105" t="n"/>
      <c r="I33" s="105" t="n"/>
      <c r="J33" s="105" t="n"/>
      <c r="K33" s="105" t="n"/>
      <c r="L33" s="105" t="n"/>
      <c r="M33" s="105" t="n"/>
      <c r="N33" s="105" t="n"/>
      <c r="O33" s="105" t="n"/>
      <c r="P33" s="105" t="n"/>
      <c r="Q33" s="105" t="n"/>
      <c r="R33" s="105" t="n"/>
    </row>
    <row r="34" ht="75" customHeight="1" s="173" thickBot="1">
      <c r="A34" s="104" t="inlineStr">
        <is>
          <t>Aset takberwujud</t>
        </is>
      </c>
      <c r="B34" s="104" t="n"/>
      <c r="C34" s="105" t="inlineStr"/>
      <c r="D34" s="105" t="inlineStr">
        <is>
          <t>Aset tidak berwujud diakui jika, dan hanya jika,
biaya perolehan aset tersebut dapat diukur
secara andal dan kemungkinan besar Bank
akan memperoleh manfaat ekonomis masa
depan dari aset tersebut. Aset tidak berwujud
terdiri dari perangkat lunak.
Perangkat lunak yang dibeli oleh Bank dicatat
sebesar biaya perolehan dikurangi akumulasi
amortisasi. Metode amortisasi, estimasi masa
manfaat dan nilai residual ditelaah pada setiap
akhir tahun pelaporan dan disesuaikan jika
dianggap tepat.
Biaya yg dapat diatribusikan secara langsung
dikapitalisasi sebagai bagian produk perangkat
lunak mencakup beban pekerja pengembang
perangkat lunak dan bagian overhead yang
relevan.
Biaya yang terkait dengan pemeliharaan
perangkat lunak diakui sebagai beban pada
saat terjadinya. Biaya pengembangan yang
sebelumnya diakui sebagai beban, tidak dapat
diakui sebagai aset pada periode berikutnya.
Perangkat lunak diamortisasi sejak bulan
ketika aset tersebut digunakan dengan
menggunakan metode garis lurus selama
taksiran masa manfaat aset yaitu 5 tahun.</t>
        </is>
      </c>
      <c r="E34" s="105" t="inlineStr">
        <is>
          <t>Aset tidak berwujud diakui jika, dan hanya jika, biaya perolehan aset tersebut dapat diukur secara andal dan kemungkinan besar Bank akan memperoleh manfaat ekonomis masa depan dari aset tersebut. Aset tidak berwujud terdiri dari perangkat lunak. 
Perangkat lunak yang dibeli oleh Bank dicatat sebesar biaya perolehan dikurangi akumulasi amortisasi. Metode amortisasi, estimasi masa manfaat dan nilai residual ditelaah pada setiap akhir tahun pelaporan dan disesuaikan jika dianggap tepat.
Biaya yg dapat diatribusikan secara langsung dikapitalisasi sebagai bagian produk perangkat lunak mencakup beban pekerja pengembang perangkat lunak dan bagian overhead yang relevan.
Biaya yang terkait dengan pemeliharaan perangkat lunak diakui sebagai beban pada saat terjadinya. Biaya pengembangan yang sebelumnya diakui sebagai beban, tidak dapat diakui sebagai aset pada periode berikutnya.
Perangkat lunak diamortisasi sejak bulan ketika aset tersebut digunakan dengan menggunakan metode garis lurus selama taksiran masa manfaat aset yaitu 5 tahun.</t>
        </is>
      </c>
      <c r="F34" s="105" t="inlineStr">
        <is>
          <t>Aset tidak berwujud diakui jika, dan hanya jika, biaya perolehan aset tersebut dapat diukur secara andal dan kemungkinan besar Bank akan memperoleh manfaat ekonomis masa depan dari aset tersebut. Aset tidak berwujud terdiri dari perangkat lunak. 
Perangkat lunak yang dibeli oleh Bank dicatat sebesar biaya perolehan dikurangi akumulasi amortisasi. Metode amortisasi, estimasi masa manfaat dan nilai residual ditelaah pada setiap akhir tahun pelaporan dan disesuaikan jika dianggap tepat.
Biaya yg dapat diatribusikan secara langsung dikapitalisasi sebagai bagian produk perangkat lunak mencakup beban pekerja pengembang perangkat lunak dan bagian overhead yang relevan.
Biaya yang terkait dengan pemeliharaan perangkat lunak diakui sebagai beban pada saat terjadinya. Biaya pengembangan yang sebelumnya diakui sebagai beban, tidak dapat diakui sebagai aset pada periode berikutnya.
Perangkat lunak diamortisasi sejak bulan ketika aset tersebut digunakan dengan menggunakan metode garis lurus selama taksiran masa manfaat aset yaitu 5 tahun.</t>
        </is>
      </c>
      <c r="G34" s="105" t="n"/>
      <c r="H34" s="105" t="n"/>
      <c r="I34" s="105" t="n"/>
      <c r="J34" s="105" t="n"/>
      <c r="K34" s="105" t="n"/>
      <c r="L34" s="105" t="n"/>
      <c r="M34" s="105" t="n"/>
      <c r="N34" s="105" t="n"/>
      <c r="O34" s="105" t="n"/>
      <c r="P34" s="105" t="n"/>
      <c r="Q34" s="105" t="n"/>
      <c r="R34" s="105" t="n"/>
    </row>
    <row r="35" ht="75" customHeight="1" s="173" thickBot="1">
      <c r="A35" s="104" t="inlineStr">
        <is>
          <t>Beban dibayar dimuka</t>
        </is>
      </c>
      <c r="B35" s="104" t="n"/>
      <c r="C35" s="105" t="inlineStr">
        <is>
          <t>Biaya dibayar dimuka diamortisasi selama masa manfaat dengan menggunakan metode garis lurus (straight-line method). Agunan yang diambil alih sehubungan dengan penyelesaian pembiayaan diakui sebesar nilai realisasi bersih maksimum sebesar kewajiban nasabah. Nilai realisasi bersih adalah nilai wajar aset setelah dikurangi estimasi biaya pelepasan.</t>
        </is>
      </c>
      <c r="D35" s="105" t="inlineStr">
        <is>
          <t>Biaya dibayar dimuka diamortisasi selama masa manfaat dengan menggunakan metode garis lurus (straight-line method). Agunan yang diambil alih sehubungan dengan penyelesaian pembiayaan diakui sebesar nilai realisasi bersih maksimum sebesar kewajiban nasabah. Nilai realisasi bersih adalah nilai wajar aset setelah dikurangi estimasi biaya pelepasan.</t>
        </is>
      </c>
      <c r="E35" s="105" t="inlineStr">
        <is>
          <t>Biaya dibayar dimuka diamortisasi selama masa manfaat dengan menggunakan metode garis lurus (straight-line method). Agunan yang diambil alih sehubungan dengan penyelesaian pembiayaan diakui sebesar nilai realisasi bersih maksimum sebesar kewajiban nasabah. Nilai realisasi bersih adalah nilai wajar aset setelah dikurangi estimasi biaya pelepasan.</t>
        </is>
      </c>
      <c r="F35" s="105" t="inlineStr">
        <is>
          <t>Biaya dibayar dimuka diamortisasi selama masa manfaat dengan menggunakan metode garis lurus. Agunan yang diambil alih sehubungan dengan penyelesaian pembiayaan diakui sebesar nilai realisasi bersih maksimum sebesar kewajiban nasabah. Nilai realisasi bersih adalah nilai wajar aset setelah dikurangi estimasi biaya pelepasan. Setelah pengakuan awal, AYDA dicatat sebesar nilai yang lebih rendah antara nilai tercatat dengan nilai wajarnya setelah dikurangi biaya untuk menjualnya.</t>
        </is>
      </c>
      <c r="G35" s="105" t="n"/>
      <c r="H35" s="105" t="n"/>
      <c r="I35" s="105" t="n"/>
      <c r="J35" s="105" t="n"/>
      <c r="K35" s="105" t="n"/>
      <c r="L35" s="105" t="n"/>
      <c r="M35" s="105" t="n"/>
      <c r="N35" s="105" t="n"/>
      <c r="O35" s="105" t="n"/>
      <c r="P35" s="105" t="n"/>
      <c r="Q35" s="105" t="n"/>
      <c r="R35" s="105" t="n"/>
    </row>
    <row r="36" hidden="1" ht="75" customHeight="1" s="173" thickBot="1">
      <c r="A36" s="104" t="inlineStr">
        <is>
          <t>Piutang dan utang asuransi</t>
        </is>
      </c>
      <c r="B36" s="104" t="n"/>
      <c r="C36" s="105" t="inlineStr"/>
      <c r="D36" s="105" t="inlineStr"/>
      <c r="E36" s="105" t="inlineStr"/>
      <c r="F36" s="105" t="inlineStr"/>
      <c r="G36" s="105" t="n"/>
      <c r="H36" s="105" t="n"/>
      <c r="I36" s="105" t="n"/>
      <c r="J36" s="105" t="n"/>
      <c r="K36" s="105" t="n"/>
      <c r="L36" s="105" t="n"/>
      <c r="M36" s="105" t="n"/>
      <c r="N36" s="105" t="n"/>
      <c r="O36" s="105" t="n"/>
      <c r="P36" s="105" t="n"/>
      <c r="Q36" s="105" t="n"/>
      <c r="R36" s="105" t="n"/>
    </row>
    <row r="37" hidden="1" ht="75" customHeight="1" s="173" thickBot="1">
      <c r="A37" s="104" t="inlineStr">
        <is>
          <t>Piutang pembiayaan konsumen</t>
        </is>
      </c>
      <c r="B37" s="104" t="n"/>
      <c r="C37" s="105" t="inlineStr"/>
      <c r="D37" s="105" t="inlineStr"/>
      <c r="E37" s="105" t="inlineStr"/>
      <c r="F37" s="105" t="inlineStr"/>
      <c r="G37" s="105" t="n"/>
      <c r="H37" s="105" t="n"/>
      <c r="I37" s="105" t="n"/>
      <c r="J37" s="105" t="n"/>
      <c r="K37" s="105" t="n"/>
      <c r="L37" s="105" t="n"/>
      <c r="M37" s="105" t="n"/>
      <c r="N37" s="105" t="n"/>
      <c r="O37" s="105" t="n"/>
      <c r="P37" s="105" t="n"/>
      <c r="Q37" s="105" t="n"/>
      <c r="R37" s="105" t="n"/>
    </row>
    <row r="38" hidden="1" ht="75" customHeight="1" s="173" thickBot="1">
      <c r="A38" s="104" t="inlineStr">
        <is>
          <t>Liabilitas atas kontrak</t>
        </is>
      </c>
      <c r="B38" s="104" t="n"/>
      <c r="C38" s="105" t="inlineStr"/>
      <c r="D38" s="105" t="inlineStr"/>
      <c r="E38" s="105" t="inlineStr"/>
      <c r="F38" s="105" t="inlineStr"/>
      <c r="G38" s="105" t="n"/>
      <c r="H38" s="105" t="n"/>
      <c r="I38" s="105" t="n"/>
      <c r="J38" s="105" t="n"/>
      <c r="K38" s="105" t="n"/>
      <c r="L38" s="105" t="n"/>
      <c r="M38" s="105" t="n"/>
      <c r="N38" s="105" t="n"/>
      <c r="O38" s="105" t="n"/>
      <c r="P38" s="105" t="n"/>
      <c r="Q38" s="105" t="n"/>
      <c r="R38" s="105" t="n"/>
    </row>
    <row r="39" ht="75" customHeight="1" s="173" thickBot="1">
      <c r="A39" s="104" t="inlineStr">
        <is>
          <t>Simpanan nasabah dan simpanan dari bank lain</t>
        </is>
      </c>
      <c r="B39" s="104" t="n"/>
      <c r="C39" s="105" t="inlineStr">
        <is>
          <t>Simpanan merupakan simpanan pihak lain dalam bentuk giro wadiah dan tabungan wadiah. Simpanan dari bank lain dinyatakan sebesar nilai kewajiban Bank kepada bank lain.Giro wadiah digunakan sebagai instrumen pembayaran dan dapat ditarik setiap saat melalui cek dan bilyet giro, serta mendapatkan bonus sesuai dengan kebijakan Bank. Giro wadiah dinyatakan sebesar titipan pemegang giro di Bank.</t>
        </is>
      </c>
      <c r="D39" s="105" t="inlineStr">
        <is>
          <t>Simpanan merupakan simpanan pihak lain dalam bentuk giro wadiah dan tabungan wadiah. Simpanan dari bank lain dinyatakan sebesar nilai kewajiban Bank kepada bank lain.Giro wadiah digunakan sebagai instrumen pembayaran dan dapat ditarik setiap saat melalui cek dan bilyet giro, serta mendapatkan bonus sesuai dengan kebijakan Bank. Giro wadiah dinyatakan sebesar titipan pemegang giro di Bank.</t>
        </is>
      </c>
      <c r="E39" s="105" t="inlineStr">
        <is>
          <t>Simpanan merupakan simpanan pihak lain dalam bentuk giro wadiah dan tabungan wadiah. Simpanan dari bank lain dinyatakan sebesar nilai kewajiban Bank kepada bank lain.Giro wadiah digunakan sebagai instrumen pembayaran dan dapat ditarik setiap saat melalui cek dan bilyet giro, serta mendapatkan bonus sesuai dengan kebijakan Bank. Giro wadiah dinyatakan sebesar titipan pemegang giro di Bank.</t>
        </is>
      </c>
      <c r="F39" s="105" t="inlineStr">
        <is>
          <t>Simpanan merupakan simpanan pihak lain dalam bentuk giro wadiah dan tabungan wadiah. Simpanan dari bank lain dinyatakan sebesar nilai kewajiban Bank kepada bank lain. Giro wadiah digunakan sebagai instrumen pembayaran dan dapat ditarik setiap saat melalui cek dan bilyet giro, serta mendapatkan bonus sesuai dengan kebijakan Bank. Giro wadiah dinyatakan sebesar titipan pemegang giro di Bank.</t>
        </is>
      </c>
      <c r="G39" s="105" t="n"/>
      <c r="H39" s="105" t="n"/>
      <c r="I39" s="105" t="n"/>
      <c r="J39" s="105" t="n"/>
      <c r="K39" s="105" t="n"/>
      <c r="L39" s="105" t="n"/>
      <c r="M39" s="105" t="n"/>
      <c r="N39" s="105" t="n"/>
      <c r="O39" s="105" t="n"/>
      <c r="P39" s="105" t="n"/>
      <c r="Q39" s="105" t="n"/>
      <c r="R39" s="105" t="n"/>
    </row>
    <row r="40" ht="75" customHeight="1" s="173" thickBot="1">
      <c r="A40" s="104" t="inlineStr">
        <is>
          <t>Obligasi subordinasi</t>
        </is>
      </c>
      <c r="B40" s="104" t="n"/>
      <c r="C40" s="105" t="inlineStr"/>
      <c r="D40" s="105" t="inlineStr">
        <is>
          <t>Sukuk Mudharabah Subordinasi diakui sebesar nilai wajar pada awalnya dan selanjutnya diukur sebesar biaya perolehan diamortisasi dengan menggunakan garis lurus. Biaya perolehan diamortisasi dihitung dengan memperhitungkan adanya diskonto atau premi terkait dengan pengakuan awal dan biaya transaksi.</t>
        </is>
      </c>
      <c r="E40" s="105" t="inlineStr">
        <is>
          <t>Sukuk Mudharabah Subordinasi diakui sebesar nilai wajar pada awalnya dan selanjutnya diukur sebesar biaya perolehan diamortisasi dengan menggunakan garis lurus. Biaya perolehan diamortisasi dihitung dengan memperhitungkan adanya diskonto atau premi terkait dengan pengakuan awal dan biaya transaksi.</t>
        </is>
      </c>
      <c r="F40" s="105" t="inlineStr">
        <is>
          <t>Sukuk Mudharabah Subordinasi diakui sebesar nilai wajar pada awalnya dan selanjutnya diukur sebesar biaya perolehan diamortisasi dengan menggunakan garis lurus. Biaya perolehan diamortisasi dihitung dengan memperhitungkan adanya diskonto atau premi terkait dengan pengakuan awal dan biaya transaksi.</t>
        </is>
      </c>
      <c r="G40" s="105" t="n"/>
      <c r="H40" s="105" t="n"/>
      <c r="I40" s="105" t="n"/>
      <c r="J40" s="105" t="n"/>
      <c r="K40" s="105" t="n"/>
      <c r="L40" s="105" t="n"/>
      <c r="M40" s="105" t="n"/>
      <c r="N40" s="105" t="n"/>
      <c r="O40" s="105" t="n"/>
      <c r="P40" s="105" t="n"/>
      <c r="Q40" s="105" t="n"/>
      <c r="R40" s="105" t="n"/>
    </row>
    <row r="41" hidden="1" ht="75" customHeight="1" s="173" thickBot="1">
      <c r="A41" s="104" t="inlineStr">
        <is>
          <t>Efek-efek yang dibeli dengan janji dibeli kembali</t>
        </is>
      </c>
      <c r="B41" s="104" t="n"/>
      <c r="C41" s="105" t="inlineStr"/>
      <c r="D41" s="105" t="inlineStr"/>
      <c r="E41" s="105" t="inlineStr"/>
      <c r="F41" s="105" t="inlineStr"/>
      <c r="G41" s="105" t="n"/>
      <c r="H41" s="105" t="n"/>
      <c r="I41" s="105" t="n"/>
      <c r="J41" s="105" t="n"/>
      <c r="K41" s="105" t="n"/>
      <c r="L41" s="105" t="n"/>
      <c r="M41" s="105" t="n"/>
      <c r="N41" s="105" t="n"/>
      <c r="O41" s="105" t="n"/>
      <c r="P41" s="105" t="n"/>
      <c r="Q41" s="105" t="n"/>
      <c r="R41" s="105" t="n"/>
    </row>
    <row r="42" hidden="1" ht="75" customHeight="1" s="173" thickBot="1">
      <c r="A42" s="104" t="inlineStr">
        <is>
          <t>Saham treasuri</t>
        </is>
      </c>
      <c r="B42" s="104" t="n"/>
      <c r="C42" s="105" t="inlineStr"/>
      <c r="D42" s="105" t="inlineStr"/>
      <c r="E42" s="105" t="inlineStr"/>
      <c r="F42" s="105" t="inlineStr"/>
      <c r="G42" s="105" t="n"/>
      <c r="H42" s="105" t="n"/>
      <c r="I42" s="105" t="n"/>
      <c r="J42" s="105" t="n"/>
      <c r="K42" s="105" t="n"/>
      <c r="L42" s="105" t="n"/>
      <c r="M42" s="105" t="n"/>
      <c r="N42" s="105" t="n"/>
      <c r="O42" s="105" t="n"/>
      <c r="P42" s="105" t="n"/>
      <c r="Q42" s="105" t="n"/>
      <c r="R42" s="105" t="n"/>
    </row>
    <row r="43" ht="75" customHeight="1" s="173" thickBot="1">
      <c r="A43" s="104" t="inlineStr">
        <is>
          <t>Modal saham</t>
        </is>
      </c>
      <c r="B43" s="104" t="n"/>
      <c r="C43" s="105" t="inlineStr"/>
      <c r="D43" s="105" t="inlineStr">
        <is>
          <t>Saham Seri A Dwiwarna adalah saham yang dimiliki khusus oleh Negara Republik Indonesia yang memberikan hak istimewa sebagai berikut:•	menyetujui dalam Rapat Umum Pemegang Saham (“RUPS”) mengenai perubahan Anggaran Dasar, perubahan permodalan, penggabungan, peleburan, pemisahan, pembubaran, serta pengambilalihan Bank oleh perusahaan lain;•	menetapkan pedoman terkait pengembangan strategis Bank secara organik maupun non-organik;•	mengusulkan penyelenggaraan RUPS dan mata acara RUPS; dan•	meminta dan mengakses data dan dokumen Bank.Pelaksanaan hak-hak istimewa pemegang saham Seri A Dwiwarna dapat dikuasakan kepada pemegang saham pengendali Seri B terbanyak, kecuali pelaksanaan hak terkait persetujuan atas penggabungan, peleburan, pemisahan, pembubaran serta pengambilalihan Bank oleh perusahaan lain.Saham biasa Seri B adalah saham biasa atas nama yang dapat dimiliki oleh Negara Republik Indonesia dan/atau masyarakat. Pemegang Saham Seri B mempunyai hak memberikan suara dimana setiap satu saham berhak memberikan satu hak suara.Melalui PMHMETD I yang dilakukan pada bulan Desember 2022, Bank meningkatkan modal dan disetor penuh sebanyak 4.999.952.795 lembar saham (nilai penuh) atau sebesar Rp2.499.976, yang mengakibatkan kenaikan tambahan modal disetor sebesar Rp2.437.676 (setelah dikurangi oleh biaya emisi) (lihat Catatan 1d).</t>
        </is>
      </c>
      <c r="E43" s="105" t="inlineStr">
        <is>
          <t>Saham Seri A Dwiwarna adalah saham yang dimiliki khusus oleh Negara Republik Indonesia yang memberikan hak istimewa sebagai berikut:	menyetujui dalam Rapat Umum Pemegang Saham () mengenai perubahan Anggaran Dasar, perubahan permodalan, penggabungan, peleburan, pemisahan, pembubaran, serta pengambilalihan Bank oleh perusahaan lain;	menetapkan pedoman terkait pengembangan strategis Bank secara organik maupun non-organik;	mengusulkan penyelenggaraan RUPS dan mata acara RUPS; dan	meminta dan mengakses data dan dokumen Bank.Pelaksanaan hak-hak istimewa pemegang saham Seri A Dwiwarna dapat dikuasakan kepada pemegang saham pengendali Seri B terbanyak, kecuali pelaksanaan hak terkait persetujuan atas penggabungan, peleburan, pemisahan, pembubaran serta pengambilalihan Bank oleh perusahaan lain.Saham biasa Seri B adalah saham biasa atas nama yang dapat dimiliki oleh Negara Republik Indonesia dan/atau masyarakat. Pemegang Saham Seri B mempunyai hak memberikan suara dimana setiap satu saham berhak memberikan satu hak suara.Melalui PMHMETD I yang dilakukan pada bulan Desember 2022, Bank meningkatkan modal dan disetor penuh sebanyak 4.999.952.795 lembar saham (nilai penuh) atau sebesar Rp2.499.976, yang mengakibatkan kenaikan tambahan modal disetor sebesar Rp2.437.676 (setelah dikurangi oleh biaya emisi) (lihat Catatan 1d).</t>
        </is>
      </c>
      <c r="F43" s="105" t="inlineStr">
        <is>
          <t>Saham Seri A Dwiwarna adalah saham yang dimiliki khusus oleh Negara Republik Indonesia yang memberikan hak istimewa sebagai berikut:
 menyetujui dalam Rapat Umum Pemegang Saham () mengenai perubahan Anggaran Dasar, perubahan permodalan, penggabungan, peleburan, pemisahan, pembubaran, serta pengambilalihan Bank oleh perusahaan lain;
 menetapkan pedoman terkait pengembangan strategis Bank secara organik maupun nonorganik;
 mengusulkan penyelenggaraan RUPS dan mata acara RUPS; dan
 meminta dan mengakses data dan dokumen Bank.
Pelaksanaan hak-hak istimewa pemegang saham Seri A Dwiwarna dapat dikuasakan kepada pemegang saham pengendali Seri B terbanyak, kecuali pelaksanaan hak terkait persetujuan atas penggabungan, peleburan, pemisahan, pembubaran serta pengambilalihan Bank oleh perusahaan lain.
Saham biasa Seri B adalah saham biasa atas nama yang dapat dimiliki oleh Negara Republik Indonesia dan/atau masyarakat. Pemegang Saham Seri B mempunyai hak memberikan suara dimana setiap satu saham berhak memberikan satu hak suara.</t>
        </is>
      </c>
      <c r="G43" s="105" t="n"/>
      <c r="H43" s="105" t="n"/>
      <c r="I43" s="105" t="n"/>
      <c r="J43" s="105" t="n"/>
      <c r="K43" s="105" t="n"/>
      <c r="L43" s="105" t="n"/>
      <c r="M43" s="105" t="n"/>
      <c r="N43" s="105" t="n"/>
      <c r="O43" s="105" t="n"/>
      <c r="P43" s="105" t="n"/>
      <c r="Q43" s="105" t="n"/>
      <c r="R43" s="105" t="n"/>
    </row>
    <row r="44" hidden="1" ht="75" customHeight="1" s="173" thickBot="1">
      <c r="A44" s="104" t="inlineStr">
        <is>
          <t>Pengaturan pembayaran berbasis saham</t>
        </is>
      </c>
      <c r="B44" s="104" t="n"/>
      <c r="C44" s="105" t="inlineStr"/>
      <c r="D44" s="105" t="inlineStr"/>
      <c r="E44" s="105" t="inlineStr"/>
      <c r="F44" s="105" t="inlineStr"/>
      <c r="G44" s="105" t="n"/>
      <c r="H44" s="105" t="n"/>
      <c r="I44" s="105" t="n"/>
      <c r="J44" s="105" t="n"/>
      <c r="K44" s="105" t="n"/>
      <c r="L44" s="105" t="n"/>
      <c r="M44" s="105" t="n"/>
      <c r="N44" s="105" t="n"/>
      <c r="O44" s="105" t="n"/>
      <c r="P44" s="105" t="n"/>
      <c r="Q44" s="105" t="n"/>
      <c r="R44" s="105" t="n"/>
    </row>
    <row r="45" hidden="1" ht="75" customHeight="1" s="173" thickBot="1">
      <c r="A45" s="104" t="inlineStr">
        <is>
          <t>Biaya emisi efek ekuitas</t>
        </is>
      </c>
      <c r="B45" s="104" t="n"/>
      <c r="C45" s="105" t="inlineStr"/>
      <c r="D45" s="105" t="inlineStr"/>
      <c r="E45" s="105" t="inlineStr"/>
      <c r="F45" s="105" t="inlineStr"/>
      <c r="G45" s="105" t="n"/>
      <c r="H45" s="105" t="n"/>
      <c r="I45" s="105" t="n"/>
      <c r="J45" s="105" t="n"/>
      <c r="K45" s="105" t="n"/>
      <c r="L45" s="105" t="n"/>
      <c r="M45" s="105" t="n"/>
      <c r="N45" s="105" t="n"/>
      <c r="O45" s="105" t="n"/>
      <c r="P45" s="105" t="n"/>
      <c r="Q45" s="105" t="n"/>
      <c r="R45" s="105" t="n"/>
    </row>
    <row r="46" hidden="1" ht="75" customHeight="1" s="173" thickBot="1">
      <c r="A46" s="104" t="inlineStr">
        <is>
          <t>Instrumen keuangan</t>
        </is>
      </c>
      <c r="B46" s="104" t="n"/>
      <c r="C46" s="105" t="inlineStr"/>
      <c r="D46" s="105" t="inlineStr"/>
      <c r="E46" s="105" t="inlineStr"/>
      <c r="F46" s="105" t="inlineStr"/>
      <c r="G46" s="105" t="n"/>
      <c r="H46" s="105" t="n"/>
      <c r="I46" s="105" t="n"/>
      <c r="J46" s="105" t="n"/>
      <c r="K46" s="105" t="n"/>
      <c r="L46" s="105" t="n"/>
      <c r="M46" s="105" t="n"/>
      <c r="N46" s="105" t="n"/>
      <c r="O46" s="105" t="n"/>
      <c r="P46" s="105" t="n"/>
      <c r="Q46" s="105" t="n"/>
      <c r="R46" s="105" t="n"/>
    </row>
    <row r="47" hidden="1" ht="75" customHeight="1" s="173" thickBot="1">
      <c r="A47" s="104" t="inlineStr">
        <is>
          <t>Aset tidak lancar yang diklasifikasikan sebagai dimiliki untuk dijual</t>
        </is>
      </c>
      <c r="B47" s="104" t="n"/>
      <c r="C47" s="105" t="inlineStr"/>
      <c r="D47" s="105" t="inlineStr"/>
      <c r="E47" s="105" t="inlineStr"/>
      <c r="F47" s="105" t="inlineStr"/>
      <c r="G47" s="105" t="n"/>
      <c r="H47" s="105" t="n"/>
      <c r="I47" s="105" t="n"/>
      <c r="J47" s="105" t="n"/>
      <c r="K47" s="105" t="n"/>
      <c r="L47" s="105" t="n"/>
      <c r="M47" s="105" t="n"/>
      <c r="N47" s="105" t="n"/>
      <c r="O47" s="105" t="n"/>
      <c r="P47" s="105" t="n"/>
      <c r="Q47" s="105" t="n"/>
      <c r="R47" s="105" t="n"/>
    </row>
    <row r="48" hidden="1" ht="75" customHeight="1" s="173" thickBot="1">
      <c r="A48" s="104" t="inlineStr">
        <is>
          <t>Peristiwa setelah tanggal periode pelaporan</t>
        </is>
      </c>
      <c r="B48" s="104" t="n"/>
      <c r="C48" s="105" t="inlineStr"/>
      <c r="D48" s="105" t="inlineStr"/>
      <c r="E48" s="105" t="inlineStr"/>
      <c r="F48" s="105" t="inlineStr"/>
      <c r="G48" s="105" t="n"/>
      <c r="H48" s="105" t="n"/>
      <c r="I48" s="105" t="n"/>
      <c r="J48" s="105" t="n"/>
      <c r="K48" s="105" t="n"/>
      <c r="L48" s="105" t="n"/>
      <c r="M48" s="105" t="n"/>
      <c r="N48" s="105" t="n"/>
      <c r="O48" s="105" t="n"/>
      <c r="P48" s="105" t="n"/>
      <c r="Q48" s="105" t="n"/>
      <c r="R48" s="105" t="n"/>
    </row>
    <row r="49" ht="75" customHeight="1" s="173" thickBot="1">
      <c r="A49" s="104" t="inlineStr">
        <is>
          <t>Penerapan standar akuntansi baru</t>
        </is>
      </c>
      <c r="B49" s="104" t="n"/>
      <c r="C49" s="105" t="inlineStr"/>
      <c r="D49" s="105" t="inlineStr">
        <is>
          <t>Berikut ini adalah standar akuntansi keuangan, perubahan dan interpretasi standar akuntansi keuangan yang berlaku efektif sejak 1 Januari 2023:•	Amendemen PSAK 1: "Penyajian Laporan Keuangan" tentang pengungkapan kebijakan akuntansi yang mengubah istilah "signifikan" menjadi "material" dan memberi penjelasan mengenai kebijakan akuntansi material";•	Amendemen PSAK 1: "Penyajian Laporan Keuangan" tentang klasifikasi liabilitas;•	Amendemen PSAK 25: "Kebijakan Akuntansi, Perubahan Estimasi Akuntansi, dan Kesalahan" tentang definisi "estimasi akuntansi" dan penjelasannya;•	Amendemen PSAK 16: “Aset Tetap” tentang hasil sebelum penggunaan yang diintensikan;•	Amendemen PSAK 46: "Pajak Penghasilan" tentang Pajak Tangguhan terkait Aset dan Liabilitas yang timbul dari Transaksi Tunggal yang diadopsi dari Amendemen IAS 12 Pajak Penghasilan tentang Pajak Tangguhan terkait Aset dan Liabilitas yang timbul dari Transaksi Tunggal; dan•	Amendemen PSAK 107: “Akuntansi Ijarah”.Kecuali untuk perubahan yang dijelaskan di bawah ini, implementasi dari standar-standar tersebut tidak menghasilkan perubahan substansial terhadap kebijakan akuntansi Bank dan tidak memiliki dampak yang material terhadap laporan keuangan Bank di tahun berjalan atau tahun sebelumnya.PSAK 107: “Akuntansi Ijarah”Sesuai dengan persyaratan transisi pada PSAK 107 “Akuntansi Ijarah”, Bank menerapkan secara retrospektif ketentuan akuntansi ijarah pada akad ijarah yang masih berlaku saat tanggal 1 Januari 2023. Dampak perubahan kebijakan akuntansi sebelumnya atas akad ijarah yang masih berlaku saat tanggal awal penerapan diakui pada saldo laba awal. Bank telah membukukan selisih metode pengakuan pendapatan pada PSAK 107 (2016) menjadi metode sesuai PSAK 107 (Revisi 2021) sebesar Rp78.403 pada saldo laba awal pada 1 Januari 2023 dan akun liaibilitas lain-lain sebesar Rp 95.528, serta selisih antara pendapatan ijarah yang akan diterima yang dihitung dengan metode merata pada akun aset lain-lain sejumlah Rp 1.830. Bank juga mereklasifikasi saldo pokok ijarah multijasa dari aset yang diperoleh untuk ijarah menjadi piutang ijarah sebesar Rp 220.544.</t>
        </is>
      </c>
      <c r="E49" s="105" t="inlineStr">
        <is>
          <t>Berikut ini adalah standar akuntansi keuangan baru, perubahan dan interpretasi standar akuntansi keuangan yang berlaku efektif sejak 1 Januari 2024:
		Amendemen PSAK 116:  tentang liabilitas sewa pada transaksi jual dan sewa-balik;
	Amendemen PSAK 201:  Laporan Keuangan tentang klasifikasi liabilitas lancar atau tidak lancar;
	Amendemen PSAK 201:  Laporan Keuangan tentang liabilitas jangka panjang dengan kovenan; 
	Revisi PSAK 401:  Laporan Keuangan Syariah tentang penghilangan penyajian laporan perubahan aset kelolaan sebagai salah satu komponen laporan keuangan; dan
Implementasi dari standar-standar tersebut tidak menghasilkan perubahan substansial terhadap kebijakan akuntansi Bank dan tidak memiliki dampak yang material terhadap laporan keuangan Bank di periode berjalan atau tahun sebelumnya.</t>
        </is>
      </c>
      <c r="F49" s="105" t="inlineStr">
        <is>
          <t>Berikut ini adalah standar akuntansi keuangan baru, perubahan dan interpretasi standar akuntansi keuangan yang berlaku efektif sejak 1 Januari 2025:
Amendemen PSAK 221:  Perubahan Kurs Valuta Asing tentang kekurangan ketertukaran.
Implementasi dari standar-standar tersebut tidak menghasilkan perubahan substansial terhadap kebijakan akuntansi Bank dan tidak memiliki dampak yang material terhadap laporan keuangan Bank di tahun berjalan atau tahun sebelumnya.</t>
        </is>
      </c>
      <c r="G49" s="105" t="n"/>
      <c r="H49" s="105" t="n"/>
      <c r="I49" s="105" t="n"/>
      <c r="J49" s="105" t="n"/>
      <c r="K49" s="105" t="n"/>
      <c r="L49" s="105" t="n"/>
      <c r="M49" s="105" t="n"/>
      <c r="N49" s="105" t="n"/>
      <c r="O49" s="105" t="n"/>
      <c r="P49" s="105" t="n"/>
      <c r="Q49" s="105" t="n"/>
      <c r="R49" s="105" t="n"/>
    </row>
    <row r="50" ht="75" customHeight="1" s="173" thickBot="1">
      <c r="A50" s="104" t="inlineStr">
        <is>
          <t>Standar akuntansi yang telah disahkan namun belum berlaku efektif</t>
        </is>
      </c>
      <c r="B50" s="104" t="n"/>
      <c r="C50" s="105" t="inlineStr">
        <is>
          <t>Dewan Standar Akuntansi Keuangan Ikatan Akuntan Indonesia (“DSAK-IAI”) telah menerbitkan standar baru, amendemen dan interpretasi berikut, namun belum berlaku efektif untuk tahun buku yang dimulai pada 1 Januari 2022 adalah sebagai berikut:- Amendemen PSAK No. 1: “Penyajian Laporan Keuangan” tentang pengungkapan kebijakan akuntansi yang mengubah istilah “signifikan” menjadi “material” dan memberi penjelasan mengenai kebijakan akuntansi material”;- Amendemen PSAK No. 1: “Penyajian Laporan Keuangan” tentang klasifikasi liabilitas;- Amendemen PSAK No. 25: “Kebijakan Akuntansi, Perubahan Estimasi Akuntansi, dan Kesalahan” tentang definisi “estimasi akuntansi” dan penjelasannya;- Amendemen PSAK No. 16: “Aset Tetap” tentang hasil sebelum penggunaan yang diintensikan;- Amendemen PSAK No. 46: “Pajak Penghasilan” tentang Pajak Tangguhan terkait Aset dan Liabilitas yang timbul dari Transaksi Tunggal yang diadopsi dari Amendemen IAS No. 12 Pajak Penghasilan tentang Pajak Tangguhan terkait Aset dan Liabilitas yang timbul dari Transaksi Tunggal; dan- Amendemen PSAK No. 107: “AkuntansiIjarah”.Standar tersebut akan berlaku efektif pada 1 Januari 2023 dan penerapan dini diperbolehkan.-  Amendemen PSAK 1: “Penyajian Laporan Keuangan” terkait liabilitas jangka Panjang dengan kovenan; dan-  Amendemen PSAK 73: “Sewa” terkait liabilitas sewa pada transaksi jual dan sewa-balik.Standar tersebut akan berlaku efektif pada 1 Januari 2024 dan penerapan dini diperbolehkan.</t>
        </is>
      </c>
      <c r="D50" s="105" t="inlineStr">
        <is>
          <t>Dewan Standar Akuntansi Keuangan Ikatan Akuntan Indonesia (“DSAK-IAI”) telah menerbitkan standar baru, amendemen dan interpretasi berikut, namun belum berlaku efektif untuk tahun buku yang dimulai pada 1 Januari 2023 adalah sebagai berikut:-	Amendemen PSAK 1: “Penyajian Laporan Keuangan” terkait liabilitas jangka panjang dengan kovenan; dan-	Amendemen PSAK 73: “Sewa” terkait liabilitas sewa pada transaksi jual dan sewa-balik.Standar tersebut akan berlaku efektif pada 1 Januari 2024 dan penerapan dini diperbolehkan.-	PSAK 74: “Kontrak Asuransi”; dan-	Amendemen PSAK 74: “Kontrak Asuransi” terkait Penerapan Awal PSAK 74 dan PSAK 71 - Informasi Komparatif.Standar tersebut akan berlaku efektif pada 1 Januari 2025.Pada saat penerbitan laporan keuangan, Bank masih mempelajari dampak yang mungkin timbul dari penerapan standar baru dan revisi tersebut serta pengaruhnya pada laporan keuangan.</t>
        </is>
      </c>
      <c r="E50" s="105" t="inlineStr">
        <is>
          <t>Dewan Standar Akuntansi Keuangan Ikatan Akuntan Indonesia (-IAI) telah menerbitkan standar baru, amendemen dan interpretasi berikut, namun belum berlaku efektif untuk tahun buku yang dimulai pada 1 Januari 2024 adalah sebagai berikut:
-	Amendemen PSAK 221:  Perubahan Kurs Valuta Asing tentang kekurangan ketertukaran.
Standar tersebut akan berlaku efektif pada 
1 Januari 2025 dan penerapan dini diperbolehkan.
Pada saat penerbitan laporan keuangan, Bank masih mempelajari dampak yang mungkin timbul dari penerapan standar baru dan revisi tersebut serta pengaruhnya pada laporan keuangan.</t>
        </is>
      </c>
      <c r="F50" s="105" t="inlineStr">
        <is>
          <t>Dewan Standar Akuntansi Keuangan Ikatan Akuntan Indonesia (-IAI) telah menerbitkan standar baru, amendemen dan interpretasi berikut, namun belum berlaku efektif untuk tahun buku yang dimulai pada 1 Januari 2025 adalah sebagai berikut:
- Amendemen PSAK 109:  dan Pengukuran Instrumen Keuangan tentang penghentian pengakuan liabilitas keuangan, serta mengklarifikasi penilaian karakteristik arus kas untuk aset keuangan dengan fitur ESG-linked, aset keuangan dengan fitur non-recourse, dan instrumen yang terikat secara kontraktual seperti tranche.
- Amendemen PSAK 107:  dan Pengukuran Instrumen Keuangan tentang persyaratan pengungkapan investasi pada instrumen ekuitas yang diukur pada nilai wajar melalui penghasilan komprehensif lain dan menambah ketentuan terkait instrumen keuangan dengan persyaratan kontraktual yang mengubah waktu atau jumlah arus kas kontraktual.
Standar tersebut akan berlaku efektif pada 1 Januari 2026.
Pada saat penerbitan laporan keuangan, Bank masih mempelajari dampak yang mungkin timbul dari penerapan standar baru dan revisi tersebut serta pengaruhnya pada laporan keuangan.</t>
        </is>
      </c>
      <c r="G50" s="105" t="n"/>
      <c r="H50" s="105" t="n"/>
      <c r="I50" s="105" t="n"/>
      <c r="J50" s="105" t="n"/>
      <c r="K50" s="105" t="n"/>
      <c r="L50" s="105" t="n"/>
      <c r="M50" s="105" t="n"/>
      <c r="N50" s="105" t="n"/>
      <c r="O50" s="105" t="n"/>
      <c r="P50" s="105" t="n"/>
      <c r="Q50" s="105" t="n"/>
      <c r="R50" s="105" t="n"/>
    </row>
    <row r="51" hidden="1" ht="75" customHeight="1" s="173" thickBot="1">
      <c r="A51" s="104" t="inlineStr">
        <is>
          <t>Utang pembiayaan konsumen</t>
        </is>
      </c>
      <c r="B51" s="104" t="n"/>
      <c r="C51" s="105" t="inlineStr"/>
      <c r="D51" s="105" t="inlineStr"/>
      <c r="E51" s="105" t="inlineStr"/>
      <c r="F51" s="105" t="inlineStr"/>
      <c r="G51" s="105" t="n"/>
      <c r="H51" s="105" t="n"/>
      <c r="I51" s="105" t="n"/>
      <c r="J51" s="105" t="n"/>
      <c r="K51" s="105" t="n"/>
      <c r="L51" s="105" t="n"/>
      <c r="M51" s="105" t="n"/>
      <c r="N51" s="105" t="n"/>
      <c r="O51" s="105" t="n"/>
      <c r="P51" s="105" t="n"/>
      <c r="Q51" s="105" t="n"/>
      <c r="R51" s="105" t="n"/>
    </row>
  </sheetData>
  <dataValidations count="1">
    <dataValidation sqref="C5:R51" showDropDown="0" showInputMessage="0" showErrorMessage="1" allowBlank="1" errorTitle="Invalid Data Type" error="Please input data in String Data Type" type="textLength" operator="greaterThan">
      <formula1>0</formula1>
    </dataValidation>
  </dataValidations>
  <pageMargins left="0.15" right="0.15" top="0.15" bottom="0.15" header="0.5" footer="0.5"/>
  <pageSetup orientation="portrait" paperSize="0" horizontalDpi="0" verticalDpi="0" copies="0"/>
</worksheet>
</file>

<file path=xl/worksheets/sheet9.xml><?xml version="1.0" encoding="utf-8"?>
<worksheet xmlns="http://schemas.openxmlformats.org/spreadsheetml/2006/main">
  <sheetPr>
    <outlinePr summaryBelow="1" summaryRight="1"/>
    <pageSetUpPr/>
  </sheetPr>
  <dimension ref="A1:AK168"/>
  <sheetViews>
    <sheetView showGridLines="0" topLeftCell="A1" workbookViewId="0">
      <pane xSplit="2" ySplit="3" topLeftCell="C4" activePane="bottomRight" state="frozen"/>
      <selection pane="topRight"/>
      <selection pane="bottomLeft"/>
      <selection pane="bottomRight" activeCell="C42" sqref="C42:AK46"/>
    </sheetView>
  </sheetViews>
  <sheetFormatPr baseColWidth="10" defaultColWidth="9.3984375" defaultRowHeight="15"/>
  <cols>
    <col collapsed="1" width="73.19921875" customWidth="1" style="171" min="1" max="1"/>
    <col width="26" customWidth="1" style="171" min="2" max="2"/>
    <col collapsed="1" width="21" customWidth="1" style="171" min="3" max="37"/>
    <col collapsed="1" width="9.3984375" customWidth="1" style="171" min="38" max="16384"/>
  </cols>
  <sheetData>
    <row r="1" ht="18" customHeight="1" s="173">
      <c r="A1" s="169" t="inlineStr">
        <is>
          <t>Rincian piutang usaha berdasarkan rincian pihak</t>
        </is>
      </c>
    </row>
    <row r="2">
      <c r="A2" s="107" t="n">
        <v>1</v>
      </c>
    </row>
    <row r="3" ht="16" customHeight="1" s="173">
      <c r="A3" s="108" t="inlineStr">
        <is>
          <t>Period</t>
        </is>
      </c>
      <c r="B3" s="109" t="n"/>
      <c r="C3" s="110" t="n"/>
      <c r="D3" s="110" t="n"/>
      <c r="E3" s="110" t="n"/>
      <c r="F3" s="110" t="n"/>
      <c r="G3" s="110" t="n"/>
      <c r="H3" s="110" t="n"/>
      <c r="I3" s="110" t="n"/>
      <c r="J3" s="110" t="n"/>
      <c r="K3" s="110" t="n"/>
      <c r="L3" s="110" t="n"/>
      <c r="M3" s="110" t="n"/>
      <c r="N3" s="110" t="n"/>
      <c r="O3" s="110" t="n"/>
      <c r="P3" s="110" t="n"/>
      <c r="Q3" s="110" t="n"/>
      <c r="R3" s="110" t="n"/>
      <c r="S3" s="110" t="n"/>
      <c r="T3" s="110" t="n"/>
      <c r="U3" s="110" t="n"/>
      <c r="V3" s="110" t="n"/>
      <c r="W3" s="110" t="n"/>
      <c r="X3" s="110" t="n"/>
      <c r="Y3" s="110" t="n"/>
      <c r="Z3" s="110" t="n"/>
      <c r="AA3" s="110" t="n"/>
      <c r="AB3" s="110" t="n"/>
      <c r="AC3" s="110" t="n"/>
      <c r="AD3" s="110" t="n"/>
      <c r="AE3" s="110" t="n"/>
      <c r="AF3" s="110" t="n"/>
      <c r="AG3" s="110" t="n"/>
      <c r="AH3" s="110" t="n"/>
      <c r="AI3" s="110" t="n"/>
      <c r="AJ3" s="110" t="n"/>
      <c r="AK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c r="W4" s="103" t="n"/>
      <c r="X4" s="103" t="n"/>
      <c r="Y4" s="103" t="n"/>
      <c r="Z4" s="103" t="n"/>
      <c r="AA4" s="103" t="n"/>
      <c r="AB4" s="103" t="n"/>
      <c r="AC4" s="103" t="n"/>
      <c r="AD4" s="103" t="n"/>
      <c r="AE4" s="103" t="n"/>
      <c r="AF4" s="103" t="n"/>
      <c r="AG4" s="103" t="n"/>
      <c r="AH4" s="103" t="n"/>
      <c r="AI4" s="103" t="n"/>
      <c r="AJ4" s="103" t="n"/>
      <c r="AK4" s="103" t="n"/>
    </row>
    <row r="5" ht="18" customHeight="1" s="173" thickBot="1">
      <c r="A5" s="118" t="inlineStr">
        <is>
          <t>Perindustrian - Rupiah - Total</t>
        </is>
      </c>
      <c r="B5" s="112" t="n"/>
      <c r="C5" s="113" t="n"/>
      <c r="D5" s="113" t="n"/>
      <c r="E5" s="113" t="n"/>
      <c r="F5" s="113" t="n"/>
      <c r="G5" s="113" t="n"/>
      <c r="H5" s="113" t="n"/>
      <c r="I5" s="113" t="n"/>
      <c r="J5" s="113" t="n"/>
      <c r="K5" s="113" t="n"/>
      <c r="L5" s="113" t="n"/>
      <c r="M5" s="113" t="n"/>
      <c r="N5" s="113" t="n"/>
      <c r="O5" s="113" t="n"/>
      <c r="P5" s="113" t="n"/>
      <c r="Q5" s="113" t="n"/>
      <c r="R5" s="113" t="n"/>
      <c r="S5" s="113" t="n"/>
      <c r="T5" s="113" t="n"/>
      <c r="U5" s="113" t="n"/>
      <c r="V5" s="113" t="n"/>
      <c r="W5" s="113" t="n"/>
      <c r="X5" s="113" t="n"/>
      <c r="Y5" s="113" t="n"/>
      <c r="Z5" s="113" t="n"/>
      <c r="AA5" s="113" t="n"/>
      <c r="AB5" s="113" t="n"/>
      <c r="AC5" s="113" t="n"/>
      <c r="AD5" s="113" t="n"/>
      <c r="AE5" s="113" t="n"/>
      <c r="AF5" s="113" t="n"/>
      <c r="AG5" s="113" t="n"/>
      <c r="AH5" s="113" t="n"/>
      <c r="AI5" s="113" t="n"/>
      <c r="AJ5" s="113" t="n"/>
      <c r="AK5" s="113" t="n"/>
    </row>
    <row r="6" hidden="1" ht="18" customHeight="1" s="173" thickBot="1">
      <c r="A6" s="121" t="inlineStr">
        <is>
          <t>Perindustrian - Rupiah - Lancar</t>
        </is>
      </c>
      <c r="B6" s="112" t="n"/>
      <c r="C6" s="114" t="n"/>
      <c r="D6" s="114" t="n"/>
      <c r="E6" s="114" t="n"/>
      <c r="F6" s="114" t="n"/>
      <c r="G6" s="114" t="n"/>
      <c r="H6" s="114" t="n"/>
      <c r="I6" s="114" t="n"/>
      <c r="J6" s="114" t="n"/>
      <c r="K6" s="114" t="n"/>
      <c r="L6" s="114" t="n"/>
      <c r="M6" s="114" t="n"/>
      <c r="N6" s="114" t="n"/>
      <c r="O6" s="114" t="n"/>
      <c r="P6" s="114" t="n"/>
      <c r="Q6" s="114" t="n"/>
      <c r="R6" s="114" t="n"/>
      <c r="S6" s="114" t="n"/>
      <c r="T6" s="114" t="n"/>
      <c r="U6" s="114" t="n"/>
      <c r="V6" s="114" t="n"/>
      <c r="W6" s="114" t="n"/>
      <c r="X6" s="114" t="n"/>
      <c r="Y6" s="114" t="n"/>
      <c r="Z6" s="114" t="n"/>
      <c r="AA6" s="114" t="n"/>
      <c r="AB6" s="114" t="n"/>
      <c r="AC6" s="114" t="n"/>
      <c r="AD6" s="114" t="n"/>
      <c r="AE6" s="114" t="n"/>
      <c r="AF6" s="114" t="n"/>
      <c r="AG6" s="114" t="n"/>
      <c r="AH6" s="114" t="n"/>
      <c r="AI6" s="114" t="n"/>
      <c r="AJ6" s="114" t="n"/>
      <c r="AK6" s="114" t="n"/>
    </row>
    <row r="7" hidden="1" ht="18" customHeight="1" s="173" thickBot="1">
      <c r="A7" s="121" t="inlineStr">
        <is>
          <t>Perindustrian - Rupiah - Dalam perhatian khusus</t>
        </is>
      </c>
      <c r="B7" s="112" t="n"/>
      <c r="C7" s="114" t="n"/>
      <c r="D7" s="114" t="n"/>
      <c r="E7" s="114" t="n"/>
      <c r="F7" s="114" t="n"/>
      <c r="G7" s="114" t="n"/>
      <c r="H7" s="114" t="n"/>
      <c r="I7" s="114" t="n"/>
      <c r="J7" s="114" t="n"/>
      <c r="K7" s="114" t="n"/>
      <c r="L7" s="114" t="n"/>
      <c r="M7" s="114" t="n"/>
      <c r="N7" s="114" t="n"/>
      <c r="O7" s="114" t="n"/>
      <c r="P7" s="114" t="n"/>
      <c r="Q7" s="114" t="n"/>
      <c r="R7" s="114" t="n"/>
      <c r="S7" s="114" t="n"/>
      <c r="T7" s="114" t="n"/>
      <c r="U7" s="114" t="n"/>
      <c r="V7" s="114" t="n"/>
      <c r="W7" s="114" t="n"/>
      <c r="X7" s="114" t="n"/>
      <c r="Y7" s="114" t="n"/>
      <c r="Z7" s="114" t="n"/>
      <c r="AA7" s="114" t="n"/>
      <c r="AB7" s="114" t="n"/>
      <c r="AC7" s="114" t="n"/>
      <c r="AD7" s="114" t="n"/>
      <c r="AE7" s="114" t="n"/>
      <c r="AF7" s="114" t="n"/>
      <c r="AG7" s="114" t="n"/>
      <c r="AH7" s="114" t="n"/>
      <c r="AI7" s="114" t="n"/>
      <c r="AJ7" s="114" t="n"/>
      <c r="AK7" s="114" t="n"/>
    </row>
    <row r="8" hidden="1" ht="18" customHeight="1" s="173" thickBot="1">
      <c r="A8" s="121" t="inlineStr">
        <is>
          <t>Perindustrian - Rupiah - Kurang lancar</t>
        </is>
      </c>
      <c r="B8" s="112" t="n"/>
      <c r="C8" s="114" t="n"/>
      <c r="D8" s="114" t="n"/>
      <c r="E8" s="114" t="n"/>
      <c r="F8" s="114" t="n"/>
      <c r="G8" s="114" t="n"/>
      <c r="H8" s="114" t="n"/>
      <c r="I8" s="114" t="n"/>
      <c r="J8" s="114" t="n"/>
      <c r="K8" s="114" t="n"/>
      <c r="L8" s="114" t="n"/>
      <c r="M8" s="114" t="n"/>
      <c r="N8" s="114" t="n"/>
      <c r="O8" s="114" t="n"/>
      <c r="P8" s="114" t="n"/>
      <c r="Q8" s="114" t="n"/>
      <c r="R8" s="114" t="n"/>
      <c r="S8" s="114" t="n"/>
      <c r="T8" s="114" t="n"/>
      <c r="U8" s="114" t="n"/>
      <c r="V8" s="114" t="n"/>
      <c r="W8" s="114" t="n"/>
      <c r="X8" s="114" t="n"/>
      <c r="Y8" s="114" t="n"/>
      <c r="Z8" s="114" t="n"/>
      <c r="AA8" s="114" t="n"/>
      <c r="AB8" s="114" t="n"/>
      <c r="AC8" s="114" t="n"/>
      <c r="AD8" s="114" t="n"/>
      <c r="AE8" s="114" t="n"/>
      <c r="AF8" s="114" t="n"/>
      <c r="AG8" s="114" t="n"/>
      <c r="AH8" s="114" t="n"/>
      <c r="AI8" s="114" t="n"/>
      <c r="AJ8" s="114" t="n"/>
      <c r="AK8" s="114" t="n"/>
    </row>
    <row r="9" hidden="1" ht="18" customHeight="1" s="173" thickBot="1">
      <c r="A9" s="121" t="inlineStr">
        <is>
          <t>Perindustrian - Rupiah - Diragukan</t>
        </is>
      </c>
      <c r="B9" s="112" t="n"/>
      <c r="C9" s="114" t="n"/>
      <c r="D9" s="114" t="n"/>
      <c r="E9" s="114" t="n"/>
      <c r="F9" s="114" t="n"/>
      <c r="G9" s="114" t="n"/>
      <c r="H9" s="114" t="n"/>
      <c r="I9" s="114" t="n"/>
      <c r="J9" s="114" t="n"/>
      <c r="K9" s="114" t="n"/>
      <c r="L9" s="114" t="n"/>
      <c r="M9" s="114" t="n"/>
      <c r="N9" s="114" t="n"/>
      <c r="O9" s="114" t="n"/>
      <c r="P9" s="114" t="n"/>
      <c r="Q9" s="114" t="n"/>
      <c r="R9" s="114" t="n"/>
      <c r="S9" s="114" t="n"/>
      <c r="T9" s="114" t="n"/>
      <c r="U9" s="114" t="n"/>
      <c r="V9" s="114" t="n"/>
      <c r="W9" s="114" t="n"/>
      <c r="X9" s="114" t="n"/>
      <c r="Y9" s="114" t="n"/>
      <c r="Z9" s="114" t="n"/>
      <c r="AA9" s="114" t="n"/>
      <c r="AB9" s="114" t="n"/>
      <c r="AC9" s="114" t="n"/>
      <c r="AD9" s="114" t="n"/>
      <c r="AE9" s="114" t="n"/>
      <c r="AF9" s="114" t="n"/>
      <c r="AG9" s="114" t="n"/>
      <c r="AH9" s="114" t="n"/>
      <c r="AI9" s="114" t="n"/>
      <c r="AJ9" s="114" t="n"/>
      <c r="AK9" s="114" t="n"/>
    </row>
    <row r="10" hidden="1" ht="18" customHeight="1" s="173" thickBot="1">
      <c r="A10" s="121" t="inlineStr">
        <is>
          <t>Perindustrian - Rupiah - Macet</t>
        </is>
      </c>
      <c r="B10" s="112" t="n"/>
      <c r="C10" s="114" t="n"/>
      <c r="D10" s="114" t="n"/>
      <c r="E10" s="114" t="n"/>
      <c r="F10" s="114" t="n"/>
      <c r="G10" s="114" t="n"/>
      <c r="H10" s="114" t="n"/>
      <c r="I10" s="114" t="n"/>
      <c r="J10" s="114" t="n"/>
      <c r="K10" s="114" t="n"/>
      <c r="L10" s="114" t="n"/>
      <c r="M10" s="114" t="n"/>
      <c r="N10" s="114" t="n"/>
      <c r="O10" s="114" t="n"/>
      <c r="P10" s="114" t="n"/>
      <c r="Q10" s="114" t="n"/>
      <c r="R10" s="114" t="n"/>
      <c r="S10" s="114" t="n"/>
      <c r="T10" s="114" t="n"/>
      <c r="U10" s="114" t="n"/>
      <c r="V10" s="114" t="n"/>
      <c r="W10" s="114" t="n"/>
      <c r="X10" s="114" t="n"/>
      <c r="Y10" s="114" t="n"/>
      <c r="Z10" s="114" t="n"/>
      <c r="AA10" s="114" t="n"/>
      <c r="AB10" s="114" t="n"/>
      <c r="AC10" s="114" t="n"/>
      <c r="AD10" s="114" t="n"/>
      <c r="AE10" s="114" t="n"/>
      <c r="AF10" s="114" t="n"/>
      <c r="AG10" s="114" t="n"/>
      <c r="AH10" s="114" t="n"/>
      <c r="AI10" s="114" t="n"/>
      <c r="AJ10" s="114" t="n"/>
      <c r="AK10" s="114" t="n"/>
    </row>
    <row r="11" ht="18" customHeight="1" s="173" thickBot="1">
      <c r="A11" s="118" t="inlineStr">
        <is>
          <t>Perdagangan, restoran dan hotel - Rupiah - Total</t>
        </is>
      </c>
      <c r="B11" s="112" t="n"/>
      <c r="C11" s="113" t="n"/>
      <c r="D11" s="113" t="n"/>
      <c r="E11" s="113" t="n"/>
      <c r="F11" s="113" t="n"/>
      <c r="G11" s="113" t="n"/>
      <c r="H11" s="113" t="n"/>
      <c r="I11" s="113" t="n"/>
      <c r="J11" s="113" t="n"/>
      <c r="K11" s="113" t="n"/>
      <c r="L11" s="113" t="n"/>
      <c r="M11" s="113" t="n"/>
      <c r="N11" s="113" t="n"/>
      <c r="O11" s="113" t="n"/>
      <c r="P11" s="113" t="n"/>
      <c r="Q11" s="113" t="n"/>
      <c r="R11" s="113" t="n"/>
      <c r="S11" s="113" t="n"/>
      <c r="T11" s="113" t="n"/>
      <c r="U11" s="113" t="n"/>
      <c r="V11" s="113" t="n"/>
      <c r="W11" s="113" t="n"/>
      <c r="X11" s="113" t="n"/>
      <c r="Y11" s="113" t="n"/>
      <c r="Z11" s="113" t="n"/>
      <c r="AA11" s="113" t="n"/>
      <c r="AB11" s="113" t="n"/>
      <c r="AC11" s="113" t="n"/>
      <c r="AD11" s="113" t="n"/>
      <c r="AE11" s="113" t="n"/>
      <c r="AF11" s="113" t="n"/>
      <c r="AG11" s="113" t="n"/>
      <c r="AH11" s="113" t="n"/>
      <c r="AI11" s="113" t="n"/>
      <c r="AJ11" s="113" t="n"/>
      <c r="AK11" s="113" t="n"/>
    </row>
    <row r="12" hidden="1" ht="18" customHeight="1" s="173" thickBot="1">
      <c r="A12" s="121" t="inlineStr">
        <is>
          <t>Perdagangan, restoran dan hotel - Rupiah - Lancar</t>
        </is>
      </c>
      <c r="B12" s="112" t="n"/>
      <c r="C12" s="114" t="n"/>
      <c r="D12" s="114" t="n"/>
      <c r="E12" s="114" t="n"/>
      <c r="F12" s="114" t="n"/>
      <c r="G12" s="114" t="n"/>
      <c r="H12" s="114" t="n"/>
      <c r="I12" s="114" t="n"/>
      <c r="J12" s="114" t="n"/>
      <c r="K12" s="114" t="n"/>
      <c r="L12" s="114" t="n"/>
      <c r="M12" s="114" t="n"/>
      <c r="N12" s="114" t="n"/>
      <c r="O12" s="114" t="n"/>
      <c r="P12" s="114" t="n"/>
      <c r="Q12" s="114" t="n"/>
      <c r="R12" s="114" t="n"/>
      <c r="S12" s="114" t="n"/>
      <c r="T12" s="114" t="n"/>
      <c r="U12" s="114" t="n"/>
      <c r="V12" s="114" t="n"/>
      <c r="W12" s="114" t="n"/>
      <c r="X12" s="114" t="n"/>
      <c r="Y12" s="114" t="n"/>
      <c r="Z12" s="114" t="n"/>
      <c r="AA12" s="114" t="n"/>
      <c r="AB12" s="114" t="n"/>
      <c r="AC12" s="114" t="n"/>
      <c r="AD12" s="114" t="n"/>
      <c r="AE12" s="114" t="n"/>
      <c r="AF12" s="114" t="n"/>
      <c r="AG12" s="114" t="n"/>
      <c r="AH12" s="114" t="n"/>
      <c r="AI12" s="114" t="n"/>
      <c r="AJ12" s="114" t="n"/>
      <c r="AK12" s="114" t="n"/>
    </row>
    <row r="13" hidden="1" ht="35" customHeight="1" s="173" thickBot="1">
      <c r="A13" s="121" t="inlineStr">
        <is>
          <t>Perdagangan, restoran dan hotel - Rupiah - Dalam perhatian khusus</t>
        </is>
      </c>
      <c r="B13" s="112" t="n"/>
      <c r="C13" s="114" t="n"/>
      <c r="D13" s="114" t="n"/>
      <c r="E13" s="114" t="n"/>
      <c r="F13" s="114" t="n"/>
      <c r="G13" s="114" t="n"/>
      <c r="H13" s="114" t="n"/>
      <c r="I13" s="114" t="n"/>
      <c r="J13" s="114" t="n"/>
      <c r="K13" s="114" t="n"/>
      <c r="L13" s="114" t="n"/>
      <c r="M13" s="114" t="n"/>
      <c r="N13" s="114" t="n"/>
      <c r="O13" s="114" t="n"/>
      <c r="P13" s="114" t="n"/>
      <c r="Q13" s="114" t="n"/>
      <c r="R13" s="114" t="n"/>
      <c r="S13" s="114" t="n"/>
      <c r="T13" s="114" t="n"/>
      <c r="U13" s="114" t="n"/>
      <c r="V13" s="114" t="n"/>
      <c r="W13" s="114" t="n"/>
      <c r="X13" s="114" t="n"/>
      <c r="Y13" s="114" t="n"/>
      <c r="Z13" s="114" t="n"/>
      <c r="AA13" s="114" t="n"/>
      <c r="AB13" s="114" t="n"/>
      <c r="AC13" s="114" t="n"/>
      <c r="AD13" s="114" t="n"/>
      <c r="AE13" s="114" t="n"/>
      <c r="AF13" s="114" t="n"/>
      <c r="AG13" s="114" t="n"/>
      <c r="AH13" s="114" t="n"/>
      <c r="AI13" s="114" t="n"/>
      <c r="AJ13" s="114" t="n"/>
      <c r="AK13" s="114" t="n"/>
    </row>
    <row r="14" hidden="1" ht="18" customHeight="1" s="173" thickBot="1">
      <c r="A14" s="121" t="inlineStr">
        <is>
          <t>Perdagangan, restoran dan hotel - Rupiah - Kurang lancar</t>
        </is>
      </c>
      <c r="B14" s="112" t="n"/>
      <c r="C14" s="114" t="n"/>
      <c r="D14" s="114" t="n"/>
      <c r="E14" s="114" t="n"/>
      <c r="F14" s="114" t="n"/>
      <c r="G14" s="114" t="n"/>
      <c r="H14" s="114" t="n"/>
      <c r="I14" s="114" t="n"/>
      <c r="J14" s="114" t="n"/>
      <c r="K14" s="114" t="n"/>
      <c r="L14" s="114" t="n"/>
      <c r="M14" s="114" t="n"/>
      <c r="N14" s="114" t="n"/>
      <c r="O14" s="114" t="n"/>
      <c r="P14" s="114" t="n"/>
      <c r="Q14" s="114" t="n"/>
      <c r="R14" s="114" t="n"/>
      <c r="S14" s="114" t="n"/>
      <c r="T14" s="114" t="n"/>
      <c r="U14" s="114" t="n"/>
      <c r="V14" s="114" t="n"/>
      <c r="W14" s="114" t="n"/>
      <c r="X14" s="114" t="n"/>
      <c r="Y14" s="114" t="n"/>
      <c r="Z14" s="114" t="n"/>
      <c r="AA14" s="114" t="n"/>
      <c r="AB14" s="114" t="n"/>
      <c r="AC14" s="114" t="n"/>
      <c r="AD14" s="114" t="n"/>
      <c r="AE14" s="114" t="n"/>
      <c r="AF14" s="114" t="n"/>
      <c r="AG14" s="114" t="n"/>
      <c r="AH14" s="114" t="n"/>
      <c r="AI14" s="114" t="n"/>
      <c r="AJ14" s="114" t="n"/>
      <c r="AK14" s="114" t="n"/>
    </row>
    <row r="15" hidden="1" ht="18" customHeight="1" s="173" thickBot="1">
      <c r="A15" s="121" t="inlineStr">
        <is>
          <t>Perdagangan, restoran dan hotel - Rupiah - Diragukan</t>
        </is>
      </c>
      <c r="B15" s="112" t="n"/>
      <c r="C15" s="114" t="n"/>
      <c r="D15" s="114" t="n"/>
      <c r="E15" s="114" t="n"/>
      <c r="F15" s="114" t="n"/>
      <c r="G15" s="114" t="n"/>
      <c r="H15" s="114" t="n"/>
      <c r="I15" s="114" t="n"/>
      <c r="J15" s="114" t="n"/>
      <c r="K15" s="114" t="n"/>
      <c r="L15" s="114" t="n"/>
      <c r="M15" s="114" t="n"/>
      <c r="N15" s="114" t="n"/>
      <c r="O15" s="114" t="n"/>
      <c r="P15" s="114" t="n"/>
      <c r="Q15" s="114" t="n"/>
      <c r="R15" s="114" t="n"/>
      <c r="S15" s="114" t="n"/>
      <c r="T15" s="114" t="n"/>
      <c r="U15" s="114" t="n"/>
      <c r="V15" s="114" t="n"/>
      <c r="W15" s="114" t="n"/>
      <c r="X15" s="114" t="n"/>
      <c r="Y15" s="114" t="n"/>
      <c r="Z15" s="114" t="n"/>
      <c r="AA15" s="114" t="n"/>
      <c r="AB15" s="114" t="n"/>
      <c r="AC15" s="114" t="n"/>
      <c r="AD15" s="114" t="n"/>
      <c r="AE15" s="114" t="n"/>
      <c r="AF15" s="114" t="n"/>
      <c r="AG15" s="114" t="n"/>
      <c r="AH15" s="114" t="n"/>
      <c r="AI15" s="114" t="n"/>
      <c r="AJ15" s="114" t="n"/>
      <c r="AK15" s="114" t="n"/>
    </row>
    <row r="16" hidden="1" ht="18" customHeight="1" s="173" thickBot="1">
      <c r="A16" s="121" t="inlineStr">
        <is>
          <t>Perdagangan, restoran dan hotel - Rupiah - Macet</t>
        </is>
      </c>
      <c r="B16" s="112" t="n"/>
      <c r="C16" s="114" t="n"/>
      <c r="D16" s="114" t="n"/>
      <c r="E16" s="114" t="n"/>
      <c r="F16" s="114" t="n"/>
      <c r="G16" s="114" t="n"/>
      <c r="H16" s="114" t="n"/>
      <c r="I16" s="114" t="n"/>
      <c r="J16" s="114" t="n"/>
      <c r="K16" s="114" t="n"/>
      <c r="L16" s="114" t="n"/>
      <c r="M16" s="114" t="n"/>
      <c r="N16" s="114" t="n"/>
      <c r="O16" s="114" t="n"/>
      <c r="P16" s="114" t="n"/>
      <c r="Q16" s="114" t="n"/>
      <c r="R16" s="114" t="n"/>
      <c r="S16" s="114" t="n"/>
      <c r="T16" s="114" t="n"/>
      <c r="U16" s="114" t="n"/>
      <c r="V16" s="114" t="n"/>
      <c r="W16" s="114" t="n"/>
      <c r="X16" s="114" t="n"/>
      <c r="Y16" s="114" t="n"/>
      <c r="Z16" s="114" t="n"/>
      <c r="AA16" s="114" t="n"/>
      <c r="AB16" s="114" t="n"/>
      <c r="AC16" s="114" t="n"/>
      <c r="AD16" s="114" t="n"/>
      <c r="AE16" s="114" t="n"/>
      <c r="AF16" s="114" t="n"/>
      <c r="AG16" s="114" t="n"/>
      <c r="AH16" s="114" t="n"/>
      <c r="AI16" s="114" t="n"/>
      <c r="AJ16" s="114" t="n"/>
      <c r="AK16" s="114" t="n"/>
    </row>
    <row r="17" ht="18" customHeight="1" s="173" thickBot="1">
      <c r="A17" s="118" t="inlineStr">
        <is>
          <t>Pertanian - Rupiah - Total</t>
        </is>
      </c>
      <c r="B17" s="112" t="n"/>
      <c r="C17" s="113" t="n"/>
      <c r="D17" s="113" t="n"/>
      <c r="E17" s="113" t="n"/>
      <c r="F17" s="113" t="n"/>
      <c r="G17" s="113" t="n"/>
      <c r="H17" s="113" t="n"/>
      <c r="I17" s="113" t="n"/>
      <c r="J17" s="113" t="n"/>
      <c r="K17" s="113" t="n"/>
      <c r="L17" s="113" t="n"/>
      <c r="M17" s="113" t="n"/>
      <c r="N17" s="113" t="n"/>
      <c r="O17" s="113" t="n"/>
      <c r="P17" s="113" t="n"/>
      <c r="Q17" s="113" t="n"/>
      <c r="R17" s="113" t="n"/>
      <c r="S17" s="113" t="n"/>
      <c r="T17" s="113" t="n"/>
      <c r="U17" s="113" t="n"/>
      <c r="V17" s="113" t="n"/>
      <c r="W17" s="113" t="n"/>
      <c r="X17" s="113" t="n"/>
      <c r="Y17" s="113" t="n"/>
      <c r="Z17" s="113" t="n"/>
      <c r="AA17" s="113" t="n"/>
      <c r="AB17" s="113" t="n"/>
      <c r="AC17" s="113" t="n"/>
      <c r="AD17" s="113" t="n"/>
      <c r="AE17" s="113" t="n"/>
      <c r="AF17" s="113" t="n"/>
      <c r="AG17" s="113" t="n"/>
      <c r="AH17" s="113" t="n"/>
      <c r="AI17" s="113" t="n"/>
      <c r="AJ17" s="113" t="n"/>
      <c r="AK17" s="113" t="n"/>
    </row>
    <row r="18" hidden="1" ht="18" customHeight="1" s="173" thickBot="1">
      <c r="A18" s="121" t="inlineStr">
        <is>
          <t>Pertanian - Rupiah - Lancar</t>
        </is>
      </c>
      <c r="B18" s="112" t="n"/>
      <c r="C18" s="114" t="n"/>
      <c r="D18" s="114" t="n"/>
      <c r="E18" s="114" t="n"/>
      <c r="F18" s="114" t="n"/>
      <c r="G18" s="114" t="n"/>
      <c r="H18" s="114" t="n"/>
      <c r="I18" s="114" t="n"/>
      <c r="J18" s="114" t="n"/>
      <c r="K18" s="114" t="n"/>
      <c r="L18" s="114" t="n"/>
      <c r="M18" s="114" t="n"/>
      <c r="N18" s="114" t="n"/>
      <c r="O18" s="114" t="n"/>
      <c r="P18" s="114" t="n"/>
      <c r="Q18" s="114" t="n"/>
      <c r="R18" s="114" t="n"/>
      <c r="S18" s="114" t="n"/>
      <c r="T18" s="114" t="n"/>
      <c r="U18" s="114" t="n"/>
      <c r="V18" s="114" t="n"/>
      <c r="W18" s="114" t="n"/>
      <c r="X18" s="114" t="n"/>
      <c r="Y18" s="114" t="n"/>
      <c r="Z18" s="114" t="n"/>
      <c r="AA18" s="114" t="n"/>
      <c r="AB18" s="114" t="n"/>
      <c r="AC18" s="114" t="n"/>
      <c r="AD18" s="114" t="n"/>
      <c r="AE18" s="114" t="n"/>
      <c r="AF18" s="114" t="n"/>
      <c r="AG18" s="114" t="n"/>
      <c r="AH18" s="114" t="n"/>
      <c r="AI18" s="114" t="n"/>
      <c r="AJ18" s="114" t="n"/>
      <c r="AK18" s="114" t="n"/>
    </row>
    <row r="19" hidden="1" ht="18" customHeight="1" s="173" thickBot="1">
      <c r="A19" s="121" t="inlineStr">
        <is>
          <t>Pertanian - Rupiah - Dalam perhatian khusus</t>
        </is>
      </c>
      <c r="B19" s="112" t="n"/>
      <c r="C19" s="114" t="n"/>
      <c r="D19" s="114" t="n"/>
      <c r="E19" s="114" t="n"/>
      <c r="F19" s="114" t="n"/>
      <c r="G19" s="114" t="n"/>
      <c r="H19" s="114" t="n"/>
      <c r="I19" s="114" t="n"/>
      <c r="J19" s="114" t="n"/>
      <c r="K19" s="114" t="n"/>
      <c r="L19" s="114" t="n"/>
      <c r="M19" s="114" t="n"/>
      <c r="N19" s="114" t="n"/>
      <c r="O19" s="114" t="n"/>
      <c r="P19" s="114" t="n"/>
      <c r="Q19" s="114" t="n"/>
      <c r="R19" s="114" t="n"/>
      <c r="S19" s="114" t="n"/>
      <c r="T19" s="114" t="n"/>
      <c r="U19" s="114" t="n"/>
      <c r="V19" s="114" t="n"/>
      <c r="W19" s="114" t="n"/>
      <c r="X19" s="114" t="n"/>
      <c r="Y19" s="114" t="n"/>
      <c r="Z19" s="114" t="n"/>
      <c r="AA19" s="114" t="n"/>
      <c r="AB19" s="114" t="n"/>
      <c r="AC19" s="114" t="n"/>
      <c r="AD19" s="114" t="n"/>
      <c r="AE19" s="114" t="n"/>
      <c r="AF19" s="114" t="n"/>
      <c r="AG19" s="114" t="n"/>
      <c r="AH19" s="114" t="n"/>
      <c r="AI19" s="114" t="n"/>
      <c r="AJ19" s="114" t="n"/>
      <c r="AK19" s="114" t="n"/>
    </row>
    <row r="20" hidden="1" ht="18" customHeight="1" s="173" thickBot="1">
      <c r="A20" s="121" t="inlineStr">
        <is>
          <t>Pertanian - Rupiah - Kurang lancar</t>
        </is>
      </c>
      <c r="B20" s="112" t="n"/>
      <c r="C20" s="114" t="n"/>
      <c r="D20" s="114" t="n"/>
      <c r="E20" s="114" t="n"/>
      <c r="F20" s="114" t="n"/>
      <c r="G20" s="114" t="n"/>
      <c r="H20" s="114" t="n"/>
      <c r="I20" s="114" t="n"/>
      <c r="J20" s="114" t="n"/>
      <c r="K20" s="114" t="n"/>
      <c r="L20" s="114" t="n"/>
      <c r="M20" s="114" t="n"/>
      <c r="N20" s="114" t="n"/>
      <c r="O20" s="114" t="n"/>
      <c r="P20" s="114" t="n"/>
      <c r="Q20" s="114" t="n"/>
      <c r="R20" s="114" t="n"/>
      <c r="S20" s="114" t="n"/>
      <c r="T20" s="114" t="n"/>
      <c r="U20" s="114" t="n"/>
      <c r="V20" s="114" t="n"/>
      <c r="W20" s="114" t="n"/>
      <c r="X20" s="114" t="n"/>
      <c r="Y20" s="114" t="n"/>
      <c r="Z20" s="114" t="n"/>
      <c r="AA20" s="114" t="n"/>
      <c r="AB20" s="114" t="n"/>
      <c r="AC20" s="114" t="n"/>
      <c r="AD20" s="114" t="n"/>
      <c r="AE20" s="114" t="n"/>
      <c r="AF20" s="114" t="n"/>
      <c r="AG20" s="114" t="n"/>
      <c r="AH20" s="114" t="n"/>
      <c r="AI20" s="114" t="n"/>
      <c r="AJ20" s="114" t="n"/>
      <c r="AK20" s="114" t="n"/>
    </row>
    <row r="21" hidden="1" ht="18" customHeight="1" s="173" thickBot="1">
      <c r="A21" s="121" t="inlineStr">
        <is>
          <t>Pertanian - Rupiah - Diragukan</t>
        </is>
      </c>
      <c r="B21" s="112" t="n"/>
      <c r="C21" s="114" t="n"/>
      <c r="D21" s="114" t="n"/>
      <c r="E21" s="114" t="n"/>
      <c r="F21" s="114" t="n"/>
      <c r="G21" s="114" t="n"/>
      <c r="H21" s="114" t="n"/>
      <c r="I21" s="114" t="n"/>
      <c r="J21" s="114" t="n"/>
      <c r="K21" s="114" t="n"/>
      <c r="L21" s="114" t="n"/>
      <c r="M21" s="114" t="n"/>
      <c r="N21" s="114" t="n"/>
      <c r="O21" s="114" t="n"/>
      <c r="P21" s="114" t="n"/>
      <c r="Q21" s="114" t="n"/>
      <c r="R21" s="114" t="n"/>
      <c r="S21" s="114" t="n"/>
      <c r="T21" s="114" t="n"/>
      <c r="U21" s="114" t="n"/>
      <c r="V21" s="114" t="n"/>
      <c r="W21" s="114" t="n"/>
      <c r="X21" s="114" t="n"/>
      <c r="Y21" s="114" t="n"/>
      <c r="Z21" s="114" t="n"/>
      <c r="AA21" s="114" t="n"/>
      <c r="AB21" s="114" t="n"/>
      <c r="AC21" s="114" t="n"/>
      <c r="AD21" s="114" t="n"/>
      <c r="AE21" s="114" t="n"/>
      <c r="AF21" s="114" t="n"/>
      <c r="AG21" s="114" t="n"/>
      <c r="AH21" s="114" t="n"/>
      <c r="AI21" s="114" t="n"/>
      <c r="AJ21" s="114" t="n"/>
      <c r="AK21" s="114" t="n"/>
    </row>
    <row r="22" hidden="1" ht="18" customHeight="1" s="173" thickBot="1">
      <c r="A22" s="121" t="inlineStr">
        <is>
          <t>Pertanian - Rupiah - Macet</t>
        </is>
      </c>
      <c r="B22" s="112" t="n"/>
      <c r="C22" s="114" t="n"/>
      <c r="D22" s="114" t="n"/>
      <c r="E22" s="114" t="n"/>
      <c r="F22" s="114" t="n"/>
      <c r="G22" s="114" t="n"/>
      <c r="H22" s="114" t="n"/>
      <c r="I22" s="114" t="n"/>
      <c r="J22" s="114" t="n"/>
      <c r="K22" s="114" t="n"/>
      <c r="L22" s="114" t="n"/>
      <c r="M22" s="114" t="n"/>
      <c r="N22" s="114" t="n"/>
      <c r="O22" s="114" t="n"/>
      <c r="P22" s="114" t="n"/>
      <c r="Q22" s="114" t="n"/>
      <c r="R22" s="114" t="n"/>
      <c r="S22" s="114" t="n"/>
      <c r="T22" s="114" t="n"/>
      <c r="U22" s="114" t="n"/>
      <c r="V22" s="114" t="n"/>
      <c r="W22" s="114" t="n"/>
      <c r="X22" s="114" t="n"/>
      <c r="Y22" s="114" t="n"/>
      <c r="Z22" s="114" t="n"/>
      <c r="AA22" s="114" t="n"/>
      <c r="AB22" s="114" t="n"/>
      <c r="AC22" s="114" t="n"/>
      <c r="AD22" s="114" t="n"/>
      <c r="AE22" s="114" t="n"/>
      <c r="AF22" s="114" t="n"/>
      <c r="AG22" s="114" t="n"/>
      <c r="AH22" s="114" t="n"/>
      <c r="AI22" s="114" t="n"/>
      <c r="AJ22" s="114" t="n"/>
      <c r="AK22" s="114" t="n"/>
    </row>
    <row r="23" ht="30" customHeight="1" s="173" thickBot="1">
      <c r="A23" s="118" t="inlineStr">
        <is>
          <t>Jasa dunia usaha - Rupiah - Total</t>
        </is>
      </c>
      <c r="B23" s="112" t="n"/>
      <c r="C23" s="113" t="n"/>
      <c r="D23" s="113" t="n"/>
      <c r="E23" s="113" t="n"/>
      <c r="F23" s="113" t="n"/>
      <c r="G23" s="113" t="n"/>
      <c r="H23" s="113" t="n"/>
      <c r="I23" s="113" t="n"/>
      <c r="J23" s="113" t="n"/>
      <c r="K23" s="113" t="n"/>
      <c r="L23" s="113" t="n"/>
      <c r="M23" s="113" t="n"/>
      <c r="N23" s="113" t="n"/>
      <c r="O23" s="113" t="n"/>
      <c r="P23" s="113" t="n"/>
      <c r="Q23" s="113" t="n"/>
      <c r="R23" s="113" t="n"/>
      <c r="S23" s="113" t="n"/>
      <c r="T23" s="113" t="n"/>
      <c r="U23" s="113" t="n"/>
      <c r="V23" s="113" t="n"/>
      <c r="W23" s="113" t="n"/>
      <c r="X23" s="113" t="n"/>
      <c r="Y23" s="113" t="n"/>
      <c r="Z23" s="113" t="n"/>
      <c r="AA23" s="113" t="n"/>
      <c r="AB23" s="113" t="n"/>
      <c r="AC23" s="113" t="n"/>
      <c r="AD23" s="113" t="n"/>
      <c r="AE23" s="113" t="n"/>
      <c r="AF23" s="113" t="n"/>
      <c r="AG23" s="113" t="n"/>
      <c r="AH23" s="113" t="n"/>
      <c r="AI23" s="113" t="n"/>
      <c r="AJ23" s="113" t="n"/>
      <c r="AK23" s="113" t="n"/>
    </row>
    <row r="24" hidden="1" ht="18" customHeight="1" s="173" thickBot="1">
      <c r="A24" s="121" t="inlineStr">
        <is>
          <t>Jasa dunia usaha - Rupiah - Lancar</t>
        </is>
      </c>
      <c r="B24" s="112" t="n"/>
      <c r="C24" s="114" t="n"/>
      <c r="D24" s="114" t="n"/>
      <c r="E24" s="114" t="n"/>
      <c r="F24" s="114" t="n"/>
      <c r="G24" s="114" t="n"/>
      <c r="H24" s="114" t="n"/>
      <c r="I24" s="114" t="n"/>
      <c r="J24" s="114" t="n"/>
      <c r="K24" s="114" t="n"/>
      <c r="L24" s="114" t="n"/>
      <c r="M24" s="114" t="n"/>
      <c r="N24" s="114" t="n"/>
      <c r="O24" s="114" t="n"/>
      <c r="P24" s="114" t="n"/>
      <c r="Q24" s="114" t="n"/>
      <c r="R24" s="114" t="n"/>
      <c r="S24" s="114" t="n"/>
      <c r="T24" s="114" t="n"/>
      <c r="U24" s="114" t="n"/>
      <c r="V24" s="114" t="n"/>
      <c r="W24" s="114" t="n"/>
      <c r="X24" s="114" t="n"/>
      <c r="Y24" s="114" t="n"/>
      <c r="Z24" s="114" t="n"/>
      <c r="AA24" s="114" t="n"/>
      <c r="AB24" s="114" t="n"/>
      <c r="AC24" s="114" t="n"/>
      <c r="AD24" s="114" t="n"/>
      <c r="AE24" s="114" t="n"/>
      <c r="AF24" s="114" t="n"/>
      <c r="AG24" s="114" t="n"/>
      <c r="AH24" s="114" t="n"/>
      <c r="AI24" s="114" t="n"/>
      <c r="AJ24" s="114" t="n"/>
      <c r="AK24" s="114" t="n"/>
    </row>
    <row r="25" hidden="1" ht="18" customHeight="1" s="173" thickBot="1">
      <c r="A25" s="121" t="inlineStr">
        <is>
          <t>Jasa dunia usaha - Rupiah - Dalam perhatian khusus</t>
        </is>
      </c>
      <c r="B25" s="112" t="n"/>
      <c r="C25" s="114" t="n"/>
      <c r="D25" s="114" t="n"/>
      <c r="E25" s="114" t="n"/>
      <c r="F25" s="114" t="n"/>
      <c r="G25" s="114" t="n"/>
      <c r="H25" s="114" t="n"/>
      <c r="I25" s="114" t="n"/>
      <c r="J25" s="114" t="n"/>
      <c r="K25" s="114" t="n"/>
      <c r="L25" s="114" t="n"/>
      <c r="M25" s="114" t="n"/>
      <c r="N25" s="114" t="n"/>
      <c r="O25" s="114" t="n"/>
      <c r="P25" s="114" t="n"/>
      <c r="Q25" s="114" t="n"/>
      <c r="R25" s="114" t="n"/>
      <c r="S25" s="114" t="n"/>
      <c r="T25" s="114" t="n"/>
      <c r="U25" s="114" t="n"/>
      <c r="V25" s="114" t="n"/>
      <c r="W25" s="114" t="n"/>
      <c r="X25" s="114" t="n"/>
      <c r="Y25" s="114" t="n"/>
      <c r="Z25" s="114" t="n"/>
      <c r="AA25" s="114" t="n"/>
      <c r="AB25" s="114" t="n"/>
      <c r="AC25" s="114" t="n"/>
      <c r="AD25" s="114" t="n"/>
      <c r="AE25" s="114" t="n"/>
      <c r="AF25" s="114" t="n"/>
      <c r="AG25" s="114" t="n"/>
      <c r="AH25" s="114" t="n"/>
      <c r="AI25" s="114" t="n"/>
      <c r="AJ25" s="114" t="n"/>
      <c r="AK25" s="114" t="n"/>
    </row>
    <row r="26" hidden="1" ht="18" customHeight="1" s="173" thickBot="1">
      <c r="A26" s="121" t="inlineStr">
        <is>
          <t>Jasa dunia usaha - Rupiah - Kurang lancar</t>
        </is>
      </c>
      <c r="B26" s="112" t="n"/>
      <c r="C26" s="114" t="n"/>
      <c r="D26" s="114" t="n"/>
      <c r="E26" s="114" t="n"/>
      <c r="F26" s="114" t="n"/>
      <c r="G26" s="114" t="n"/>
      <c r="H26" s="114" t="n"/>
      <c r="I26" s="114" t="n"/>
      <c r="J26" s="114" t="n"/>
      <c r="K26" s="114" t="n"/>
      <c r="L26" s="114" t="n"/>
      <c r="M26" s="114" t="n"/>
      <c r="N26" s="114" t="n"/>
      <c r="O26" s="114" t="n"/>
      <c r="P26" s="114" t="n"/>
      <c r="Q26" s="114" t="n"/>
      <c r="R26" s="114" t="n"/>
      <c r="S26" s="114" t="n"/>
      <c r="T26" s="114" t="n"/>
      <c r="U26" s="114" t="n"/>
      <c r="V26" s="114" t="n"/>
      <c r="W26" s="114" t="n"/>
      <c r="X26" s="114" t="n"/>
      <c r="Y26" s="114" t="n"/>
      <c r="Z26" s="114" t="n"/>
      <c r="AA26" s="114" t="n"/>
      <c r="AB26" s="114" t="n"/>
      <c r="AC26" s="114" t="n"/>
      <c r="AD26" s="114" t="n"/>
      <c r="AE26" s="114" t="n"/>
      <c r="AF26" s="114" t="n"/>
      <c r="AG26" s="114" t="n"/>
      <c r="AH26" s="114" t="n"/>
      <c r="AI26" s="114" t="n"/>
      <c r="AJ26" s="114" t="n"/>
      <c r="AK26" s="114" t="n"/>
    </row>
    <row r="27" hidden="1" ht="18" customHeight="1" s="173" thickBot="1">
      <c r="A27" s="121" t="inlineStr">
        <is>
          <t>Jasa dunia usaha - Rupiah - Diragukan</t>
        </is>
      </c>
      <c r="B27" s="111" t="n"/>
      <c r="C27" s="114" t="n"/>
      <c r="D27" s="114" t="n"/>
      <c r="E27" s="114" t="n"/>
      <c r="F27" s="114" t="n"/>
      <c r="G27" s="114" t="n"/>
      <c r="H27" s="114" t="n"/>
      <c r="I27" s="114" t="n"/>
      <c r="J27" s="114" t="n"/>
      <c r="K27" s="114" t="n"/>
      <c r="L27" s="114" t="n"/>
      <c r="M27" s="114" t="n"/>
      <c r="N27" s="114" t="n"/>
      <c r="O27" s="114" t="n"/>
      <c r="P27" s="114" t="n"/>
      <c r="Q27" s="114" t="n"/>
      <c r="R27" s="114" t="n"/>
      <c r="S27" s="114" t="n"/>
      <c r="T27" s="114" t="n"/>
      <c r="U27" s="114" t="n"/>
      <c r="V27" s="114" t="n"/>
      <c r="W27" s="114" t="n"/>
      <c r="X27" s="114" t="n"/>
      <c r="Y27" s="114" t="n"/>
      <c r="Z27" s="114" t="n"/>
      <c r="AA27" s="114" t="n"/>
      <c r="AB27" s="114" t="n"/>
      <c r="AC27" s="114" t="n"/>
      <c r="AD27" s="114" t="n"/>
      <c r="AE27" s="114" t="n"/>
      <c r="AF27" s="114" t="n"/>
      <c r="AG27" s="114" t="n"/>
      <c r="AH27" s="114" t="n"/>
      <c r="AI27" s="114" t="n"/>
      <c r="AJ27" s="114" t="n"/>
      <c r="AK27" s="114" t="n"/>
    </row>
    <row r="28" hidden="1" ht="18" customHeight="1" s="173" thickBot="1">
      <c r="A28" s="121" t="inlineStr">
        <is>
          <t>Jasa dunia usaha - Rupiah - Macet</t>
        </is>
      </c>
      <c r="B28" s="111" t="n"/>
      <c r="C28" s="114" t="n"/>
      <c r="D28" s="114" t="n"/>
      <c r="E28" s="114" t="n"/>
      <c r="F28" s="114" t="n"/>
      <c r="G28" s="114" t="n"/>
      <c r="H28" s="114" t="n"/>
      <c r="I28" s="114" t="n"/>
      <c r="J28" s="114" t="n"/>
      <c r="K28" s="114" t="n"/>
      <c r="L28" s="114" t="n"/>
      <c r="M28" s="114" t="n"/>
      <c r="N28" s="114" t="n"/>
      <c r="O28" s="114" t="n"/>
      <c r="P28" s="114" t="n"/>
      <c r="Q28" s="114" t="n"/>
      <c r="R28" s="114" t="n"/>
      <c r="S28" s="114" t="n"/>
      <c r="T28" s="114" t="n"/>
      <c r="U28" s="114" t="n"/>
      <c r="V28" s="114" t="n"/>
      <c r="W28" s="114" t="n"/>
      <c r="X28" s="114" t="n"/>
      <c r="Y28" s="114" t="n"/>
      <c r="Z28" s="114" t="n"/>
      <c r="AA28" s="114" t="n"/>
      <c r="AB28" s="114" t="n"/>
      <c r="AC28" s="114" t="n"/>
      <c r="AD28" s="114" t="n"/>
      <c r="AE28" s="114" t="n"/>
      <c r="AF28" s="114" t="n"/>
      <c r="AG28" s="114" t="n"/>
      <c r="AH28" s="114" t="n"/>
      <c r="AI28" s="114" t="n"/>
      <c r="AJ28" s="114" t="n"/>
      <c r="AK28" s="114" t="n"/>
    </row>
    <row r="29" ht="18" customHeight="1" s="173" thickBot="1">
      <c r="A29" s="118" t="inlineStr">
        <is>
          <t>Konstruksi - Rupiah - Total</t>
        </is>
      </c>
      <c r="B29" s="111" t="n"/>
      <c r="C29" s="113" t="n"/>
      <c r="D29" s="113" t="n"/>
      <c r="E29" s="113" t="n"/>
      <c r="F29" s="113" t="n"/>
      <c r="G29" s="113" t="n"/>
      <c r="H29" s="113" t="n"/>
      <c r="I29" s="113" t="n"/>
      <c r="J29" s="113" t="n"/>
      <c r="K29" s="113" t="n"/>
      <c r="L29" s="113" t="n"/>
      <c r="M29" s="113" t="n"/>
      <c r="N29" s="113" t="n"/>
      <c r="O29" s="113" t="n"/>
      <c r="P29" s="113" t="n"/>
      <c r="Q29" s="113" t="n"/>
      <c r="R29" s="113" t="n"/>
      <c r="S29" s="113" t="n"/>
      <c r="T29" s="113" t="n"/>
      <c r="U29" s="113" t="n"/>
      <c r="V29" s="113" t="n"/>
      <c r="W29" s="113" t="n"/>
      <c r="X29" s="113" t="n"/>
      <c r="Y29" s="113" t="n"/>
      <c r="Z29" s="113" t="n"/>
      <c r="AA29" s="113" t="n"/>
      <c r="AB29" s="113" t="n"/>
      <c r="AC29" s="113" t="n"/>
      <c r="AD29" s="113" t="n"/>
      <c r="AE29" s="113" t="n"/>
      <c r="AF29" s="113" t="n"/>
      <c r="AG29" s="113" t="n"/>
      <c r="AH29" s="113" t="n"/>
      <c r="AI29" s="113" t="n"/>
      <c r="AJ29" s="113" t="n"/>
      <c r="AK29" s="113" t="n"/>
    </row>
    <row r="30" hidden="1" ht="18" customHeight="1" s="173" thickBot="1">
      <c r="A30" s="121" t="inlineStr">
        <is>
          <t>Konstruksi - Rupiah - Lancar</t>
        </is>
      </c>
      <c r="B30" s="112" t="n"/>
      <c r="C30" s="114" t="n"/>
      <c r="D30" s="114" t="n"/>
      <c r="E30" s="114" t="n"/>
      <c r="F30" s="114" t="n"/>
      <c r="G30" s="114" t="n"/>
      <c r="H30" s="114" t="n"/>
      <c r="I30" s="114" t="n"/>
      <c r="J30" s="114" t="n"/>
      <c r="K30" s="114" t="n"/>
      <c r="L30" s="114" t="n"/>
      <c r="M30" s="114" t="n"/>
      <c r="N30" s="114" t="n"/>
      <c r="O30" s="114" t="n"/>
      <c r="P30" s="114" t="n"/>
      <c r="Q30" s="114" t="n"/>
      <c r="R30" s="114" t="n"/>
      <c r="S30" s="114" t="n"/>
      <c r="T30" s="114" t="n"/>
      <c r="U30" s="114" t="n"/>
      <c r="V30" s="114" t="n"/>
      <c r="W30" s="114" t="n"/>
      <c r="X30" s="114" t="n"/>
      <c r="Y30" s="114" t="n"/>
      <c r="Z30" s="114" t="n"/>
      <c r="AA30" s="114" t="n"/>
      <c r="AB30" s="114" t="n"/>
      <c r="AC30" s="114" t="n"/>
      <c r="AD30" s="114" t="n"/>
      <c r="AE30" s="114" t="n"/>
      <c r="AF30" s="114" t="n"/>
      <c r="AG30" s="114" t="n"/>
      <c r="AH30" s="114" t="n"/>
      <c r="AI30" s="114" t="n"/>
      <c r="AJ30" s="114" t="n"/>
      <c r="AK30" s="114" t="n"/>
    </row>
    <row r="31" hidden="1" ht="18" customHeight="1" s="173" thickBot="1">
      <c r="A31" s="121" t="inlineStr">
        <is>
          <t>Konstruksi - Rupiah - Dalam perhatian khusus</t>
        </is>
      </c>
      <c r="B31" s="112" t="n"/>
      <c r="C31" s="114" t="n"/>
      <c r="D31" s="114" t="n"/>
      <c r="E31" s="114" t="n"/>
      <c r="F31" s="114" t="n"/>
      <c r="G31" s="114" t="n"/>
      <c r="H31" s="114" t="n"/>
      <c r="I31" s="114" t="n"/>
      <c r="J31" s="114" t="n"/>
      <c r="K31" s="114" t="n"/>
      <c r="L31" s="114" t="n"/>
      <c r="M31" s="114" t="n"/>
      <c r="N31" s="114" t="n"/>
      <c r="O31" s="114" t="n"/>
      <c r="P31" s="114" t="n"/>
      <c r="Q31" s="114" t="n"/>
      <c r="R31" s="114" t="n"/>
      <c r="S31" s="114" t="n"/>
      <c r="T31" s="114" t="n"/>
      <c r="U31" s="114" t="n"/>
      <c r="V31" s="114" t="n"/>
      <c r="W31" s="114" t="n"/>
      <c r="X31" s="114" t="n"/>
      <c r="Y31" s="114" t="n"/>
      <c r="Z31" s="114" t="n"/>
      <c r="AA31" s="114" t="n"/>
      <c r="AB31" s="114" t="n"/>
      <c r="AC31" s="114" t="n"/>
      <c r="AD31" s="114" t="n"/>
      <c r="AE31" s="114" t="n"/>
      <c r="AF31" s="114" t="n"/>
      <c r="AG31" s="114" t="n"/>
      <c r="AH31" s="114" t="n"/>
      <c r="AI31" s="114" t="n"/>
      <c r="AJ31" s="114" t="n"/>
      <c r="AK31" s="114" t="n"/>
    </row>
    <row r="32" hidden="1" ht="18" customHeight="1" s="173" thickBot="1">
      <c r="A32" s="121" t="inlineStr">
        <is>
          <t>Konstruksi - Rupiah - Kurang lancar</t>
        </is>
      </c>
      <c r="B32" s="112" t="n"/>
      <c r="C32" s="114" t="n"/>
      <c r="D32" s="114" t="n"/>
      <c r="E32" s="114" t="n"/>
      <c r="F32" s="114" t="n"/>
      <c r="G32" s="114" t="n"/>
      <c r="H32" s="114" t="n"/>
      <c r="I32" s="114" t="n"/>
      <c r="J32" s="114" t="n"/>
      <c r="K32" s="114" t="n"/>
      <c r="L32" s="114" t="n"/>
      <c r="M32" s="114" t="n"/>
      <c r="N32" s="114" t="n"/>
      <c r="O32" s="114" t="n"/>
      <c r="P32" s="114" t="n"/>
      <c r="Q32" s="114" t="n"/>
      <c r="R32" s="114" t="n"/>
      <c r="S32" s="114" t="n"/>
      <c r="T32" s="114" t="n"/>
      <c r="U32" s="114" t="n"/>
      <c r="V32" s="114" t="n"/>
      <c r="W32" s="114" t="n"/>
      <c r="X32" s="114" t="n"/>
      <c r="Y32" s="114" t="n"/>
      <c r="Z32" s="114" t="n"/>
      <c r="AA32" s="114" t="n"/>
      <c r="AB32" s="114" t="n"/>
      <c r="AC32" s="114" t="n"/>
      <c r="AD32" s="114" t="n"/>
      <c r="AE32" s="114" t="n"/>
      <c r="AF32" s="114" t="n"/>
      <c r="AG32" s="114" t="n"/>
      <c r="AH32" s="114" t="n"/>
      <c r="AI32" s="114" t="n"/>
      <c r="AJ32" s="114" t="n"/>
      <c r="AK32" s="114" t="n"/>
    </row>
    <row r="33" hidden="1" ht="18" customHeight="1" s="173" thickBot="1">
      <c r="A33" s="121" t="inlineStr">
        <is>
          <t>Konstruksi - Rupiah - Diragukan</t>
        </is>
      </c>
      <c r="B33" s="112" t="n"/>
      <c r="C33" s="114" t="n"/>
      <c r="D33" s="114" t="n"/>
      <c r="E33" s="114" t="n"/>
      <c r="F33" s="114" t="n"/>
      <c r="G33" s="114" t="n"/>
      <c r="H33" s="114" t="n"/>
      <c r="I33" s="114" t="n"/>
      <c r="J33" s="114" t="n"/>
      <c r="K33" s="114" t="n"/>
      <c r="L33" s="114" t="n"/>
      <c r="M33" s="114" t="n"/>
      <c r="N33" s="114" t="n"/>
      <c r="O33" s="114" t="n"/>
      <c r="P33" s="114" t="n"/>
      <c r="Q33" s="114" t="n"/>
      <c r="R33" s="114" t="n"/>
      <c r="S33" s="114" t="n"/>
      <c r="T33" s="114" t="n"/>
      <c r="U33" s="114" t="n"/>
      <c r="V33" s="114" t="n"/>
      <c r="W33" s="114" t="n"/>
      <c r="X33" s="114" t="n"/>
      <c r="Y33" s="114" t="n"/>
      <c r="Z33" s="114" t="n"/>
      <c r="AA33" s="114" t="n"/>
      <c r="AB33" s="114" t="n"/>
      <c r="AC33" s="114" t="n"/>
      <c r="AD33" s="114" t="n"/>
      <c r="AE33" s="114" t="n"/>
      <c r="AF33" s="114" t="n"/>
      <c r="AG33" s="114" t="n"/>
      <c r="AH33" s="114" t="n"/>
      <c r="AI33" s="114" t="n"/>
      <c r="AJ33" s="114" t="n"/>
      <c r="AK33" s="114" t="n"/>
    </row>
    <row r="34" hidden="1" ht="18" customHeight="1" s="173" thickBot="1">
      <c r="A34" s="121" t="inlineStr">
        <is>
          <t>Konstruksi - Rupiah - Macet</t>
        </is>
      </c>
      <c r="B34" s="112" t="n"/>
      <c r="C34" s="114" t="n"/>
      <c r="D34" s="114" t="n"/>
      <c r="E34" s="114" t="n"/>
      <c r="F34" s="114" t="n"/>
      <c r="G34" s="114" t="n"/>
      <c r="H34" s="114" t="n"/>
      <c r="I34" s="114" t="n"/>
      <c r="J34" s="114" t="n"/>
      <c r="K34" s="114" t="n"/>
      <c r="L34" s="114" t="n"/>
      <c r="M34" s="114" t="n"/>
      <c r="N34" s="114" t="n"/>
      <c r="O34" s="114" t="n"/>
      <c r="P34" s="114" t="n"/>
      <c r="Q34" s="114" t="n"/>
      <c r="R34" s="114" t="n"/>
      <c r="S34" s="114" t="n"/>
      <c r="T34" s="114" t="n"/>
      <c r="U34" s="114" t="n"/>
      <c r="V34" s="114" t="n"/>
      <c r="W34" s="114" t="n"/>
      <c r="X34" s="114" t="n"/>
      <c r="Y34" s="114" t="n"/>
      <c r="Z34" s="114" t="n"/>
      <c r="AA34" s="114" t="n"/>
      <c r="AB34" s="114" t="n"/>
      <c r="AC34" s="114" t="n"/>
      <c r="AD34" s="114" t="n"/>
      <c r="AE34" s="114" t="n"/>
      <c r="AF34" s="114" t="n"/>
      <c r="AG34" s="114" t="n"/>
      <c r="AH34" s="114" t="n"/>
      <c r="AI34" s="114" t="n"/>
      <c r="AJ34" s="114" t="n"/>
      <c r="AK34" s="114" t="n"/>
    </row>
    <row r="35" ht="35" customHeight="1" s="173" thickBot="1">
      <c r="A35" s="118" t="inlineStr">
        <is>
          <t>Pengangkutan, pergudangan, dan komunikasi - Rupiah - Total</t>
        </is>
      </c>
      <c r="B35" s="112" t="n"/>
      <c r="C35" s="113" t="n"/>
      <c r="D35" s="113" t="n"/>
      <c r="E35" s="113" t="n"/>
      <c r="F35" s="113" t="n"/>
      <c r="G35" s="113" t="n"/>
      <c r="H35" s="113" t="n"/>
      <c r="I35" s="113" t="n"/>
      <c r="J35" s="113" t="n"/>
      <c r="K35" s="113" t="n"/>
      <c r="L35" s="113" t="n"/>
      <c r="M35" s="113" t="n"/>
      <c r="N35" s="113" t="n"/>
      <c r="O35" s="113" t="n"/>
      <c r="P35" s="113" t="n"/>
      <c r="Q35" s="113" t="n"/>
      <c r="R35" s="113" t="n"/>
      <c r="S35" s="113" t="n"/>
      <c r="T35" s="113" t="n"/>
      <c r="U35" s="113" t="n"/>
      <c r="V35" s="113" t="n"/>
      <c r="W35" s="113" t="n"/>
      <c r="X35" s="113" t="n"/>
      <c r="Y35" s="113" t="n"/>
      <c r="Z35" s="113" t="n"/>
      <c r="AA35" s="113" t="n"/>
      <c r="AB35" s="113" t="n"/>
      <c r="AC35" s="113" t="n"/>
      <c r="AD35" s="113" t="n"/>
      <c r="AE35" s="113" t="n"/>
      <c r="AF35" s="113" t="n"/>
      <c r="AG35" s="113" t="n"/>
      <c r="AH35" s="113" t="n"/>
      <c r="AI35" s="113" t="n"/>
      <c r="AJ35" s="113" t="n"/>
      <c r="AK35" s="113" t="n"/>
    </row>
    <row r="36" hidden="1" ht="35" customHeight="1" s="173" thickBot="1">
      <c r="A36" s="121" t="inlineStr">
        <is>
          <t>Pengangkutan, pergudangan, dan komunikasi - Rupiah - Lancar</t>
        </is>
      </c>
      <c r="B36" s="112" t="n"/>
      <c r="C36" s="114" t="n"/>
      <c r="D36" s="114" t="n"/>
      <c r="E36" s="114" t="n"/>
      <c r="F36" s="114" t="n"/>
      <c r="G36" s="114" t="n"/>
      <c r="H36" s="114" t="n"/>
      <c r="I36" s="114" t="n"/>
      <c r="J36" s="114" t="n"/>
      <c r="K36" s="114" t="n"/>
      <c r="L36" s="114" t="n"/>
      <c r="M36" s="114" t="n"/>
      <c r="N36" s="114" t="n"/>
      <c r="O36" s="114" t="n"/>
      <c r="P36" s="114" t="n"/>
      <c r="Q36" s="114" t="n"/>
      <c r="R36" s="114" t="n"/>
      <c r="S36" s="114" t="n"/>
      <c r="T36" s="114" t="n"/>
      <c r="U36" s="114" t="n"/>
      <c r="V36" s="114" t="n"/>
      <c r="W36" s="114" t="n"/>
      <c r="X36" s="114" t="n"/>
      <c r="Y36" s="114" t="n"/>
      <c r="Z36" s="114" t="n"/>
      <c r="AA36" s="114" t="n"/>
      <c r="AB36" s="114" t="n"/>
      <c r="AC36" s="114" t="n"/>
      <c r="AD36" s="114" t="n"/>
      <c r="AE36" s="114" t="n"/>
      <c r="AF36" s="114" t="n"/>
      <c r="AG36" s="114" t="n"/>
      <c r="AH36" s="114" t="n"/>
      <c r="AI36" s="114" t="n"/>
      <c r="AJ36" s="114" t="n"/>
      <c r="AK36" s="114" t="n"/>
    </row>
    <row r="37" hidden="1" ht="35" customHeight="1" s="173" thickBot="1">
      <c r="A37" s="121" t="inlineStr">
        <is>
          <t>Pengangkutan, pergudangan, dan komunikasi - Rupiah - Dalam perhatian khusus</t>
        </is>
      </c>
      <c r="B37" s="112" t="n"/>
      <c r="C37" s="114" t="n"/>
      <c r="D37" s="114" t="n"/>
      <c r="E37" s="114" t="n"/>
      <c r="F37" s="114" t="n"/>
      <c r="G37" s="114" t="n"/>
      <c r="H37" s="114" t="n"/>
      <c r="I37" s="114" t="n"/>
      <c r="J37" s="114" t="n"/>
      <c r="K37" s="114" t="n"/>
      <c r="L37" s="114" t="n"/>
      <c r="M37" s="114" t="n"/>
      <c r="N37" s="114" t="n"/>
      <c r="O37" s="114" t="n"/>
      <c r="P37" s="114" t="n"/>
      <c r="Q37" s="114" t="n"/>
      <c r="R37" s="114" t="n"/>
      <c r="S37" s="114" t="n"/>
      <c r="T37" s="114" t="n"/>
      <c r="U37" s="114" t="n"/>
      <c r="V37" s="114" t="n"/>
      <c r="W37" s="114" t="n"/>
      <c r="X37" s="114" t="n"/>
      <c r="Y37" s="114" t="n"/>
      <c r="Z37" s="114" t="n"/>
      <c r="AA37" s="114" t="n"/>
      <c r="AB37" s="114" t="n"/>
      <c r="AC37" s="114" t="n"/>
      <c r="AD37" s="114" t="n"/>
      <c r="AE37" s="114" t="n"/>
      <c r="AF37" s="114" t="n"/>
      <c r="AG37" s="114" t="n"/>
      <c r="AH37" s="114" t="n"/>
      <c r="AI37" s="114" t="n"/>
      <c r="AJ37" s="114" t="n"/>
      <c r="AK37" s="114" t="n"/>
    </row>
    <row r="38" hidden="1" ht="35" customHeight="1" s="173" thickBot="1">
      <c r="A38" s="121" t="inlineStr">
        <is>
          <t>Pengangkutan, pergudangan, dan komunikasi - Rupiah - Kurang lancar</t>
        </is>
      </c>
      <c r="B38" s="112" t="n"/>
      <c r="C38" s="114" t="n"/>
      <c r="D38" s="114" t="n"/>
      <c r="E38" s="114" t="n"/>
      <c r="F38" s="114" t="n"/>
      <c r="G38" s="114" t="n"/>
      <c r="H38" s="114" t="n"/>
      <c r="I38" s="114" t="n"/>
      <c r="J38" s="114" t="n"/>
      <c r="K38" s="114" t="n"/>
      <c r="L38" s="114" t="n"/>
      <c r="M38" s="114" t="n"/>
      <c r="N38" s="114" t="n"/>
      <c r="O38" s="114" t="n"/>
      <c r="P38" s="114" t="n"/>
      <c r="Q38" s="114" t="n"/>
      <c r="R38" s="114" t="n"/>
      <c r="S38" s="114" t="n"/>
      <c r="T38" s="114" t="n"/>
      <c r="U38" s="114" t="n"/>
      <c r="V38" s="114" t="n"/>
      <c r="W38" s="114" t="n"/>
      <c r="X38" s="114" t="n"/>
      <c r="Y38" s="114" t="n"/>
      <c r="Z38" s="114" t="n"/>
      <c r="AA38" s="114" t="n"/>
      <c r="AB38" s="114" t="n"/>
      <c r="AC38" s="114" t="n"/>
      <c r="AD38" s="114" t="n"/>
      <c r="AE38" s="114" t="n"/>
      <c r="AF38" s="114" t="n"/>
      <c r="AG38" s="114" t="n"/>
      <c r="AH38" s="114" t="n"/>
      <c r="AI38" s="114" t="n"/>
      <c r="AJ38" s="114" t="n"/>
      <c r="AK38" s="114" t="n"/>
    </row>
    <row r="39" hidden="1" ht="35" customHeight="1" s="173" thickBot="1">
      <c r="A39" s="121" t="inlineStr">
        <is>
          <t>Pengangkutan, pergudangan, dan komunikasi - Rupiah - Diragukan</t>
        </is>
      </c>
      <c r="B39" s="112" t="n"/>
      <c r="C39" s="114" t="n"/>
      <c r="D39" s="114" t="n"/>
      <c r="E39" s="114" t="n"/>
      <c r="F39" s="114" t="n"/>
      <c r="G39" s="114" t="n"/>
      <c r="H39" s="114" t="n"/>
      <c r="I39" s="114" t="n"/>
      <c r="J39" s="114" t="n"/>
      <c r="K39" s="114" t="n"/>
      <c r="L39" s="114" t="n"/>
      <c r="M39" s="114" t="n"/>
      <c r="N39" s="114" t="n"/>
      <c r="O39" s="114" t="n"/>
      <c r="P39" s="114" t="n"/>
      <c r="Q39" s="114" t="n"/>
      <c r="R39" s="114" t="n"/>
      <c r="S39" s="114" t="n"/>
      <c r="T39" s="114" t="n"/>
      <c r="U39" s="114" t="n"/>
      <c r="V39" s="114" t="n"/>
      <c r="W39" s="114" t="n"/>
      <c r="X39" s="114" t="n"/>
      <c r="Y39" s="114" t="n"/>
      <c r="Z39" s="114" t="n"/>
      <c r="AA39" s="114" t="n"/>
      <c r="AB39" s="114" t="n"/>
      <c r="AC39" s="114" t="n"/>
      <c r="AD39" s="114" t="n"/>
      <c r="AE39" s="114" t="n"/>
      <c r="AF39" s="114" t="n"/>
      <c r="AG39" s="114" t="n"/>
      <c r="AH39" s="114" t="n"/>
      <c r="AI39" s="114" t="n"/>
      <c r="AJ39" s="114" t="n"/>
      <c r="AK39" s="114" t="n"/>
    </row>
    <row r="40" hidden="1" ht="35" customHeight="1" s="173" thickBot="1">
      <c r="A40" s="121" t="inlineStr">
        <is>
          <t>Pengangkutan, pergudangan, dan komunikasi - Rupiah - Macet</t>
        </is>
      </c>
      <c r="B40" s="112" t="n"/>
      <c r="C40" s="114" t="n"/>
      <c r="D40" s="114" t="n"/>
      <c r="E40" s="114" t="n"/>
      <c r="F40" s="114" t="n"/>
      <c r="G40" s="114" t="n"/>
      <c r="H40" s="114" t="n"/>
      <c r="I40" s="114" t="n"/>
      <c r="J40" s="114" t="n"/>
      <c r="K40" s="114" t="n"/>
      <c r="L40" s="114" t="n"/>
      <c r="M40" s="114" t="n"/>
      <c r="N40" s="114" t="n"/>
      <c r="O40" s="114" t="n"/>
      <c r="P40" s="114" t="n"/>
      <c r="Q40" s="114" t="n"/>
      <c r="R40" s="114" t="n"/>
      <c r="S40" s="114" t="n"/>
      <c r="T40" s="114" t="n"/>
      <c r="U40" s="114" t="n"/>
      <c r="V40" s="114" t="n"/>
      <c r="W40" s="114" t="n"/>
      <c r="X40" s="114" t="n"/>
      <c r="Y40" s="114" t="n"/>
      <c r="Z40" s="114" t="n"/>
      <c r="AA40" s="114" t="n"/>
      <c r="AB40" s="114" t="n"/>
      <c r="AC40" s="114" t="n"/>
      <c r="AD40" s="114" t="n"/>
      <c r="AE40" s="114" t="n"/>
      <c r="AF40" s="114" t="n"/>
      <c r="AG40" s="114" t="n"/>
      <c r="AH40" s="114" t="n"/>
      <c r="AI40" s="114" t="n"/>
      <c r="AJ40" s="114" t="n"/>
      <c r="AK40" s="114" t="n"/>
    </row>
    <row r="41" ht="18" customHeight="1" s="173" thickBot="1">
      <c r="A41" s="118" t="inlineStr">
        <is>
          <t>Listrik, gas dan air - Rupiah - Total</t>
        </is>
      </c>
      <c r="B41" s="112" t="n"/>
      <c r="C41" s="113" t="n"/>
      <c r="D41" s="113" t="n"/>
      <c r="E41" s="113" t="n"/>
      <c r="F41" s="113" t="n"/>
      <c r="G41" s="113" t="n"/>
      <c r="H41" s="113" t="n"/>
      <c r="I41" s="113" t="n"/>
      <c r="J41" s="113" t="n"/>
      <c r="K41" s="113" t="n"/>
      <c r="L41" s="113" t="n"/>
      <c r="M41" s="113" t="n"/>
      <c r="N41" s="113" t="n"/>
      <c r="O41" s="113" t="n"/>
      <c r="P41" s="113" t="n"/>
      <c r="Q41" s="113" t="n"/>
      <c r="R41" s="113" t="n"/>
      <c r="S41" s="113" t="n"/>
      <c r="T41" s="113" t="n"/>
      <c r="U41" s="113" t="n"/>
      <c r="V41" s="113" t="n"/>
      <c r="W41" s="113" t="n"/>
      <c r="X41" s="113" t="n"/>
      <c r="Y41" s="113" t="n"/>
      <c r="Z41" s="113" t="n"/>
      <c r="AA41" s="113" t="n"/>
      <c r="AB41" s="113" t="n"/>
      <c r="AC41" s="113" t="n"/>
      <c r="AD41" s="113" t="n"/>
      <c r="AE41" s="113" t="n"/>
      <c r="AF41" s="113" t="n"/>
      <c r="AG41" s="113" t="n"/>
      <c r="AH41" s="113" t="n"/>
      <c r="AI41" s="113" t="n"/>
      <c r="AJ41" s="113" t="n"/>
      <c r="AK41" s="113" t="n"/>
    </row>
    <row r="42" hidden="1" ht="18" customHeight="1" s="173" thickBot="1">
      <c r="A42" s="121" t="inlineStr">
        <is>
          <t>Listrik, gas dan air - Rupiah - Lancar</t>
        </is>
      </c>
      <c r="B42" s="112" t="n"/>
      <c r="C42" s="114" t="n"/>
      <c r="D42" s="114" t="n"/>
      <c r="E42" s="114" t="n"/>
      <c r="F42" s="114" t="n"/>
      <c r="G42" s="114" t="n"/>
      <c r="H42" s="114" t="n"/>
      <c r="I42" s="114" t="n"/>
      <c r="J42" s="114" t="n"/>
      <c r="K42" s="114" t="n"/>
      <c r="L42" s="114" t="n"/>
      <c r="M42" s="114" t="n"/>
      <c r="N42" s="114" t="n"/>
      <c r="O42" s="114" t="n"/>
      <c r="P42" s="114" t="n"/>
      <c r="Q42" s="114" t="n"/>
      <c r="R42" s="114" t="n"/>
      <c r="S42" s="114" t="n"/>
      <c r="T42" s="114" t="n"/>
      <c r="U42" s="114" t="n"/>
      <c r="V42" s="114" t="n"/>
      <c r="W42" s="114" t="n"/>
      <c r="X42" s="114" t="n"/>
      <c r="Y42" s="114" t="n"/>
      <c r="Z42" s="114" t="n"/>
      <c r="AA42" s="114" t="n"/>
      <c r="AB42" s="114" t="n"/>
      <c r="AC42" s="114" t="n"/>
      <c r="AD42" s="114" t="n"/>
      <c r="AE42" s="114" t="n"/>
      <c r="AF42" s="114" t="n"/>
      <c r="AG42" s="114" t="n"/>
      <c r="AH42" s="114" t="n"/>
      <c r="AI42" s="114" t="n"/>
      <c r="AJ42" s="114" t="n"/>
      <c r="AK42" s="114" t="n"/>
    </row>
    <row r="43" hidden="1" ht="18" customHeight="1" s="173" thickBot="1">
      <c r="A43" s="121" t="inlineStr">
        <is>
          <t>Listrik, gas dan air - Rupiah - Dalam perhatian khusus</t>
        </is>
      </c>
      <c r="B43" s="112" t="n"/>
      <c r="C43" s="114" t="n"/>
      <c r="D43" s="114" t="n"/>
      <c r="E43" s="114" t="n"/>
      <c r="F43" s="114" t="n"/>
      <c r="G43" s="114" t="n"/>
      <c r="H43" s="114" t="n"/>
      <c r="I43" s="114" t="n"/>
      <c r="J43" s="114" t="n"/>
      <c r="K43" s="114" t="n"/>
      <c r="L43" s="114" t="n"/>
      <c r="M43" s="114" t="n"/>
      <c r="N43" s="114" t="n"/>
      <c r="O43" s="114" t="n"/>
      <c r="P43" s="114" t="n"/>
      <c r="Q43" s="114" t="n"/>
      <c r="R43" s="114" t="n"/>
      <c r="S43" s="114" t="n"/>
      <c r="T43" s="114" t="n"/>
      <c r="U43" s="114" t="n"/>
      <c r="V43" s="114" t="n"/>
      <c r="W43" s="114" t="n"/>
      <c r="X43" s="114" t="n"/>
      <c r="Y43" s="114" t="n"/>
      <c r="Z43" s="114" t="n"/>
      <c r="AA43" s="114" t="n"/>
      <c r="AB43" s="114" t="n"/>
      <c r="AC43" s="114" t="n"/>
      <c r="AD43" s="114" t="n"/>
      <c r="AE43" s="114" t="n"/>
      <c r="AF43" s="114" t="n"/>
      <c r="AG43" s="114" t="n"/>
      <c r="AH43" s="114" t="n"/>
      <c r="AI43" s="114" t="n"/>
      <c r="AJ43" s="114" t="n"/>
      <c r="AK43" s="114" t="n"/>
    </row>
    <row r="44" hidden="1" ht="18" customHeight="1" s="173" thickBot="1">
      <c r="A44" s="121" t="inlineStr">
        <is>
          <t>Listrik, gas dan air - Rupiah - Kurang lancar</t>
        </is>
      </c>
      <c r="B44" s="112" t="n"/>
      <c r="C44" s="114" t="n"/>
      <c r="D44" s="114" t="n"/>
      <c r="E44" s="114" t="n"/>
      <c r="F44" s="114" t="n"/>
      <c r="G44" s="114" t="n"/>
      <c r="H44" s="114" t="n"/>
      <c r="I44" s="114" t="n"/>
      <c r="J44" s="114" t="n"/>
      <c r="K44" s="114" t="n"/>
      <c r="L44" s="114" t="n"/>
      <c r="M44" s="114" t="n"/>
      <c r="N44" s="114" t="n"/>
      <c r="O44" s="114" t="n"/>
      <c r="P44" s="114" t="n"/>
      <c r="Q44" s="114" t="n"/>
      <c r="R44" s="114" t="n"/>
      <c r="S44" s="114" t="n"/>
      <c r="T44" s="114" t="n"/>
      <c r="U44" s="114" t="n"/>
      <c r="V44" s="114" t="n"/>
      <c r="W44" s="114" t="n"/>
      <c r="X44" s="114" t="n"/>
      <c r="Y44" s="114" t="n"/>
      <c r="Z44" s="114" t="n"/>
      <c r="AA44" s="114" t="n"/>
      <c r="AB44" s="114" t="n"/>
      <c r="AC44" s="114" t="n"/>
      <c r="AD44" s="114" t="n"/>
      <c r="AE44" s="114" t="n"/>
      <c r="AF44" s="114" t="n"/>
      <c r="AG44" s="114" t="n"/>
      <c r="AH44" s="114" t="n"/>
      <c r="AI44" s="114" t="n"/>
      <c r="AJ44" s="114" t="n"/>
      <c r="AK44" s="114" t="n"/>
    </row>
    <row r="45" hidden="1" ht="18" customHeight="1" s="173" thickBot="1">
      <c r="A45" s="121" t="inlineStr">
        <is>
          <t>Listrik, gas dan air - Rupiah - Diragukan</t>
        </is>
      </c>
      <c r="B45" s="112" t="n"/>
      <c r="C45" s="114" t="n"/>
      <c r="D45" s="114" t="n"/>
      <c r="E45" s="114" t="n"/>
      <c r="F45" s="114" t="n"/>
      <c r="G45" s="114" t="n"/>
      <c r="H45" s="114" t="n"/>
      <c r="I45" s="114" t="n"/>
      <c r="J45" s="114" t="n"/>
      <c r="K45" s="114" t="n"/>
      <c r="L45" s="114" t="n"/>
      <c r="M45" s="114" t="n"/>
      <c r="N45" s="114" t="n"/>
      <c r="O45" s="114" t="n"/>
      <c r="P45" s="114" t="n"/>
      <c r="Q45" s="114" t="n"/>
      <c r="R45" s="114" t="n"/>
      <c r="S45" s="114" t="n"/>
      <c r="T45" s="114" t="n"/>
      <c r="U45" s="114" t="n"/>
      <c r="V45" s="114" t="n"/>
      <c r="W45" s="114" t="n"/>
      <c r="X45" s="114" t="n"/>
      <c r="Y45" s="114" t="n"/>
      <c r="Z45" s="114" t="n"/>
      <c r="AA45" s="114" t="n"/>
      <c r="AB45" s="114" t="n"/>
      <c r="AC45" s="114" t="n"/>
      <c r="AD45" s="114" t="n"/>
      <c r="AE45" s="114" t="n"/>
      <c r="AF45" s="114" t="n"/>
      <c r="AG45" s="114" t="n"/>
      <c r="AH45" s="114" t="n"/>
      <c r="AI45" s="114" t="n"/>
      <c r="AJ45" s="114" t="n"/>
      <c r="AK45" s="114" t="n"/>
    </row>
    <row r="46" hidden="1" ht="18" customHeight="1" s="173" thickBot="1">
      <c r="A46" s="121" t="inlineStr">
        <is>
          <t>Listrik, gas dan air - Rupiah - Macet</t>
        </is>
      </c>
      <c r="B46" s="112" t="n"/>
      <c r="C46" s="114" t="n"/>
      <c r="D46" s="114" t="n"/>
      <c r="E46" s="114" t="n"/>
      <c r="F46" s="114" t="n"/>
      <c r="G46" s="114" t="n"/>
      <c r="H46" s="114" t="n"/>
      <c r="I46" s="114" t="n"/>
      <c r="J46" s="114" t="n"/>
      <c r="K46" s="114" t="n"/>
      <c r="L46" s="114" t="n"/>
      <c r="M46" s="114" t="n"/>
      <c r="N46" s="114" t="n"/>
      <c r="O46" s="114" t="n"/>
      <c r="P46" s="114" t="n"/>
      <c r="Q46" s="114" t="n"/>
      <c r="R46" s="114" t="n"/>
      <c r="S46" s="114" t="n"/>
      <c r="T46" s="114" t="n"/>
      <c r="U46" s="114" t="n"/>
      <c r="V46" s="114" t="n"/>
      <c r="W46" s="114" t="n"/>
      <c r="X46" s="114" t="n"/>
      <c r="Y46" s="114" t="n"/>
      <c r="Z46" s="114" t="n"/>
      <c r="AA46" s="114" t="n"/>
      <c r="AB46" s="114" t="n"/>
      <c r="AC46" s="114" t="n"/>
      <c r="AD46" s="114" t="n"/>
      <c r="AE46" s="114" t="n"/>
      <c r="AF46" s="114" t="n"/>
      <c r="AG46" s="114" t="n"/>
      <c r="AH46" s="114" t="n"/>
      <c r="AI46" s="114" t="n"/>
      <c r="AJ46" s="114" t="n"/>
      <c r="AK46" s="114" t="n"/>
    </row>
    <row r="47" ht="18" customHeight="1" s="173" thickBot="1">
      <c r="A47" s="118" t="inlineStr">
        <is>
          <t>Jasa sosial - Rupiah - Total</t>
        </is>
      </c>
      <c r="B47" s="112" t="n"/>
      <c r="C47" s="113" t="n"/>
      <c r="D47" s="113" t="n"/>
      <c r="E47" s="113" t="n"/>
      <c r="F47" s="113" t="n"/>
      <c r="G47" s="113" t="n"/>
      <c r="H47" s="113" t="n"/>
      <c r="I47" s="113" t="n"/>
      <c r="J47" s="113" t="n"/>
      <c r="K47" s="113" t="n"/>
      <c r="L47" s="113" t="n"/>
      <c r="M47" s="113" t="n"/>
      <c r="N47" s="113" t="n"/>
      <c r="O47" s="113" t="n"/>
      <c r="P47" s="113" t="n"/>
      <c r="Q47" s="113" t="n"/>
      <c r="R47" s="113" t="n"/>
      <c r="S47" s="113" t="n"/>
      <c r="T47" s="113" t="n"/>
      <c r="U47" s="113" t="n"/>
      <c r="V47" s="113" t="n"/>
      <c r="W47" s="113" t="n"/>
      <c r="X47" s="113" t="n"/>
      <c r="Y47" s="113" t="n"/>
      <c r="Z47" s="113" t="n"/>
      <c r="AA47" s="113" t="n"/>
      <c r="AB47" s="113" t="n"/>
      <c r="AC47" s="113" t="n"/>
      <c r="AD47" s="113" t="n"/>
      <c r="AE47" s="113" t="n"/>
      <c r="AF47" s="113" t="n"/>
      <c r="AG47" s="113" t="n"/>
      <c r="AH47" s="113" t="n"/>
      <c r="AI47" s="113" t="n"/>
      <c r="AJ47" s="113" t="n"/>
      <c r="AK47" s="113" t="n"/>
    </row>
    <row r="48" hidden="1" ht="18" customHeight="1" s="173" thickBot="1">
      <c r="A48" s="121" t="inlineStr">
        <is>
          <t>Jasa sosial - Rupiah - Lancar</t>
        </is>
      </c>
      <c r="B48" s="112" t="n"/>
      <c r="C48" s="114" t="n"/>
      <c r="D48" s="114" t="n"/>
      <c r="E48" s="114" t="n"/>
      <c r="F48" s="114" t="n"/>
      <c r="G48" s="114" t="n"/>
      <c r="H48" s="114" t="n"/>
      <c r="I48" s="114" t="n"/>
      <c r="J48" s="114" t="n"/>
      <c r="K48" s="114" t="n"/>
      <c r="L48" s="114" t="n"/>
      <c r="M48" s="114" t="n"/>
      <c r="N48" s="114" t="n"/>
      <c r="O48" s="114" t="n"/>
      <c r="P48" s="114" t="n"/>
      <c r="Q48" s="114" t="n"/>
      <c r="R48" s="114" t="n"/>
      <c r="S48" s="114" t="n"/>
      <c r="T48" s="114" t="n"/>
      <c r="U48" s="114" t="n"/>
      <c r="V48" s="114" t="n"/>
      <c r="W48" s="114" t="n"/>
      <c r="X48" s="114" t="n"/>
      <c r="Y48" s="114" t="n"/>
      <c r="Z48" s="114" t="n"/>
      <c r="AA48" s="114" t="n"/>
      <c r="AB48" s="114" t="n"/>
      <c r="AC48" s="114" t="n"/>
      <c r="AD48" s="114" t="n"/>
      <c r="AE48" s="114" t="n"/>
      <c r="AF48" s="114" t="n"/>
      <c r="AG48" s="114" t="n"/>
      <c r="AH48" s="114" t="n"/>
      <c r="AI48" s="114" t="n"/>
      <c r="AJ48" s="114" t="n"/>
      <c r="AK48" s="114" t="n"/>
    </row>
    <row r="49" hidden="1" ht="18" customHeight="1" s="173" thickBot="1">
      <c r="A49" s="121" t="inlineStr">
        <is>
          <t>Jasa sosial - Rupiah - Dalam perhatian khusus</t>
        </is>
      </c>
      <c r="B49" s="112" t="n"/>
      <c r="C49" s="114" t="n"/>
      <c r="D49" s="114" t="n"/>
      <c r="E49" s="114" t="n"/>
      <c r="F49" s="114" t="n"/>
      <c r="G49" s="114" t="n"/>
      <c r="H49" s="114" t="n"/>
      <c r="I49" s="114" t="n"/>
      <c r="J49" s="114" t="n"/>
      <c r="K49" s="114" t="n"/>
      <c r="L49" s="114" t="n"/>
      <c r="M49" s="114" t="n"/>
      <c r="N49" s="114" t="n"/>
      <c r="O49" s="114" t="n"/>
      <c r="P49" s="114" t="n"/>
      <c r="Q49" s="114" t="n"/>
      <c r="R49" s="114" t="n"/>
      <c r="S49" s="114" t="n"/>
      <c r="T49" s="114" t="n"/>
      <c r="U49" s="114" t="n"/>
      <c r="V49" s="114" t="n"/>
      <c r="W49" s="114" t="n"/>
      <c r="X49" s="114" t="n"/>
      <c r="Y49" s="114" t="n"/>
      <c r="Z49" s="114" t="n"/>
      <c r="AA49" s="114" t="n"/>
      <c r="AB49" s="114" t="n"/>
      <c r="AC49" s="114" t="n"/>
      <c r="AD49" s="114" t="n"/>
      <c r="AE49" s="114" t="n"/>
      <c r="AF49" s="114" t="n"/>
      <c r="AG49" s="114" t="n"/>
      <c r="AH49" s="114" t="n"/>
      <c r="AI49" s="114" t="n"/>
      <c r="AJ49" s="114" t="n"/>
      <c r="AK49" s="114" t="n"/>
    </row>
    <row r="50" hidden="1" ht="18" customHeight="1" s="173" thickBot="1">
      <c r="A50" s="121" t="inlineStr">
        <is>
          <t>Jasa sosial - Rupiah - Kurang lancar</t>
        </is>
      </c>
      <c r="B50" s="112" t="n"/>
      <c r="C50" s="114" t="n"/>
      <c r="D50" s="114" t="n"/>
      <c r="E50" s="114" t="n"/>
      <c r="F50" s="114" t="n"/>
      <c r="G50" s="114" t="n"/>
      <c r="H50" s="114" t="n"/>
      <c r="I50" s="114" t="n"/>
      <c r="J50" s="114" t="n"/>
      <c r="K50" s="114" t="n"/>
      <c r="L50" s="114" t="n"/>
      <c r="M50" s="114" t="n"/>
      <c r="N50" s="114" t="n"/>
      <c r="O50" s="114" t="n"/>
      <c r="P50" s="114" t="n"/>
      <c r="Q50" s="114" t="n"/>
      <c r="R50" s="114" t="n"/>
      <c r="S50" s="114" t="n"/>
      <c r="T50" s="114" t="n"/>
      <c r="U50" s="114" t="n"/>
      <c r="V50" s="114" t="n"/>
      <c r="W50" s="114" t="n"/>
      <c r="X50" s="114" t="n"/>
      <c r="Y50" s="114" t="n"/>
      <c r="Z50" s="114" t="n"/>
      <c r="AA50" s="114" t="n"/>
      <c r="AB50" s="114" t="n"/>
      <c r="AC50" s="114" t="n"/>
      <c r="AD50" s="114" t="n"/>
      <c r="AE50" s="114" t="n"/>
      <c r="AF50" s="114" t="n"/>
      <c r="AG50" s="114" t="n"/>
      <c r="AH50" s="114" t="n"/>
      <c r="AI50" s="114" t="n"/>
      <c r="AJ50" s="114" t="n"/>
      <c r="AK50" s="114" t="n"/>
    </row>
    <row r="51" hidden="1" ht="18" customHeight="1" s="173" thickBot="1">
      <c r="A51" s="121" t="inlineStr">
        <is>
          <t>Jasa sosial - Rupiah - Diragukan</t>
        </is>
      </c>
      <c r="B51" s="112" t="n"/>
      <c r="C51" s="114" t="n"/>
      <c r="D51" s="114" t="n"/>
      <c r="E51" s="114" t="n"/>
      <c r="F51" s="114" t="n"/>
      <c r="G51" s="114" t="n"/>
      <c r="H51" s="114" t="n"/>
      <c r="I51" s="114" t="n"/>
      <c r="J51" s="114" t="n"/>
      <c r="K51" s="114" t="n"/>
      <c r="L51" s="114" t="n"/>
      <c r="M51" s="114" t="n"/>
      <c r="N51" s="114" t="n"/>
      <c r="O51" s="114" t="n"/>
      <c r="P51" s="114" t="n"/>
      <c r="Q51" s="114" t="n"/>
      <c r="R51" s="114" t="n"/>
      <c r="S51" s="114" t="n"/>
      <c r="T51" s="114" t="n"/>
      <c r="U51" s="114" t="n"/>
      <c r="V51" s="114" t="n"/>
      <c r="W51" s="114" t="n"/>
      <c r="X51" s="114" t="n"/>
      <c r="Y51" s="114" t="n"/>
      <c r="Z51" s="114" t="n"/>
      <c r="AA51" s="114" t="n"/>
      <c r="AB51" s="114" t="n"/>
      <c r="AC51" s="114" t="n"/>
      <c r="AD51" s="114" t="n"/>
      <c r="AE51" s="114" t="n"/>
      <c r="AF51" s="114" t="n"/>
      <c r="AG51" s="114" t="n"/>
      <c r="AH51" s="114" t="n"/>
      <c r="AI51" s="114" t="n"/>
      <c r="AJ51" s="114" t="n"/>
      <c r="AK51" s="114" t="n"/>
    </row>
    <row r="52" hidden="1" ht="18" customHeight="1" s="173" thickBot="1">
      <c r="A52" s="121" t="inlineStr">
        <is>
          <t>Jasa sosial - Rupiah - Macet</t>
        </is>
      </c>
      <c r="B52" s="111" t="n"/>
      <c r="C52" s="114" t="n"/>
      <c r="D52" s="114" t="n"/>
      <c r="E52" s="114" t="n"/>
      <c r="F52" s="114" t="n"/>
      <c r="G52" s="114" t="n"/>
      <c r="H52" s="114" t="n"/>
      <c r="I52" s="114" t="n"/>
      <c r="J52" s="114" t="n"/>
      <c r="K52" s="114" t="n"/>
      <c r="L52" s="114" t="n"/>
      <c r="M52" s="114" t="n"/>
      <c r="N52" s="114" t="n"/>
      <c r="O52" s="114" t="n"/>
      <c r="P52" s="114" t="n"/>
      <c r="Q52" s="114" t="n"/>
      <c r="R52" s="114" t="n"/>
      <c r="S52" s="114" t="n"/>
      <c r="T52" s="114" t="n"/>
      <c r="U52" s="114" t="n"/>
      <c r="V52" s="114" t="n"/>
      <c r="W52" s="114" t="n"/>
      <c r="X52" s="114" t="n"/>
      <c r="Y52" s="114" t="n"/>
      <c r="Z52" s="114" t="n"/>
      <c r="AA52" s="114" t="n"/>
      <c r="AB52" s="114" t="n"/>
      <c r="AC52" s="114" t="n"/>
      <c r="AD52" s="114" t="n"/>
      <c r="AE52" s="114" t="n"/>
      <c r="AF52" s="114" t="n"/>
      <c r="AG52" s="114" t="n"/>
      <c r="AH52" s="114" t="n"/>
      <c r="AI52" s="114" t="n"/>
      <c r="AJ52" s="114" t="n"/>
      <c r="AK52" s="114" t="n"/>
    </row>
    <row r="53" ht="18" customHeight="1" s="173" thickBot="1">
      <c r="A53" s="118" t="inlineStr">
        <is>
          <t>Pertambangan - Rupiah - Total</t>
        </is>
      </c>
      <c r="B53" s="112" t="n"/>
      <c r="C53" s="113" t="n"/>
      <c r="D53" s="113" t="n"/>
      <c r="E53" s="113" t="n"/>
      <c r="F53" s="113" t="n"/>
      <c r="G53" s="113" t="n"/>
      <c r="H53" s="113" t="n"/>
      <c r="I53" s="113" t="n"/>
      <c r="J53" s="113" t="n"/>
      <c r="K53" s="113" t="n"/>
      <c r="L53" s="113" t="n"/>
      <c r="M53" s="113" t="n"/>
      <c r="N53" s="113" t="n"/>
      <c r="O53" s="113" t="n"/>
      <c r="P53" s="113" t="n"/>
      <c r="Q53" s="113" t="n"/>
      <c r="R53" s="113" t="n"/>
      <c r="S53" s="113" t="n"/>
      <c r="T53" s="113" t="n"/>
      <c r="U53" s="113" t="n"/>
      <c r="V53" s="113" t="n"/>
      <c r="W53" s="113" t="n"/>
      <c r="X53" s="113" t="n"/>
      <c r="Y53" s="113" t="n"/>
      <c r="Z53" s="113" t="n"/>
      <c r="AA53" s="113" t="n"/>
      <c r="AB53" s="113" t="n"/>
      <c r="AC53" s="113" t="n"/>
      <c r="AD53" s="113" t="n"/>
      <c r="AE53" s="113" t="n"/>
      <c r="AF53" s="113" t="n"/>
      <c r="AG53" s="113" t="n"/>
      <c r="AH53" s="113" t="n"/>
      <c r="AI53" s="113" t="n"/>
      <c r="AJ53" s="113" t="n"/>
      <c r="AK53" s="113" t="n"/>
    </row>
    <row r="54" hidden="1" ht="18" customHeight="1" s="173" thickBot="1">
      <c r="A54" s="121" t="inlineStr">
        <is>
          <t>Pertambangan - Rupiah - Lancar</t>
        </is>
      </c>
      <c r="B54" s="112" t="n"/>
      <c r="C54" s="114" t="n"/>
      <c r="D54" s="114" t="n"/>
      <c r="E54" s="114" t="n"/>
      <c r="F54" s="114" t="n"/>
      <c r="G54" s="114" t="n"/>
      <c r="H54" s="114" t="n"/>
      <c r="I54" s="114" t="n"/>
      <c r="J54" s="114" t="n"/>
      <c r="K54" s="114" t="n"/>
      <c r="L54" s="114" t="n"/>
      <c r="M54" s="114" t="n"/>
      <c r="N54" s="114" t="n"/>
      <c r="O54" s="114" t="n"/>
      <c r="P54" s="114" t="n"/>
      <c r="Q54" s="114" t="n"/>
      <c r="R54" s="114" t="n"/>
      <c r="S54" s="114" t="n"/>
      <c r="T54" s="114" t="n"/>
      <c r="U54" s="114" t="n"/>
      <c r="V54" s="114" t="n"/>
      <c r="W54" s="114" t="n"/>
      <c r="X54" s="114" t="n"/>
      <c r="Y54" s="114" t="n"/>
      <c r="Z54" s="114" t="n"/>
      <c r="AA54" s="114" t="n"/>
      <c r="AB54" s="114" t="n"/>
      <c r="AC54" s="114" t="n"/>
      <c r="AD54" s="114" t="n"/>
      <c r="AE54" s="114" t="n"/>
      <c r="AF54" s="114" t="n"/>
      <c r="AG54" s="114" t="n"/>
      <c r="AH54" s="114" t="n"/>
      <c r="AI54" s="114" t="n"/>
      <c r="AJ54" s="114" t="n"/>
      <c r="AK54" s="114" t="n"/>
    </row>
    <row r="55" hidden="1" ht="18" customHeight="1" s="173" thickBot="1">
      <c r="A55" s="121" t="inlineStr">
        <is>
          <t>Pertambangan - Rupiah - Dalam perhatian khusus</t>
        </is>
      </c>
      <c r="B55" s="112" t="n"/>
      <c r="C55" s="114" t="n"/>
      <c r="D55" s="114" t="n"/>
      <c r="E55" s="114" t="n"/>
      <c r="F55" s="114" t="n"/>
      <c r="G55" s="114" t="n"/>
      <c r="H55" s="114" t="n"/>
      <c r="I55" s="114" t="n"/>
      <c r="J55" s="114" t="n"/>
      <c r="K55" s="114" t="n"/>
      <c r="L55" s="114" t="n"/>
      <c r="M55" s="114" t="n"/>
      <c r="N55" s="114" t="n"/>
      <c r="O55" s="114" t="n"/>
      <c r="P55" s="114" t="n"/>
      <c r="Q55" s="114" t="n"/>
      <c r="R55" s="114" t="n"/>
      <c r="S55" s="114" t="n"/>
      <c r="T55" s="114" t="n"/>
      <c r="U55" s="114" t="n"/>
      <c r="V55" s="114" t="n"/>
      <c r="W55" s="114" t="n"/>
      <c r="X55" s="114" t="n"/>
      <c r="Y55" s="114" t="n"/>
      <c r="Z55" s="114" t="n"/>
      <c r="AA55" s="114" t="n"/>
      <c r="AB55" s="114" t="n"/>
      <c r="AC55" s="114" t="n"/>
      <c r="AD55" s="114" t="n"/>
      <c r="AE55" s="114" t="n"/>
      <c r="AF55" s="114" t="n"/>
      <c r="AG55" s="114" t="n"/>
      <c r="AH55" s="114" t="n"/>
      <c r="AI55" s="114" t="n"/>
      <c r="AJ55" s="114" t="n"/>
      <c r="AK55" s="114" t="n"/>
    </row>
    <row r="56" hidden="1" ht="18" customHeight="1" s="173" thickBot="1">
      <c r="A56" s="121" t="inlineStr">
        <is>
          <t>Pertambangan - Rupiah - Kurang lancar</t>
        </is>
      </c>
      <c r="B56" s="112" t="n"/>
      <c r="C56" s="114" t="n"/>
      <c r="D56" s="114" t="n"/>
      <c r="E56" s="114" t="n"/>
      <c r="F56" s="114" t="n"/>
      <c r="G56" s="114" t="n"/>
      <c r="H56" s="114" t="n"/>
      <c r="I56" s="114" t="n"/>
      <c r="J56" s="114" t="n"/>
      <c r="K56" s="114" t="n"/>
      <c r="L56" s="114" t="n"/>
      <c r="M56" s="114" t="n"/>
      <c r="N56" s="114" t="n"/>
      <c r="O56" s="114" t="n"/>
      <c r="P56" s="114" t="n"/>
      <c r="Q56" s="114" t="n"/>
      <c r="R56" s="114" t="n"/>
      <c r="S56" s="114" t="n"/>
      <c r="T56" s="114" t="n"/>
      <c r="U56" s="114" t="n"/>
      <c r="V56" s="114" t="n"/>
      <c r="W56" s="114" t="n"/>
      <c r="X56" s="114" t="n"/>
      <c r="Y56" s="114" t="n"/>
      <c r="Z56" s="114" t="n"/>
      <c r="AA56" s="114" t="n"/>
      <c r="AB56" s="114" t="n"/>
      <c r="AC56" s="114" t="n"/>
      <c r="AD56" s="114" t="n"/>
      <c r="AE56" s="114" t="n"/>
      <c r="AF56" s="114" t="n"/>
      <c r="AG56" s="114" t="n"/>
      <c r="AH56" s="114" t="n"/>
      <c r="AI56" s="114" t="n"/>
      <c r="AJ56" s="114" t="n"/>
      <c r="AK56" s="114" t="n"/>
    </row>
    <row r="57" hidden="1" ht="18" customHeight="1" s="173" thickBot="1">
      <c r="A57" s="121" t="inlineStr">
        <is>
          <t>Pertambangan - Rupiah - Diragukan</t>
        </is>
      </c>
      <c r="B57" s="112" t="n"/>
      <c r="C57" s="114" t="n"/>
      <c r="D57" s="114" t="n"/>
      <c r="E57" s="114" t="n"/>
      <c r="F57" s="114" t="n"/>
      <c r="G57" s="114" t="n"/>
      <c r="H57" s="114" t="n"/>
      <c r="I57" s="114" t="n"/>
      <c r="J57" s="114" t="n"/>
      <c r="K57" s="114" t="n"/>
      <c r="L57" s="114" t="n"/>
      <c r="M57" s="114" t="n"/>
      <c r="N57" s="114" t="n"/>
      <c r="O57" s="114" t="n"/>
      <c r="P57" s="114" t="n"/>
      <c r="Q57" s="114" t="n"/>
      <c r="R57" s="114" t="n"/>
      <c r="S57" s="114" t="n"/>
      <c r="T57" s="114" t="n"/>
      <c r="U57" s="114" t="n"/>
      <c r="V57" s="114" t="n"/>
      <c r="W57" s="114" t="n"/>
      <c r="X57" s="114" t="n"/>
      <c r="Y57" s="114" t="n"/>
      <c r="Z57" s="114" t="n"/>
      <c r="AA57" s="114" t="n"/>
      <c r="AB57" s="114" t="n"/>
      <c r="AC57" s="114" t="n"/>
      <c r="AD57" s="114" t="n"/>
      <c r="AE57" s="114" t="n"/>
      <c r="AF57" s="114" t="n"/>
      <c r="AG57" s="114" t="n"/>
      <c r="AH57" s="114" t="n"/>
      <c r="AI57" s="114" t="n"/>
      <c r="AJ57" s="114" t="n"/>
      <c r="AK57" s="114" t="n"/>
    </row>
    <row r="58" hidden="1" ht="18" customHeight="1" s="173" thickBot="1">
      <c r="A58" s="121" t="inlineStr">
        <is>
          <t>Pertambangan - Rupiah - Macet</t>
        </is>
      </c>
      <c r="B58" s="111" t="n"/>
      <c r="C58" s="114" t="n"/>
      <c r="D58" s="114" t="n"/>
      <c r="E58" s="114" t="n"/>
      <c r="F58" s="114" t="n"/>
      <c r="G58" s="114" t="n"/>
      <c r="H58" s="114" t="n"/>
      <c r="I58" s="114" t="n"/>
      <c r="J58" s="114" t="n"/>
      <c r="K58" s="114" t="n"/>
      <c r="L58" s="114" t="n"/>
      <c r="M58" s="114" t="n"/>
      <c r="N58" s="114" t="n"/>
      <c r="O58" s="114" t="n"/>
      <c r="P58" s="114" t="n"/>
      <c r="Q58" s="114" t="n"/>
      <c r="R58" s="114" t="n"/>
      <c r="S58" s="114" t="n"/>
      <c r="T58" s="114" t="n"/>
      <c r="U58" s="114" t="n"/>
      <c r="V58" s="114" t="n"/>
      <c r="W58" s="114" t="n"/>
      <c r="X58" s="114" t="n"/>
      <c r="Y58" s="114" t="n"/>
      <c r="Z58" s="114" t="n"/>
      <c r="AA58" s="114" t="n"/>
      <c r="AB58" s="114" t="n"/>
      <c r="AC58" s="114" t="n"/>
      <c r="AD58" s="114" t="n"/>
      <c r="AE58" s="114" t="n"/>
      <c r="AF58" s="114" t="n"/>
      <c r="AG58" s="114" t="n"/>
      <c r="AH58" s="114" t="n"/>
      <c r="AI58" s="114" t="n"/>
      <c r="AJ58" s="114" t="n"/>
      <c r="AK58" s="114" t="n"/>
    </row>
    <row r="59" ht="18" customHeight="1" s="173" thickBot="1">
      <c r="A59" s="118" t="inlineStr">
        <is>
          <t>Properti - Rupiah - Total</t>
        </is>
      </c>
      <c r="B59" s="112" t="n"/>
      <c r="C59" s="113" t="n"/>
      <c r="D59" s="113" t="n"/>
      <c r="E59" s="113" t="n"/>
      <c r="F59" s="113" t="n"/>
      <c r="G59" s="113" t="n"/>
      <c r="H59" s="113" t="n"/>
      <c r="I59" s="113" t="n"/>
      <c r="J59" s="113" t="n"/>
      <c r="K59" s="113" t="n"/>
      <c r="L59" s="113" t="n"/>
      <c r="M59" s="113" t="n"/>
      <c r="N59" s="113" t="n"/>
      <c r="O59" s="113" t="n"/>
      <c r="P59" s="113" t="n"/>
      <c r="Q59" s="113" t="n"/>
      <c r="R59" s="113" t="n"/>
      <c r="S59" s="113" t="n"/>
      <c r="T59" s="113" t="n"/>
      <c r="U59" s="113" t="n"/>
      <c r="V59" s="113" t="n"/>
      <c r="W59" s="113" t="n"/>
      <c r="X59" s="113" t="n"/>
      <c r="Y59" s="113" t="n"/>
      <c r="Z59" s="113" t="n"/>
      <c r="AA59" s="113" t="n"/>
      <c r="AB59" s="113" t="n"/>
      <c r="AC59" s="113" t="n"/>
      <c r="AD59" s="113" t="n"/>
      <c r="AE59" s="113" t="n"/>
      <c r="AF59" s="113" t="n"/>
      <c r="AG59" s="113" t="n"/>
      <c r="AH59" s="113" t="n"/>
      <c r="AI59" s="113" t="n"/>
      <c r="AJ59" s="113" t="n"/>
      <c r="AK59" s="113" t="n"/>
    </row>
    <row r="60" hidden="1" ht="18" customHeight="1" s="173" thickBot="1">
      <c r="A60" s="121" t="inlineStr">
        <is>
          <t>Properti - Rupiah - Lancar</t>
        </is>
      </c>
      <c r="B60" s="112" t="n"/>
      <c r="C60" s="114" t="n"/>
      <c r="D60" s="114" t="n"/>
      <c r="E60" s="114" t="n"/>
      <c r="F60" s="114" t="n"/>
      <c r="G60" s="114" t="n"/>
      <c r="H60" s="114" t="n"/>
      <c r="I60" s="114" t="n"/>
      <c r="J60" s="114" t="n"/>
      <c r="K60" s="114" t="n"/>
      <c r="L60" s="114" t="n"/>
      <c r="M60" s="114" t="n"/>
      <c r="N60" s="114" t="n"/>
      <c r="O60" s="114" t="n"/>
      <c r="P60" s="114" t="n"/>
      <c r="Q60" s="114" t="n"/>
      <c r="R60" s="114" t="n"/>
      <c r="S60" s="114" t="n"/>
      <c r="T60" s="114" t="n"/>
      <c r="U60" s="114" t="n"/>
      <c r="V60" s="114" t="n"/>
      <c r="W60" s="114" t="n"/>
      <c r="X60" s="114" t="n"/>
      <c r="Y60" s="114" t="n"/>
      <c r="Z60" s="114" t="n"/>
      <c r="AA60" s="114" t="n"/>
      <c r="AB60" s="114" t="n"/>
      <c r="AC60" s="114" t="n"/>
      <c r="AD60" s="114" t="n"/>
      <c r="AE60" s="114" t="n"/>
      <c r="AF60" s="114" t="n"/>
      <c r="AG60" s="114" t="n"/>
      <c r="AH60" s="114" t="n"/>
      <c r="AI60" s="114" t="n"/>
      <c r="AJ60" s="114" t="n"/>
      <c r="AK60" s="114" t="n"/>
    </row>
    <row r="61" hidden="1" ht="18" customHeight="1" s="173" thickBot="1">
      <c r="A61" s="121" t="inlineStr">
        <is>
          <t>Properti - Rupiah - Dalam perhatian khusus</t>
        </is>
      </c>
      <c r="B61" s="112" t="n"/>
      <c r="C61" s="114" t="n"/>
      <c r="D61" s="114" t="n"/>
      <c r="E61" s="114" t="n"/>
      <c r="F61" s="114" t="n"/>
      <c r="G61" s="114" t="n"/>
      <c r="H61" s="114" t="n"/>
      <c r="I61" s="114" t="n"/>
      <c r="J61" s="114" t="n"/>
      <c r="K61" s="114" t="n"/>
      <c r="L61" s="114" t="n"/>
      <c r="M61" s="114" t="n"/>
      <c r="N61" s="114" t="n"/>
      <c r="O61" s="114" t="n"/>
      <c r="P61" s="114" t="n"/>
      <c r="Q61" s="114" t="n"/>
      <c r="R61" s="114" t="n"/>
      <c r="S61" s="114" t="n"/>
      <c r="T61" s="114" t="n"/>
      <c r="U61" s="114" t="n"/>
      <c r="V61" s="114" t="n"/>
      <c r="W61" s="114" t="n"/>
      <c r="X61" s="114" t="n"/>
      <c r="Y61" s="114" t="n"/>
      <c r="Z61" s="114" t="n"/>
      <c r="AA61" s="114" t="n"/>
      <c r="AB61" s="114" t="n"/>
      <c r="AC61" s="114" t="n"/>
      <c r="AD61" s="114" t="n"/>
      <c r="AE61" s="114" t="n"/>
      <c r="AF61" s="114" t="n"/>
      <c r="AG61" s="114" t="n"/>
      <c r="AH61" s="114" t="n"/>
      <c r="AI61" s="114" t="n"/>
      <c r="AJ61" s="114" t="n"/>
      <c r="AK61" s="114" t="n"/>
    </row>
    <row r="62" hidden="1" ht="18" customHeight="1" s="173" thickBot="1">
      <c r="A62" s="121" t="inlineStr">
        <is>
          <t>Properti - Rupiah - Kurang lancar</t>
        </is>
      </c>
      <c r="B62" s="112" t="n"/>
      <c r="C62" s="114" t="n"/>
      <c r="D62" s="114" t="n"/>
      <c r="E62" s="114" t="n"/>
      <c r="F62" s="114" t="n"/>
      <c r="G62" s="114" t="n"/>
      <c r="H62" s="114" t="n"/>
      <c r="I62" s="114" t="n"/>
      <c r="J62" s="114" t="n"/>
      <c r="K62" s="114" t="n"/>
      <c r="L62" s="114" t="n"/>
      <c r="M62" s="114" t="n"/>
      <c r="N62" s="114" t="n"/>
      <c r="O62" s="114" t="n"/>
      <c r="P62" s="114" t="n"/>
      <c r="Q62" s="114" t="n"/>
      <c r="R62" s="114" t="n"/>
      <c r="S62" s="114" t="n"/>
      <c r="T62" s="114" t="n"/>
      <c r="U62" s="114" t="n"/>
      <c r="V62" s="114" t="n"/>
      <c r="W62" s="114" t="n"/>
      <c r="X62" s="114" t="n"/>
      <c r="Y62" s="114" t="n"/>
      <c r="Z62" s="114" t="n"/>
      <c r="AA62" s="114" t="n"/>
      <c r="AB62" s="114" t="n"/>
      <c r="AC62" s="114" t="n"/>
      <c r="AD62" s="114" t="n"/>
      <c r="AE62" s="114" t="n"/>
      <c r="AF62" s="114" t="n"/>
      <c r="AG62" s="114" t="n"/>
      <c r="AH62" s="114" t="n"/>
      <c r="AI62" s="114" t="n"/>
      <c r="AJ62" s="114" t="n"/>
      <c r="AK62" s="114" t="n"/>
    </row>
    <row r="63" hidden="1" ht="18" customHeight="1" s="173" thickBot="1">
      <c r="A63" s="121" t="inlineStr">
        <is>
          <t>Properti - Rupiah - Diragukan</t>
        </is>
      </c>
      <c r="B63" s="112" t="n"/>
      <c r="C63" s="114" t="n"/>
      <c r="D63" s="114" t="n"/>
      <c r="E63" s="114" t="n"/>
      <c r="F63" s="114" t="n"/>
      <c r="G63" s="114" t="n"/>
      <c r="H63" s="114" t="n"/>
      <c r="I63" s="114" t="n"/>
      <c r="J63" s="114" t="n"/>
      <c r="K63" s="114" t="n"/>
      <c r="L63" s="114" t="n"/>
      <c r="M63" s="114" t="n"/>
      <c r="N63" s="114" t="n"/>
      <c r="O63" s="114" t="n"/>
      <c r="P63" s="114" t="n"/>
      <c r="Q63" s="114" t="n"/>
      <c r="R63" s="114" t="n"/>
      <c r="S63" s="114" t="n"/>
      <c r="T63" s="114" t="n"/>
      <c r="U63" s="114" t="n"/>
      <c r="V63" s="114" t="n"/>
      <c r="W63" s="114" t="n"/>
      <c r="X63" s="114" t="n"/>
      <c r="Y63" s="114" t="n"/>
      <c r="Z63" s="114" t="n"/>
      <c r="AA63" s="114" t="n"/>
      <c r="AB63" s="114" t="n"/>
      <c r="AC63" s="114" t="n"/>
      <c r="AD63" s="114" t="n"/>
      <c r="AE63" s="114" t="n"/>
      <c r="AF63" s="114" t="n"/>
      <c r="AG63" s="114" t="n"/>
      <c r="AH63" s="114" t="n"/>
      <c r="AI63" s="114" t="n"/>
      <c r="AJ63" s="114" t="n"/>
      <c r="AK63" s="114" t="n"/>
    </row>
    <row r="64" hidden="1" ht="18" customHeight="1" s="173" thickBot="1">
      <c r="A64" s="121" t="inlineStr">
        <is>
          <t>Properti - Rupiah - Macet</t>
        </is>
      </c>
      <c r="B64" s="111" t="n"/>
      <c r="C64" s="114" t="n"/>
      <c r="D64" s="114" t="n"/>
      <c r="E64" s="114" t="n"/>
      <c r="F64" s="114" t="n"/>
      <c r="G64" s="114" t="n"/>
      <c r="H64" s="114" t="n"/>
      <c r="I64" s="114" t="n"/>
      <c r="J64" s="114" t="n"/>
      <c r="K64" s="114" t="n"/>
      <c r="L64" s="114" t="n"/>
      <c r="M64" s="114" t="n"/>
      <c r="N64" s="114" t="n"/>
      <c r="O64" s="114" t="n"/>
      <c r="P64" s="114" t="n"/>
      <c r="Q64" s="114" t="n"/>
      <c r="R64" s="114" t="n"/>
      <c r="S64" s="114" t="n"/>
      <c r="T64" s="114" t="n"/>
      <c r="U64" s="114" t="n"/>
      <c r="V64" s="114" t="n"/>
      <c r="W64" s="114" t="n"/>
      <c r="X64" s="114" t="n"/>
      <c r="Y64" s="114" t="n"/>
      <c r="Z64" s="114" t="n"/>
      <c r="AA64" s="114" t="n"/>
      <c r="AB64" s="114" t="n"/>
      <c r="AC64" s="114" t="n"/>
      <c r="AD64" s="114" t="n"/>
      <c r="AE64" s="114" t="n"/>
      <c r="AF64" s="114" t="n"/>
      <c r="AG64" s="114" t="n"/>
      <c r="AH64" s="114" t="n"/>
      <c r="AI64" s="114" t="n"/>
      <c r="AJ64" s="114" t="n"/>
      <c r="AK64" s="114" t="n"/>
    </row>
    <row r="65" ht="18" customHeight="1" s="173" thickBot="1">
      <c r="A65" s="118" t="inlineStr">
        <is>
          <t>Lain-lain - Rupiah - Total</t>
        </is>
      </c>
      <c r="B65" s="112" t="n"/>
      <c r="C65" s="113" t="n"/>
      <c r="D65" s="113" t="n"/>
      <c r="E65" s="113" t="n"/>
      <c r="F65" s="113" t="n"/>
      <c r="G65" s="113" t="n"/>
      <c r="H65" s="113" t="n"/>
      <c r="I65" s="113" t="n"/>
      <c r="J65" s="113" t="n"/>
      <c r="K65" s="113" t="n"/>
      <c r="L65" s="113" t="n"/>
      <c r="M65" s="113" t="n"/>
      <c r="N65" s="113" t="n"/>
      <c r="O65" s="113" t="n"/>
      <c r="P65" s="113" t="n"/>
      <c r="Q65" s="113" t="n"/>
      <c r="R65" s="113" t="n"/>
      <c r="S65" s="113" t="n"/>
      <c r="T65" s="113" t="n"/>
      <c r="U65" s="113" t="n"/>
      <c r="V65" s="113" t="n"/>
      <c r="W65" s="113" t="n"/>
      <c r="X65" s="113" t="n"/>
      <c r="Y65" s="113" t="n"/>
      <c r="Z65" s="113" t="n"/>
      <c r="AA65" s="113" t="n"/>
      <c r="AB65" s="113" t="n"/>
      <c r="AC65" s="113" t="n"/>
      <c r="AD65" s="113" t="n"/>
      <c r="AE65" s="113" t="n"/>
      <c r="AF65" s="113" t="n"/>
      <c r="AG65" s="113" t="n"/>
      <c r="AH65" s="113" t="n"/>
      <c r="AI65" s="113" t="n"/>
      <c r="AJ65" s="113" t="n"/>
      <c r="AK65" s="113" t="n"/>
    </row>
    <row r="66" hidden="1" ht="18" customHeight="1" s="173" thickBot="1">
      <c r="A66" s="121" t="inlineStr">
        <is>
          <t>Lain-lain - Rupiah - Lancar</t>
        </is>
      </c>
      <c r="B66" s="112" t="n"/>
      <c r="C66" s="114" t="n"/>
      <c r="D66" s="114" t="n"/>
      <c r="E66" s="114" t="n"/>
      <c r="F66" s="114" t="n"/>
      <c r="G66" s="114" t="n"/>
      <c r="H66" s="114" t="n"/>
      <c r="I66" s="114" t="n"/>
      <c r="J66" s="114" t="n"/>
      <c r="K66" s="114" t="n"/>
      <c r="L66" s="114" t="n"/>
      <c r="M66" s="114" t="n"/>
      <c r="N66" s="114" t="n"/>
      <c r="O66" s="114" t="n"/>
      <c r="P66" s="114" t="n"/>
      <c r="Q66" s="114" t="n"/>
      <c r="R66" s="114" t="n"/>
      <c r="S66" s="114" t="n"/>
      <c r="T66" s="114" t="n"/>
      <c r="U66" s="114" t="n"/>
      <c r="V66" s="114" t="n"/>
      <c r="W66" s="114" t="n"/>
      <c r="X66" s="114" t="n"/>
      <c r="Y66" s="114" t="n"/>
      <c r="Z66" s="114" t="n"/>
      <c r="AA66" s="114" t="n"/>
      <c r="AB66" s="114" t="n"/>
      <c r="AC66" s="114" t="n"/>
      <c r="AD66" s="114" t="n"/>
      <c r="AE66" s="114" t="n"/>
      <c r="AF66" s="114" t="n"/>
      <c r="AG66" s="114" t="n"/>
      <c r="AH66" s="114" t="n"/>
      <c r="AI66" s="114" t="n"/>
      <c r="AJ66" s="114" t="n"/>
      <c r="AK66" s="114" t="n"/>
    </row>
    <row r="67" hidden="1" ht="18" customHeight="1" s="173" thickBot="1">
      <c r="A67" s="121" t="inlineStr">
        <is>
          <t>Lain-lain - Rupiah - Dalam perhatian khusus</t>
        </is>
      </c>
      <c r="B67" s="112" t="n"/>
      <c r="C67" s="114" t="n"/>
      <c r="D67" s="114" t="n"/>
      <c r="E67" s="114" t="n"/>
      <c r="F67" s="114" t="n"/>
      <c r="G67" s="114" t="n"/>
      <c r="H67" s="114" t="n"/>
      <c r="I67" s="114" t="n"/>
      <c r="J67" s="114" t="n"/>
      <c r="K67" s="114" t="n"/>
      <c r="L67" s="114" t="n"/>
      <c r="M67" s="114" t="n"/>
      <c r="N67" s="114" t="n"/>
      <c r="O67" s="114" t="n"/>
      <c r="P67" s="114" t="n"/>
      <c r="Q67" s="114" t="n"/>
      <c r="R67" s="114" t="n"/>
      <c r="S67" s="114" t="n"/>
      <c r="T67" s="114" t="n"/>
      <c r="U67" s="114" t="n"/>
      <c r="V67" s="114" t="n"/>
      <c r="W67" s="114" t="n"/>
      <c r="X67" s="114" t="n"/>
      <c r="Y67" s="114" t="n"/>
      <c r="Z67" s="114" t="n"/>
      <c r="AA67" s="114" t="n"/>
      <c r="AB67" s="114" t="n"/>
      <c r="AC67" s="114" t="n"/>
      <c r="AD67" s="114" t="n"/>
      <c r="AE67" s="114" t="n"/>
      <c r="AF67" s="114" t="n"/>
      <c r="AG67" s="114" t="n"/>
      <c r="AH67" s="114" t="n"/>
      <c r="AI67" s="114" t="n"/>
      <c r="AJ67" s="114" t="n"/>
      <c r="AK67" s="114" t="n"/>
    </row>
    <row r="68" hidden="1" ht="18" customHeight="1" s="173" thickBot="1">
      <c r="A68" s="121" t="inlineStr">
        <is>
          <t>Lain-lain - Rupiah - Kurang lancar</t>
        </is>
      </c>
      <c r="B68" s="112" t="n"/>
      <c r="C68" s="114" t="n"/>
      <c r="D68" s="114" t="n"/>
      <c r="E68" s="114" t="n"/>
      <c r="F68" s="114" t="n"/>
      <c r="G68" s="114" t="n"/>
      <c r="H68" s="114" t="n"/>
      <c r="I68" s="114" t="n"/>
      <c r="J68" s="114" t="n"/>
      <c r="K68" s="114" t="n"/>
      <c r="L68" s="114" t="n"/>
      <c r="M68" s="114" t="n"/>
      <c r="N68" s="114" t="n"/>
      <c r="O68" s="114" t="n"/>
      <c r="P68" s="114" t="n"/>
      <c r="Q68" s="114" t="n"/>
      <c r="R68" s="114" t="n"/>
      <c r="S68" s="114" t="n"/>
      <c r="T68" s="114" t="n"/>
      <c r="U68" s="114" t="n"/>
      <c r="V68" s="114" t="n"/>
      <c r="W68" s="114" t="n"/>
      <c r="X68" s="114" t="n"/>
      <c r="Y68" s="114" t="n"/>
      <c r="Z68" s="114" t="n"/>
      <c r="AA68" s="114" t="n"/>
      <c r="AB68" s="114" t="n"/>
      <c r="AC68" s="114" t="n"/>
      <c r="AD68" s="114" t="n"/>
      <c r="AE68" s="114" t="n"/>
      <c r="AF68" s="114" t="n"/>
      <c r="AG68" s="114" t="n"/>
      <c r="AH68" s="114" t="n"/>
      <c r="AI68" s="114" t="n"/>
      <c r="AJ68" s="114" t="n"/>
      <c r="AK68" s="114" t="n"/>
    </row>
    <row r="69" hidden="1" ht="18" customHeight="1" s="173" thickBot="1">
      <c r="A69" s="121" t="inlineStr">
        <is>
          <t>Lain-lain - Rupiah - Diragukan</t>
        </is>
      </c>
      <c r="B69" s="112" t="n"/>
      <c r="C69" s="114" t="n"/>
      <c r="D69" s="114" t="n"/>
      <c r="E69" s="114" t="n"/>
      <c r="F69" s="114" t="n"/>
      <c r="G69" s="114" t="n"/>
      <c r="H69" s="114" t="n"/>
      <c r="I69" s="114" t="n"/>
      <c r="J69" s="114" t="n"/>
      <c r="K69" s="114" t="n"/>
      <c r="L69" s="114" t="n"/>
      <c r="M69" s="114" t="n"/>
      <c r="N69" s="114" t="n"/>
      <c r="O69" s="114" t="n"/>
      <c r="P69" s="114" t="n"/>
      <c r="Q69" s="114" t="n"/>
      <c r="R69" s="114" t="n"/>
      <c r="S69" s="114" t="n"/>
      <c r="T69" s="114" t="n"/>
      <c r="U69" s="114" t="n"/>
      <c r="V69" s="114" t="n"/>
      <c r="W69" s="114" t="n"/>
      <c r="X69" s="114" t="n"/>
      <c r="Y69" s="114" t="n"/>
      <c r="Z69" s="114" t="n"/>
      <c r="AA69" s="114" t="n"/>
      <c r="AB69" s="114" t="n"/>
      <c r="AC69" s="114" t="n"/>
      <c r="AD69" s="114" t="n"/>
      <c r="AE69" s="114" t="n"/>
      <c r="AF69" s="114" t="n"/>
      <c r="AG69" s="114" t="n"/>
      <c r="AH69" s="114" t="n"/>
      <c r="AI69" s="114" t="n"/>
      <c r="AJ69" s="114" t="n"/>
      <c r="AK69" s="114" t="n"/>
    </row>
    <row r="70" hidden="1" ht="18" customHeight="1" s="173" thickBot="1">
      <c r="A70" s="121" t="inlineStr">
        <is>
          <t>Lain-lain - Rupiah - Macet</t>
        </is>
      </c>
      <c r="B70" s="111" t="n"/>
      <c r="C70" s="114" t="n"/>
      <c r="D70" s="114" t="n"/>
      <c r="E70" s="114" t="n"/>
      <c r="F70" s="114" t="n"/>
      <c r="G70" s="114" t="n"/>
      <c r="H70" s="114" t="n"/>
      <c r="I70" s="114" t="n"/>
      <c r="J70" s="114" t="n"/>
      <c r="K70" s="114" t="n"/>
      <c r="L70" s="114" t="n"/>
      <c r="M70" s="114" t="n"/>
      <c r="N70" s="114" t="n"/>
      <c r="O70" s="114" t="n"/>
      <c r="P70" s="114" t="n"/>
      <c r="Q70" s="114" t="n"/>
      <c r="R70" s="114" t="n"/>
      <c r="S70" s="114" t="n"/>
      <c r="T70" s="114" t="n"/>
      <c r="U70" s="114" t="n"/>
      <c r="V70" s="114" t="n"/>
      <c r="W70" s="114" t="n"/>
      <c r="X70" s="114" t="n"/>
      <c r="Y70" s="114" t="n"/>
      <c r="Z70" s="114" t="n"/>
      <c r="AA70" s="114" t="n"/>
      <c r="AB70" s="114" t="n"/>
      <c r="AC70" s="114" t="n"/>
      <c r="AD70" s="114" t="n"/>
      <c r="AE70" s="114" t="n"/>
      <c r="AF70" s="114" t="n"/>
      <c r="AG70" s="114" t="n"/>
      <c r="AH70" s="114" t="n"/>
      <c r="AI70" s="114" t="n"/>
      <c r="AJ70" s="114" t="n"/>
      <c r="AK70" s="114" t="n"/>
    </row>
    <row r="71" ht="18" customHeight="1" s="173" thickBot="1">
      <c r="A71" s="118" t="inlineStr">
        <is>
          <t>Subtotal - Rupiah</t>
        </is>
      </c>
      <c r="B71" s="111" t="n"/>
      <c r="C71" s="113" t="n"/>
      <c r="D71" s="113" t="n"/>
      <c r="E71" s="113" t="n"/>
      <c r="F71" s="113" t="n"/>
      <c r="G71" s="113" t="n"/>
      <c r="H71" s="113" t="n"/>
      <c r="I71" s="113" t="n"/>
      <c r="J71" s="113" t="n"/>
      <c r="K71" s="113" t="n"/>
      <c r="L71" s="113" t="n"/>
      <c r="M71" s="113" t="n"/>
      <c r="N71" s="113" t="n"/>
      <c r="O71" s="113" t="n"/>
      <c r="P71" s="113" t="n"/>
      <c r="Q71" s="113" t="n"/>
      <c r="R71" s="113" t="n"/>
      <c r="S71" s="113" t="n"/>
      <c r="T71" s="113" t="n"/>
      <c r="U71" s="113" t="n"/>
      <c r="V71" s="113" t="n"/>
      <c r="W71" s="113" t="n"/>
      <c r="X71" s="113" t="n"/>
      <c r="Y71" s="113" t="n"/>
      <c r="Z71" s="113" t="n"/>
      <c r="AA71" s="113" t="n"/>
      <c r="AB71" s="113" t="n"/>
      <c r="AC71" s="113" t="n"/>
      <c r="AD71" s="113" t="n"/>
      <c r="AE71" s="113" t="n"/>
      <c r="AF71" s="113" t="n"/>
      <c r="AG71" s="113" t="n"/>
      <c r="AH71" s="113" t="n"/>
      <c r="AI71" s="113" t="n"/>
      <c r="AJ71" s="113" t="n"/>
      <c r="AK71" s="113" t="n"/>
    </row>
    <row r="72" hidden="1" ht="18" customHeight="1" s="173" thickBot="1">
      <c r="A72" s="121" t="inlineStr">
        <is>
          <t>Subtotal - Rupiah - Lancar</t>
        </is>
      </c>
      <c r="B72" s="111" t="n"/>
      <c r="C72" s="114" t="n"/>
      <c r="D72" s="114" t="n"/>
      <c r="E72" s="114" t="n"/>
      <c r="F72" s="114" t="n"/>
      <c r="G72" s="114" t="n"/>
      <c r="H72" s="114" t="n"/>
      <c r="I72" s="114" t="n"/>
      <c r="J72" s="114" t="n"/>
      <c r="K72" s="114" t="n"/>
      <c r="L72" s="114" t="n"/>
      <c r="M72" s="114" t="n"/>
      <c r="N72" s="114" t="n"/>
      <c r="O72" s="114" t="n"/>
      <c r="P72" s="114" t="n"/>
      <c r="Q72" s="114" t="n"/>
      <c r="R72" s="114" t="n"/>
      <c r="S72" s="114" t="n"/>
      <c r="T72" s="114" t="n"/>
      <c r="U72" s="114" t="n"/>
      <c r="V72" s="114" t="n"/>
      <c r="W72" s="114" t="n"/>
      <c r="X72" s="114" t="n"/>
      <c r="Y72" s="114" t="n"/>
      <c r="Z72" s="114" t="n"/>
      <c r="AA72" s="114" t="n"/>
      <c r="AB72" s="114" t="n"/>
      <c r="AC72" s="114" t="n"/>
      <c r="AD72" s="114" t="n"/>
      <c r="AE72" s="114" t="n"/>
      <c r="AF72" s="114" t="n"/>
      <c r="AG72" s="114" t="n"/>
      <c r="AH72" s="114" t="n"/>
      <c r="AI72" s="114" t="n"/>
      <c r="AJ72" s="114" t="n"/>
      <c r="AK72" s="114" t="n"/>
    </row>
    <row r="73" hidden="1" ht="18" customHeight="1" s="173" thickBot="1">
      <c r="A73" s="121" t="inlineStr">
        <is>
          <t>Subtotal - Rupiah - Dalam perhatian khusus</t>
        </is>
      </c>
      <c r="B73" s="111" t="n"/>
      <c r="C73" s="114" t="n"/>
      <c r="D73" s="114" t="n"/>
      <c r="E73" s="114" t="n"/>
      <c r="F73" s="114" t="n"/>
      <c r="G73" s="114" t="n"/>
      <c r="H73" s="114" t="n"/>
      <c r="I73" s="114" t="n"/>
      <c r="J73" s="114" t="n"/>
      <c r="K73" s="114" t="n"/>
      <c r="L73" s="114" t="n"/>
      <c r="M73" s="114" t="n"/>
      <c r="N73" s="114" t="n"/>
      <c r="O73" s="114" t="n"/>
      <c r="P73" s="114" t="n"/>
      <c r="Q73" s="114" t="n"/>
      <c r="R73" s="114" t="n"/>
      <c r="S73" s="114" t="n"/>
      <c r="T73" s="114" t="n"/>
      <c r="U73" s="114" t="n"/>
      <c r="V73" s="114" t="n"/>
      <c r="W73" s="114" t="n"/>
      <c r="X73" s="114" t="n"/>
      <c r="Y73" s="114" t="n"/>
      <c r="Z73" s="114" t="n"/>
      <c r="AA73" s="114" t="n"/>
      <c r="AB73" s="114" t="n"/>
      <c r="AC73" s="114" t="n"/>
      <c r="AD73" s="114" t="n"/>
      <c r="AE73" s="114" t="n"/>
      <c r="AF73" s="114" t="n"/>
      <c r="AG73" s="114" t="n"/>
      <c r="AH73" s="114" t="n"/>
      <c r="AI73" s="114" t="n"/>
      <c r="AJ73" s="114" t="n"/>
      <c r="AK73" s="114" t="n"/>
    </row>
    <row r="74" hidden="1" ht="18" customHeight="1" s="173" thickBot="1">
      <c r="A74" s="121" t="inlineStr">
        <is>
          <t>Subtotal - Rupiah - Kurang lancar</t>
        </is>
      </c>
      <c r="B74" s="111" t="n"/>
      <c r="C74" s="114" t="n"/>
      <c r="D74" s="114" t="n"/>
      <c r="E74" s="114" t="n"/>
      <c r="F74" s="114" t="n"/>
      <c r="G74" s="114" t="n"/>
      <c r="H74" s="114" t="n"/>
      <c r="I74" s="114" t="n"/>
      <c r="J74" s="114" t="n"/>
      <c r="K74" s="114" t="n"/>
      <c r="L74" s="114" t="n"/>
      <c r="M74" s="114" t="n"/>
      <c r="N74" s="114" t="n"/>
      <c r="O74" s="114" t="n"/>
      <c r="P74" s="114" t="n"/>
      <c r="Q74" s="114" t="n"/>
      <c r="R74" s="114" t="n"/>
      <c r="S74" s="114" t="n"/>
      <c r="T74" s="114" t="n"/>
      <c r="U74" s="114" t="n"/>
      <c r="V74" s="114" t="n"/>
      <c r="W74" s="114" t="n"/>
      <c r="X74" s="114" t="n"/>
      <c r="Y74" s="114" t="n"/>
      <c r="Z74" s="114" t="n"/>
      <c r="AA74" s="114" t="n"/>
      <c r="AB74" s="114" t="n"/>
      <c r="AC74" s="114" t="n"/>
      <c r="AD74" s="114" t="n"/>
      <c r="AE74" s="114" t="n"/>
      <c r="AF74" s="114" t="n"/>
      <c r="AG74" s="114" t="n"/>
      <c r="AH74" s="114" t="n"/>
      <c r="AI74" s="114" t="n"/>
      <c r="AJ74" s="114" t="n"/>
      <c r="AK74" s="114" t="n"/>
    </row>
    <row r="75" hidden="1" ht="18" customHeight="1" s="173" thickBot="1">
      <c r="A75" s="121" t="inlineStr">
        <is>
          <t>Subtotal - Rupiah - Diragukan</t>
        </is>
      </c>
      <c r="B75" s="111" t="n"/>
      <c r="C75" s="114" t="n"/>
      <c r="D75" s="114" t="n"/>
      <c r="E75" s="114" t="n"/>
      <c r="F75" s="114" t="n"/>
      <c r="G75" s="114" t="n"/>
      <c r="H75" s="114" t="n"/>
      <c r="I75" s="114" t="n"/>
      <c r="J75" s="114" t="n"/>
      <c r="K75" s="114" t="n"/>
      <c r="L75" s="114" t="n"/>
      <c r="M75" s="114" t="n"/>
      <c r="N75" s="114" t="n"/>
      <c r="O75" s="114" t="n"/>
      <c r="P75" s="114" t="n"/>
      <c r="Q75" s="114" t="n"/>
      <c r="R75" s="114" t="n"/>
      <c r="S75" s="114" t="n"/>
      <c r="T75" s="114" t="n"/>
      <c r="U75" s="114" t="n"/>
      <c r="V75" s="114" t="n"/>
      <c r="W75" s="114" t="n"/>
      <c r="X75" s="114" t="n"/>
      <c r="Y75" s="114" t="n"/>
      <c r="Z75" s="114" t="n"/>
      <c r="AA75" s="114" t="n"/>
      <c r="AB75" s="114" t="n"/>
      <c r="AC75" s="114" t="n"/>
      <c r="AD75" s="114" t="n"/>
      <c r="AE75" s="114" t="n"/>
      <c r="AF75" s="114" t="n"/>
      <c r="AG75" s="114" t="n"/>
      <c r="AH75" s="114" t="n"/>
      <c r="AI75" s="114" t="n"/>
      <c r="AJ75" s="114" t="n"/>
      <c r="AK75" s="114" t="n"/>
    </row>
    <row r="76" hidden="1" ht="18" customHeight="1" s="173" thickBot="1">
      <c r="A76" s="121" t="inlineStr">
        <is>
          <t>Subtotal - Rupiah - Macet</t>
        </is>
      </c>
      <c r="B76" s="111" t="n"/>
      <c r="C76" s="114" t="n"/>
      <c r="D76" s="114" t="n"/>
      <c r="E76" s="114" t="n"/>
      <c r="F76" s="114" t="n"/>
      <c r="G76" s="114" t="n"/>
      <c r="H76" s="114" t="n"/>
      <c r="I76" s="114" t="n"/>
      <c r="J76" s="114" t="n"/>
      <c r="K76" s="114" t="n"/>
      <c r="L76" s="114" t="n"/>
      <c r="M76" s="114" t="n"/>
      <c r="N76" s="114" t="n"/>
      <c r="O76" s="114" t="n"/>
      <c r="P76" s="114" t="n"/>
      <c r="Q76" s="114" t="n"/>
      <c r="R76" s="114" t="n"/>
      <c r="S76" s="114" t="n"/>
      <c r="T76" s="114" t="n"/>
      <c r="U76" s="114" t="n"/>
      <c r="V76" s="114" t="n"/>
      <c r="W76" s="114" t="n"/>
      <c r="X76" s="114" t="n"/>
      <c r="Y76" s="114" t="n"/>
      <c r="Z76" s="114" t="n"/>
      <c r="AA76" s="114" t="n"/>
      <c r="AB76" s="114" t="n"/>
      <c r="AC76" s="114" t="n"/>
      <c r="AD76" s="114" t="n"/>
      <c r="AE76" s="114" t="n"/>
      <c r="AF76" s="114" t="n"/>
      <c r="AG76" s="114" t="n"/>
      <c r="AH76" s="114" t="n"/>
      <c r="AI76" s="114" t="n"/>
      <c r="AJ76" s="114" t="n"/>
      <c r="AK76" s="114" t="n"/>
    </row>
    <row r="77" ht="19" customHeight="1" s="173" thickBot="1">
      <c r="A77" s="111" t="inlineStr">
        <is>
          <t>Mata uang asing</t>
        </is>
      </c>
      <c r="B77" s="112" t="n"/>
      <c r="C77" s="103" t="n"/>
      <c r="D77" s="103" t="n"/>
      <c r="E77" s="103" t="n"/>
      <c r="F77" s="103" t="n"/>
      <c r="G77" s="103" t="n"/>
      <c r="H77" s="103" t="n"/>
      <c r="I77" s="103" t="n"/>
      <c r="J77" s="103" t="n"/>
      <c r="K77" s="103" t="n"/>
      <c r="L77" s="103" t="n"/>
      <c r="M77" s="103" t="n"/>
      <c r="N77" s="103" t="n"/>
      <c r="O77" s="103" t="n"/>
      <c r="P77" s="103" t="n"/>
      <c r="Q77" s="103" t="n"/>
      <c r="R77" s="103" t="n"/>
      <c r="S77" s="103" t="n"/>
      <c r="T77" s="103" t="n"/>
      <c r="U77" s="103" t="n"/>
      <c r="V77" s="103" t="n"/>
      <c r="W77" s="103" t="n"/>
      <c r="X77" s="103" t="n"/>
      <c r="Y77" s="103" t="n"/>
      <c r="Z77" s="103" t="n"/>
      <c r="AA77" s="103" t="n"/>
      <c r="AB77" s="103" t="n"/>
      <c r="AC77" s="103" t="n"/>
      <c r="AD77" s="103" t="n"/>
      <c r="AE77" s="103" t="n"/>
      <c r="AF77" s="103" t="n"/>
      <c r="AG77" s="103" t="n"/>
      <c r="AH77" s="103" t="n"/>
      <c r="AI77" s="103" t="n"/>
      <c r="AJ77" s="103" t="n"/>
      <c r="AK77" s="103" t="n"/>
    </row>
    <row r="78" ht="18" customHeight="1" s="173" thickBot="1">
      <c r="A78" s="118" t="inlineStr">
        <is>
          <t>Perindustrian - Mata uang asing - Total</t>
        </is>
      </c>
      <c r="B78" s="111" t="n"/>
      <c r="C78" s="113" t="n"/>
      <c r="D78" s="113" t="n"/>
      <c r="E78" s="113" t="n"/>
      <c r="F78" s="113" t="n"/>
      <c r="G78" s="113" t="n"/>
      <c r="H78" s="113" t="n"/>
      <c r="I78" s="113" t="n"/>
      <c r="J78" s="113" t="n"/>
      <c r="K78" s="113" t="n"/>
      <c r="L78" s="113" t="n"/>
      <c r="M78" s="113" t="n"/>
      <c r="N78" s="113" t="n"/>
      <c r="O78" s="113" t="n"/>
      <c r="P78" s="113" t="n"/>
      <c r="Q78" s="113" t="n"/>
      <c r="R78" s="113" t="n"/>
      <c r="S78" s="113" t="n"/>
      <c r="T78" s="113" t="n"/>
      <c r="U78" s="113" t="n"/>
      <c r="V78" s="113" t="n"/>
      <c r="W78" s="113" t="n"/>
      <c r="X78" s="113" t="n"/>
      <c r="Y78" s="113" t="n"/>
      <c r="Z78" s="113" t="n"/>
      <c r="AA78" s="113" t="n"/>
      <c r="AB78" s="113" t="n"/>
      <c r="AC78" s="113" t="n"/>
      <c r="AD78" s="113" t="n"/>
      <c r="AE78" s="113" t="n"/>
      <c r="AF78" s="113" t="n"/>
      <c r="AG78" s="113" t="n"/>
      <c r="AH78" s="113" t="n"/>
      <c r="AI78" s="113" t="n"/>
      <c r="AJ78" s="113" t="n"/>
      <c r="AK78" s="113" t="n"/>
    </row>
    <row r="79" hidden="1" ht="18" customHeight="1" s="173" thickBot="1">
      <c r="A79" s="121" t="inlineStr">
        <is>
          <t>Perindustrian - Mata uang asing - Lancar</t>
        </is>
      </c>
      <c r="B79" s="111" t="n"/>
      <c r="C79" s="114" t="n"/>
      <c r="D79" s="114" t="n"/>
      <c r="E79" s="114" t="n"/>
      <c r="F79" s="114" t="n"/>
      <c r="G79" s="114" t="n"/>
      <c r="H79" s="114" t="n"/>
      <c r="I79" s="114" t="n"/>
      <c r="J79" s="114" t="n"/>
      <c r="K79" s="114" t="n"/>
      <c r="L79" s="114" t="n"/>
      <c r="M79" s="114" t="n"/>
      <c r="N79" s="114" t="n"/>
      <c r="O79" s="114" t="n"/>
      <c r="P79" s="114" t="n"/>
      <c r="Q79" s="114" t="n"/>
      <c r="R79" s="114" t="n"/>
      <c r="S79" s="114" t="n"/>
      <c r="T79" s="114" t="n"/>
      <c r="U79" s="114" t="n"/>
      <c r="V79" s="114" t="n"/>
      <c r="W79" s="114" t="n"/>
      <c r="X79" s="114" t="n"/>
      <c r="Y79" s="114" t="n"/>
      <c r="Z79" s="114" t="n"/>
      <c r="AA79" s="114" t="n"/>
      <c r="AB79" s="114" t="n"/>
      <c r="AC79" s="114" t="n"/>
      <c r="AD79" s="114" t="n"/>
      <c r="AE79" s="114" t="n"/>
      <c r="AF79" s="114" t="n"/>
      <c r="AG79" s="114" t="n"/>
      <c r="AH79" s="114" t="n"/>
      <c r="AI79" s="114" t="n"/>
      <c r="AJ79" s="114" t="n"/>
      <c r="AK79" s="114" t="n"/>
    </row>
    <row r="80" hidden="1" ht="18" customHeight="1" s="173" thickBot="1">
      <c r="A80" s="121" t="inlineStr">
        <is>
          <t>Perindustrian - Mata uang asing - Dalam perhatian khusus</t>
        </is>
      </c>
      <c r="B80" s="111" t="n"/>
      <c r="C80" s="114" t="n"/>
      <c r="D80" s="114" t="n"/>
      <c r="E80" s="114" t="n"/>
      <c r="F80" s="114" t="n"/>
      <c r="G80" s="114" t="n"/>
      <c r="H80" s="114" t="n"/>
      <c r="I80" s="114" t="n"/>
      <c r="J80" s="114" t="n"/>
      <c r="K80" s="114" t="n"/>
      <c r="L80" s="114" t="n"/>
      <c r="M80" s="114" t="n"/>
      <c r="N80" s="114" t="n"/>
      <c r="O80" s="114" t="n"/>
      <c r="P80" s="114" t="n"/>
      <c r="Q80" s="114" t="n"/>
      <c r="R80" s="114" t="n"/>
      <c r="S80" s="114" t="n"/>
      <c r="T80" s="114" t="n"/>
      <c r="U80" s="114" t="n"/>
      <c r="V80" s="114" t="n"/>
      <c r="W80" s="114" t="n"/>
      <c r="X80" s="114" t="n"/>
      <c r="Y80" s="114" t="n"/>
      <c r="Z80" s="114" t="n"/>
      <c r="AA80" s="114" t="n"/>
      <c r="AB80" s="114" t="n"/>
      <c r="AC80" s="114" t="n"/>
      <c r="AD80" s="114" t="n"/>
      <c r="AE80" s="114" t="n"/>
      <c r="AF80" s="114" t="n"/>
      <c r="AG80" s="114" t="n"/>
      <c r="AH80" s="114" t="n"/>
      <c r="AI80" s="114" t="n"/>
      <c r="AJ80" s="114" t="n"/>
      <c r="AK80" s="114" t="n"/>
    </row>
    <row r="81" hidden="1" ht="18" customHeight="1" s="173" thickBot="1">
      <c r="A81" s="121" t="inlineStr">
        <is>
          <t>Perindustrian - Mata uang asing - Kurang lancar</t>
        </is>
      </c>
      <c r="B81" s="111" t="n"/>
      <c r="C81" s="114" t="n"/>
      <c r="D81" s="114" t="n"/>
      <c r="E81" s="114" t="n"/>
      <c r="F81" s="114" t="n"/>
      <c r="G81" s="114" t="n"/>
      <c r="H81" s="114" t="n"/>
      <c r="I81" s="114" t="n"/>
      <c r="J81" s="114" t="n"/>
      <c r="K81" s="114" t="n"/>
      <c r="L81" s="114" t="n"/>
      <c r="M81" s="114" t="n"/>
      <c r="N81" s="114" t="n"/>
      <c r="O81" s="114" t="n"/>
      <c r="P81" s="114" t="n"/>
      <c r="Q81" s="114" t="n"/>
      <c r="R81" s="114" t="n"/>
      <c r="S81" s="114" t="n"/>
      <c r="T81" s="114" t="n"/>
      <c r="U81" s="114" t="n"/>
      <c r="V81" s="114" t="n"/>
      <c r="W81" s="114" t="n"/>
      <c r="X81" s="114" t="n"/>
      <c r="Y81" s="114" t="n"/>
      <c r="Z81" s="114" t="n"/>
      <c r="AA81" s="114" t="n"/>
      <c r="AB81" s="114" t="n"/>
      <c r="AC81" s="114" t="n"/>
      <c r="AD81" s="114" t="n"/>
      <c r="AE81" s="114" t="n"/>
      <c r="AF81" s="114" t="n"/>
      <c r="AG81" s="114" t="n"/>
      <c r="AH81" s="114" t="n"/>
      <c r="AI81" s="114" t="n"/>
      <c r="AJ81" s="114" t="n"/>
      <c r="AK81" s="114" t="n"/>
    </row>
    <row r="82" hidden="1" ht="18" customHeight="1" s="173" thickBot="1">
      <c r="A82" s="121" t="inlineStr">
        <is>
          <t>Perindustrian - Mata uang asing - Diragukan</t>
        </is>
      </c>
      <c r="B82" s="111" t="n"/>
      <c r="C82" s="114" t="n"/>
      <c r="D82" s="114" t="n"/>
      <c r="E82" s="114" t="n"/>
      <c r="F82" s="114" t="n"/>
      <c r="G82" s="114" t="n"/>
      <c r="H82" s="114" t="n"/>
      <c r="I82" s="114" t="n"/>
      <c r="J82" s="114" t="n"/>
      <c r="K82" s="114" t="n"/>
      <c r="L82" s="114" t="n"/>
      <c r="M82" s="114" t="n"/>
      <c r="N82" s="114" t="n"/>
      <c r="O82" s="114" t="n"/>
      <c r="P82" s="114" t="n"/>
      <c r="Q82" s="114" t="n"/>
      <c r="R82" s="114" t="n"/>
      <c r="S82" s="114" t="n"/>
      <c r="T82" s="114" t="n"/>
      <c r="U82" s="114" t="n"/>
      <c r="V82" s="114" t="n"/>
      <c r="W82" s="114" t="n"/>
      <c r="X82" s="114" t="n"/>
      <c r="Y82" s="114" t="n"/>
      <c r="Z82" s="114" t="n"/>
      <c r="AA82" s="114" t="n"/>
      <c r="AB82" s="114" t="n"/>
      <c r="AC82" s="114" t="n"/>
      <c r="AD82" s="114" t="n"/>
      <c r="AE82" s="114" t="n"/>
      <c r="AF82" s="114" t="n"/>
      <c r="AG82" s="114" t="n"/>
      <c r="AH82" s="114" t="n"/>
      <c r="AI82" s="114" t="n"/>
      <c r="AJ82" s="114" t="n"/>
      <c r="AK82" s="114" t="n"/>
    </row>
    <row r="83" hidden="1" ht="18" customHeight="1" s="173" thickBot="1">
      <c r="A83" s="121" t="inlineStr">
        <is>
          <t>Perindustrian - Mata uang asing - Macet</t>
        </is>
      </c>
      <c r="B83" s="111" t="n"/>
      <c r="C83" s="114" t="n"/>
      <c r="D83" s="114" t="n"/>
      <c r="E83" s="114" t="n"/>
      <c r="F83" s="114" t="n"/>
      <c r="G83" s="114" t="n"/>
      <c r="H83" s="114" t="n"/>
      <c r="I83" s="114" t="n"/>
      <c r="J83" s="114" t="n"/>
      <c r="K83" s="114" t="n"/>
      <c r="L83" s="114" t="n"/>
      <c r="M83" s="114" t="n"/>
      <c r="N83" s="114" t="n"/>
      <c r="O83" s="114" t="n"/>
      <c r="P83" s="114" t="n"/>
      <c r="Q83" s="114" t="n"/>
      <c r="R83" s="114" t="n"/>
      <c r="S83" s="114" t="n"/>
      <c r="T83" s="114" t="n"/>
      <c r="U83" s="114" t="n"/>
      <c r="V83" s="114" t="n"/>
      <c r="W83" s="114" t="n"/>
      <c r="X83" s="114" t="n"/>
      <c r="Y83" s="114" t="n"/>
      <c r="Z83" s="114" t="n"/>
      <c r="AA83" s="114" t="n"/>
      <c r="AB83" s="114" t="n"/>
      <c r="AC83" s="114" t="n"/>
      <c r="AD83" s="114" t="n"/>
      <c r="AE83" s="114" t="n"/>
      <c r="AF83" s="114" t="n"/>
      <c r="AG83" s="114" t="n"/>
      <c r="AH83" s="114" t="n"/>
      <c r="AI83" s="114" t="n"/>
      <c r="AJ83" s="114" t="n"/>
      <c r="AK83" s="114" t="n"/>
    </row>
    <row r="84" ht="18" customHeight="1" s="173" thickBot="1">
      <c r="A84" s="118" t="inlineStr">
        <is>
          <t>Perdagangan, restoran dan hotel - Mata uang asing - Total</t>
        </is>
      </c>
      <c r="B84" s="111" t="n"/>
      <c r="C84" s="113" t="n"/>
      <c r="D84" s="113" t="n"/>
      <c r="E84" s="113" t="n"/>
      <c r="F84" s="113" t="n"/>
      <c r="G84" s="113" t="n"/>
      <c r="H84" s="113" t="n"/>
      <c r="I84" s="113" t="n"/>
      <c r="J84" s="113" t="n"/>
      <c r="K84" s="113" t="n"/>
      <c r="L84" s="113" t="n"/>
      <c r="M84" s="113" t="n"/>
      <c r="N84" s="113" t="n"/>
      <c r="O84" s="113" t="n"/>
      <c r="P84" s="113" t="n"/>
      <c r="Q84" s="113" t="n"/>
      <c r="R84" s="113" t="n"/>
      <c r="S84" s="113" t="n"/>
      <c r="T84" s="113" t="n"/>
      <c r="U84" s="113" t="n"/>
      <c r="V84" s="113" t="n"/>
      <c r="W84" s="113" t="n"/>
      <c r="X84" s="113" t="n"/>
      <c r="Y84" s="113" t="n"/>
      <c r="Z84" s="113" t="n"/>
      <c r="AA84" s="113" t="n"/>
      <c r="AB84" s="113" t="n"/>
      <c r="AC84" s="113" t="n"/>
      <c r="AD84" s="113" t="n"/>
      <c r="AE84" s="113" t="n"/>
      <c r="AF84" s="113" t="n"/>
      <c r="AG84" s="113" t="n"/>
      <c r="AH84" s="113" t="n"/>
      <c r="AI84" s="113" t="n"/>
      <c r="AJ84" s="113" t="n"/>
      <c r="AK84" s="113" t="n"/>
    </row>
    <row r="85" hidden="1" ht="18" customHeight="1" s="173" thickBot="1">
      <c r="A85" s="121" t="inlineStr">
        <is>
          <t>Perdagangan, restoran dan hotel - Mata uang asing - Lancar</t>
        </is>
      </c>
      <c r="B85" s="111" t="n"/>
      <c r="C85" s="114" t="n"/>
      <c r="D85" s="114" t="n"/>
      <c r="E85" s="114" t="n"/>
      <c r="F85" s="114" t="n"/>
      <c r="G85" s="114" t="n"/>
      <c r="H85" s="114" t="n"/>
      <c r="I85" s="114" t="n"/>
      <c r="J85" s="114" t="n"/>
      <c r="K85" s="114" t="n"/>
      <c r="L85" s="114" t="n"/>
      <c r="M85" s="114" t="n"/>
      <c r="N85" s="114" t="n"/>
      <c r="O85" s="114" t="n"/>
      <c r="P85" s="114" t="n"/>
      <c r="Q85" s="114" t="n"/>
      <c r="R85" s="114" t="n"/>
      <c r="S85" s="114" t="n"/>
      <c r="T85" s="114" t="n"/>
      <c r="U85" s="114" t="n"/>
      <c r="V85" s="114" t="n"/>
      <c r="W85" s="114" t="n"/>
      <c r="X85" s="114" t="n"/>
      <c r="Y85" s="114" t="n"/>
      <c r="Z85" s="114" t="n"/>
      <c r="AA85" s="114" t="n"/>
      <c r="AB85" s="114" t="n"/>
      <c r="AC85" s="114" t="n"/>
      <c r="AD85" s="114" t="n"/>
      <c r="AE85" s="114" t="n"/>
      <c r="AF85" s="114" t="n"/>
      <c r="AG85" s="114" t="n"/>
      <c r="AH85" s="114" t="n"/>
      <c r="AI85" s="114" t="n"/>
      <c r="AJ85" s="114" t="n"/>
      <c r="AK85" s="114" t="n"/>
    </row>
    <row r="86" hidden="1" ht="18" customHeight="1" s="173" thickBot="1">
      <c r="A86" s="121" t="inlineStr">
        <is>
          <t>Perdagangan, restoran dan hotel - Mata uang asing - Dalam perhatian khusus</t>
        </is>
      </c>
      <c r="B86" s="111" t="n"/>
      <c r="C86" s="114" t="n"/>
      <c r="D86" s="114" t="n"/>
      <c r="E86" s="114" t="n"/>
      <c r="F86" s="114" t="n"/>
      <c r="G86" s="114" t="n"/>
      <c r="H86" s="114" t="n"/>
      <c r="I86" s="114" t="n"/>
      <c r="J86" s="114" t="n"/>
      <c r="K86" s="114" t="n"/>
      <c r="L86" s="114" t="n"/>
      <c r="M86" s="114" t="n"/>
      <c r="N86" s="114" t="n"/>
      <c r="O86" s="114" t="n"/>
      <c r="P86" s="114" t="n"/>
      <c r="Q86" s="114" t="n"/>
      <c r="R86" s="114" t="n"/>
      <c r="S86" s="114" t="n"/>
      <c r="T86" s="114" t="n"/>
      <c r="U86" s="114" t="n"/>
      <c r="V86" s="114" t="n"/>
      <c r="W86" s="114" t="n"/>
      <c r="X86" s="114" t="n"/>
      <c r="Y86" s="114" t="n"/>
      <c r="Z86" s="114" t="n"/>
      <c r="AA86" s="114" t="n"/>
      <c r="AB86" s="114" t="n"/>
      <c r="AC86" s="114" t="n"/>
      <c r="AD86" s="114" t="n"/>
      <c r="AE86" s="114" t="n"/>
      <c r="AF86" s="114" t="n"/>
      <c r="AG86" s="114" t="n"/>
      <c r="AH86" s="114" t="n"/>
      <c r="AI86" s="114" t="n"/>
      <c r="AJ86" s="114" t="n"/>
      <c r="AK86" s="114" t="n"/>
    </row>
    <row r="87" hidden="1" ht="18" customHeight="1" s="173" thickBot="1">
      <c r="A87" s="121" t="inlineStr">
        <is>
          <t>Perdagangan, restoran dan hotel - Mata uang asing - Kurang lancar</t>
        </is>
      </c>
      <c r="B87" s="111" t="n"/>
      <c r="C87" s="114" t="n"/>
      <c r="D87" s="114" t="n"/>
      <c r="E87" s="114" t="n"/>
      <c r="F87" s="114" t="n"/>
      <c r="G87" s="114" t="n"/>
      <c r="H87" s="114" t="n"/>
      <c r="I87" s="114" t="n"/>
      <c r="J87" s="114" t="n"/>
      <c r="K87" s="114" t="n"/>
      <c r="L87" s="114" t="n"/>
      <c r="M87" s="114" t="n"/>
      <c r="N87" s="114" t="n"/>
      <c r="O87" s="114" t="n"/>
      <c r="P87" s="114" t="n"/>
      <c r="Q87" s="114" t="n"/>
      <c r="R87" s="114" t="n"/>
      <c r="S87" s="114" t="n"/>
      <c r="T87" s="114" t="n"/>
      <c r="U87" s="114" t="n"/>
      <c r="V87" s="114" t="n"/>
      <c r="W87" s="114" t="n"/>
      <c r="X87" s="114" t="n"/>
      <c r="Y87" s="114" t="n"/>
      <c r="Z87" s="114" t="n"/>
      <c r="AA87" s="114" t="n"/>
      <c r="AB87" s="114" t="n"/>
      <c r="AC87" s="114" t="n"/>
      <c r="AD87" s="114" t="n"/>
      <c r="AE87" s="114" t="n"/>
      <c r="AF87" s="114" t="n"/>
      <c r="AG87" s="114" t="n"/>
      <c r="AH87" s="114" t="n"/>
      <c r="AI87" s="114" t="n"/>
      <c r="AJ87" s="114" t="n"/>
      <c r="AK87" s="114" t="n"/>
    </row>
    <row r="88" hidden="1" ht="18" customHeight="1" s="173" thickBot="1">
      <c r="A88" s="121" t="inlineStr">
        <is>
          <t>Perdagangan, restoran dan hotel - Mata uang asing - Diragukan</t>
        </is>
      </c>
      <c r="B88" s="111" t="n"/>
      <c r="C88" s="114" t="n"/>
      <c r="D88" s="114" t="n"/>
      <c r="E88" s="114" t="n"/>
      <c r="F88" s="114" t="n"/>
      <c r="G88" s="114" t="n"/>
      <c r="H88" s="114" t="n"/>
      <c r="I88" s="114" t="n"/>
      <c r="J88" s="114" t="n"/>
      <c r="K88" s="114" t="n"/>
      <c r="L88" s="114" t="n"/>
      <c r="M88" s="114" t="n"/>
      <c r="N88" s="114" t="n"/>
      <c r="O88" s="114" t="n"/>
      <c r="P88" s="114" t="n"/>
      <c r="Q88" s="114" t="n"/>
      <c r="R88" s="114" t="n"/>
      <c r="S88" s="114" t="n"/>
      <c r="T88" s="114" t="n"/>
      <c r="U88" s="114" t="n"/>
      <c r="V88" s="114" t="n"/>
      <c r="W88" s="114" t="n"/>
      <c r="X88" s="114" t="n"/>
      <c r="Y88" s="114" t="n"/>
      <c r="Z88" s="114" t="n"/>
      <c r="AA88" s="114" t="n"/>
      <c r="AB88" s="114" t="n"/>
      <c r="AC88" s="114" t="n"/>
      <c r="AD88" s="114" t="n"/>
      <c r="AE88" s="114" t="n"/>
      <c r="AF88" s="114" t="n"/>
      <c r="AG88" s="114" t="n"/>
      <c r="AH88" s="114" t="n"/>
      <c r="AI88" s="114" t="n"/>
      <c r="AJ88" s="114" t="n"/>
      <c r="AK88" s="114" t="n"/>
    </row>
    <row r="89" hidden="1" ht="18" customHeight="1" s="173" thickBot="1">
      <c r="A89" s="121" t="inlineStr">
        <is>
          <t>Perdagangan, restoran dan hotel - Mata uang asing - Macet</t>
        </is>
      </c>
      <c r="B89" s="111" t="n"/>
      <c r="C89" s="114" t="n"/>
      <c r="D89" s="114" t="n"/>
      <c r="E89" s="114" t="n"/>
      <c r="F89" s="114" t="n"/>
      <c r="G89" s="114" t="n"/>
      <c r="H89" s="114" t="n"/>
      <c r="I89" s="114" t="n"/>
      <c r="J89" s="114" t="n"/>
      <c r="K89" s="114" t="n"/>
      <c r="L89" s="114" t="n"/>
      <c r="M89" s="114" t="n"/>
      <c r="N89" s="114" t="n"/>
      <c r="O89" s="114" t="n"/>
      <c r="P89" s="114" t="n"/>
      <c r="Q89" s="114" t="n"/>
      <c r="R89" s="114" t="n"/>
      <c r="S89" s="114" t="n"/>
      <c r="T89" s="114" t="n"/>
      <c r="U89" s="114" t="n"/>
      <c r="V89" s="114" t="n"/>
      <c r="W89" s="114" t="n"/>
      <c r="X89" s="114" t="n"/>
      <c r="Y89" s="114" t="n"/>
      <c r="Z89" s="114" t="n"/>
      <c r="AA89" s="114" t="n"/>
      <c r="AB89" s="114" t="n"/>
      <c r="AC89" s="114" t="n"/>
      <c r="AD89" s="114" t="n"/>
      <c r="AE89" s="114" t="n"/>
      <c r="AF89" s="114" t="n"/>
      <c r="AG89" s="114" t="n"/>
      <c r="AH89" s="114" t="n"/>
      <c r="AI89" s="114" t="n"/>
      <c r="AJ89" s="114" t="n"/>
      <c r="AK89" s="114" t="n"/>
    </row>
    <row r="90" ht="18" customHeight="1" s="173" thickBot="1">
      <c r="A90" s="118" t="inlineStr">
        <is>
          <t>Pertanian - Mata uang asing - Total</t>
        </is>
      </c>
      <c r="B90" s="111" t="n"/>
      <c r="C90" s="113" t="n"/>
      <c r="D90" s="113" t="n"/>
      <c r="E90" s="113" t="n"/>
      <c r="F90" s="113" t="n"/>
      <c r="G90" s="113" t="n"/>
      <c r="H90" s="113" t="n"/>
      <c r="I90" s="113" t="n"/>
      <c r="J90" s="113" t="n"/>
      <c r="K90" s="113" t="n"/>
      <c r="L90" s="113" t="n"/>
      <c r="M90" s="113" t="n"/>
      <c r="N90" s="113" t="n"/>
      <c r="O90" s="113" t="n"/>
      <c r="P90" s="113" t="n"/>
      <c r="Q90" s="113" t="n"/>
      <c r="R90" s="113" t="n"/>
      <c r="S90" s="113" t="n"/>
      <c r="T90" s="113" t="n"/>
      <c r="U90" s="113" t="n"/>
      <c r="V90" s="113" t="n"/>
      <c r="W90" s="113" t="n"/>
      <c r="X90" s="113" t="n"/>
      <c r="Y90" s="113" t="n"/>
      <c r="Z90" s="113" t="n"/>
      <c r="AA90" s="113" t="n"/>
      <c r="AB90" s="113" t="n"/>
      <c r="AC90" s="113" t="n"/>
      <c r="AD90" s="113" t="n"/>
      <c r="AE90" s="113" t="n"/>
      <c r="AF90" s="113" t="n"/>
      <c r="AG90" s="113" t="n"/>
      <c r="AH90" s="113" t="n"/>
      <c r="AI90" s="113" t="n"/>
      <c r="AJ90" s="113" t="n"/>
      <c r="AK90" s="113" t="n"/>
    </row>
    <row r="91" hidden="1" ht="18" customHeight="1" s="173" thickBot="1">
      <c r="A91" s="121" t="inlineStr">
        <is>
          <t>Pertanian - Mata uang asing - Lancar</t>
        </is>
      </c>
      <c r="B91" s="111" t="n"/>
      <c r="C91" s="114" t="n"/>
      <c r="D91" s="114" t="n"/>
      <c r="E91" s="114" t="n"/>
      <c r="F91" s="114" t="n"/>
      <c r="G91" s="114" t="n"/>
      <c r="H91" s="114" t="n"/>
      <c r="I91" s="114" t="n"/>
      <c r="J91" s="114" t="n"/>
      <c r="K91" s="114" t="n"/>
      <c r="L91" s="114" t="n"/>
      <c r="M91" s="114" t="n"/>
      <c r="N91" s="114" t="n"/>
      <c r="O91" s="114" t="n"/>
      <c r="P91" s="114" t="n"/>
      <c r="Q91" s="114" t="n"/>
      <c r="R91" s="114" t="n"/>
      <c r="S91" s="114" t="n"/>
      <c r="T91" s="114" t="n"/>
      <c r="U91" s="114" t="n"/>
      <c r="V91" s="114" t="n"/>
      <c r="W91" s="114" t="n"/>
      <c r="X91" s="114" t="n"/>
      <c r="Y91" s="114" t="n"/>
      <c r="Z91" s="114" t="n"/>
      <c r="AA91" s="114" t="n"/>
      <c r="AB91" s="114" t="n"/>
      <c r="AC91" s="114" t="n"/>
      <c r="AD91" s="114" t="n"/>
      <c r="AE91" s="114" t="n"/>
      <c r="AF91" s="114" t="n"/>
      <c r="AG91" s="114" t="n"/>
      <c r="AH91" s="114" t="n"/>
      <c r="AI91" s="114" t="n"/>
      <c r="AJ91" s="114" t="n"/>
      <c r="AK91" s="114" t="n"/>
    </row>
    <row r="92" hidden="1" ht="18" customHeight="1" s="173" thickBot="1">
      <c r="A92" s="121" t="inlineStr">
        <is>
          <t>Pertanian - Mata uang asing - Dalam perhatian khusus</t>
        </is>
      </c>
      <c r="B92" s="111" t="n"/>
      <c r="C92" s="114" t="n"/>
      <c r="D92" s="114" t="n"/>
      <c r="E92" s="114" t="n"/>
      <c r="F92" s="114" t="n"/>
      <c r="G92" s="114" t="n"/>
      <c r="H92" s="114" t="n"/>
      <c r="I92" s="114" t="n"/>
      <c r="J92" s="114" t="n"/>
      <c r="K92" s="114" t="n"/>
      <c r="L92" s="114" t="n"/>
      <c r="M92" s="114" t="n"/>
      <c r="N92" s="114" t="n"/>
      <c r="O92" s="114" t="n"/>
      <c r="P92" s="114" t="n"/>
      <c r="Q92" s="114" t="n"/>
      <c r="R92" s="114" t="n"/>
      <c r="S92" s="114" t="n"/>
      <c r="T92" s="114" t="n"/>
      <c r="U92" s="114" t="n"/>
      <c r="V92" s="114" t="n"/>
      <c r="W92" s="114" t="n"/>
      <c r="X92" s="114" t="n"/>
      <c r="Y92" s="114" t="n"/>
      <c r="Z92" s="114" t="n"/>
      <c r="AA92" s="114" t="n"/>
      <c r="AB92" s="114" t="n"/>
      <c r="AC92" s="114" t="n"/>
      <c r="AD92" s="114" t="n"/>
      <c r="AE92" s="114" t="n"/>
      <c r="AF92" s="114" t="n"/>
      <c r="AG92" s="114" t="n"/>
      <c r="AH92" s="114" t="n"/>
      <c r="AI92" s="114" t="n"/>
      <c r="AJ92" s="114" t="n"/>
      <c r="AK92" s="114" t="n"/>
    </row>
    <row r="93" hidden="1" ht="18" customHeight="1" s="173" thickBot="1">
      <c r="A93" s="121" t="inlineStr">
        <is>
          <t>Pertanian - Mata uang asing - Kurang lancar</t>
        </is>
      </c>
      <c r="B93" s="111" t="n"/>
      <c r="C93" s="114" t="n"/>
      <c r="D93" s="114" t="n"/>
      <c r="E93" s="114" t="n"/>
      <c r="F93" s="114" t="n"/>
      <c r="G93" s="114" t="n"/>
      <c r="H93" s="114" t="n"/>
      <c r="I93" s="114" t="n"/>
      <c r="J93" s="114" t="n"/>
      <c r="K93" s="114" t="n"/>
      <c r="L93" s="114" t="n"/>
      <c r="M93" s="114" t="n"/>
      <c r="N93" s="114" t="n"/>
      <c r="O93" s="114" t="n"/>
      <c r="P93" s="114" t="n"/>
      <c r="Q93" s="114" t="n"/>
      <c r="R93" s="114" t="n"/>
      <c r="S93" s="114" t="n"/>
      <c r="T93" s="114" t="n"/>
      <c r="U93" s="114" t="n"/>
      <c r="V93" s="114" t="n"/>
      <c r="W93" s="114" t="n"/>
      <c r="X93" s="114" t="n"/>
      <c r="Y93" s="114" t="n"/>
      <c r="Z93" s="114" t="n"/>
      <c r="AA93" s="114" t="n"/>
      <c r="AB93" s="114" t="n"/>
      <c r="AC93" s="114" t="n"/>
      <c r="AD93" s="114" t="n"/>
      <c r="AE93" s="114" t="n"/>
      <c r="AF93" s="114" t="n"/>
      <c r="AG93" s="114" t="n"/>
      <c r="AH93" s="114" t="n"/>
      <c r="AI93" s="114" t="n"/>
      <c r="AJ93" s="114" t="n"/>
      <c r="AK93" s="114" t="n"/>
    </row>
    <row r="94" hidden="1" ht="18" customHeight="1" s="173" thickBot="1">
      <c r="A94" s="121" t="inlineStr">
        <is>
          <t>Pertanian - Mata uang asing - Diragukan</t>
        </is>
      </c>
      <c r="B94" s="111" t="n"/>
      <c r="C94" s="114" t="n"/>
      <c r="D94" s="114" t="n"/>
      <c r="E94" s="114" t="n"/>
      <c r="F94" s="114" t="n"/>
      <c r="G94" s="114" t="n"/>
      <c r="H94" s="114" t="n"/>
      <c r="I94" s="114" t="n"/>
      <c r="J94" s="114" t="n"/>
      <c r="K94" s="114" t="n"/>
      <c r="L94" s="114" t="n"/>
      <c r="M94" s="114" t="n"/>
      <c r="N94" s="114" t="n"/>
      <c r="O94" s="114" t="n"/>
      <c r="P94" s="114" t="n"/>
      <c r="Q94" s="114" t="n"/>
      <c r="R94" s="114" t="n"/>
      <c r="S94" s="114" t="n"/>
      <c r="T94" s="114" t="n"/>
      <c r="U94" s="114" t="n"/>
      <c r="V94" s="114" t="n"/>
      <c r="W94" s="114" t="n"/>
      <c r="X94" s="114" t="n"/>
      <c r="Y94" s="114" t="n"/>
      <c r="Z94" s="114" t="n"/>
      <c r="AA94" s="114" t="n"/>
      <c r="AB94" s="114" t="n"/>
      <c r="AC94" s="114" t="n"/>
      <c r="AD94" s="114" t="n"/>
      <c r="AE94" s="114" t="n"/>
      <c r="AF94" s="114" t="n"/>
      <c r="AG94" s="114" t="n"/>
      <c r="AH94" s="114" t="n"/>
      <c r="AI94" s="114" t="n"/>
      <c r="AJ94" s="114" t="n"/>
      <c r="AK94" s="114" t="n"/>
    </row>
    <row r="95" hidden="1" ht="18" customHeight="1" s="173" thickBot="1">
      <c r="A95" s="121" t="inlineStr">
        <is>
          <t>Pertanian - Mata uang asing - Macet</t>
        </is>
      </c>
      <c r="B95" s="111" t="n"/>
      <c r="C95" s="114" t="n"/>
      <c r="D95" s="114" t="n"/>
      <c r="E95" s="114" t="n"/>
      <c r="F95" s="114" t="n"/>
      <c r="G95" s="114" t="n"/>
      <c r="H95" s="114" t="n"/>
      <c r="I95" s="114" t="n"/>
      <c r="J95" s="114" t="n"/>
      <c r="K95" s="114" t="n"/>
      <c r="L95" s="114" t="n"/>
      <c r="M95" s="114" t="n"/>
      <c r="N95" s="114" t="n"/>
      <c r="O95" s="114" t="n"/>
      <c r="P95" s="114" t="n"/>
      <c r="Q95" s="114" t="n"/>
      <c r="R95" s="114" t="n"/>
      <c r="S95" s="114" t="n"/>
      <c r="T95" s="114" t="n"/>
      <c r="U95" s="114" t="n"/>
      <c r="V95" s="114" t="n"/>
      <c r="W95" s="114" t="n"/>
      <c r="X95" s="114" t="n"/>
      <c r="Y95" s="114" t="n"/>
      <c r="Z95" s="114" t="n"/>
      <c r="AA95" s="114" t="n"/>
      <c r="AB95" s="114" t="n"/>
      <c r="AC95" s="114" t="n"/>
      <c r="AD95" s="114" t="n"/>
      <c r="AE95" s="114" t="n"/>
      <c r="AF95" s="114" t="n"/>
      <c r="AG95" s="114" t="n"/>
      <c r="AH95" s="114" t="n"/>
      <c r="AI95" s="114" t="n"/>
      <c r="AJ95" s="114" t="n"/>
      <c r="AK95" s="114" t="n"/>
    </row>
    <row r="96" ht="18" customHeight="1" s="173" thickBot="1">
      <c r="A96" s="118" t="inlineStr">
        <is>
          <t>Jasa dunia usaha - Mata uang asing - Total</t>
        </is>
      </c>
      <c r="B96" s="111" t="n"/>
      <c r="C96" s="113" t="n"/>
      <c r="D96" s="113" t="n"/>
      <c r="E96" s="113" t="n"/>
      <c r="F96" s="113" t="n"/>
      <c r="G96" s="113" t="n"/>
      <c r="H96" s="113" t="n"/>
      <c r="I96" s="113" t="n"/>
      <c r="J96" s="113" t="n"/>
      <c r="K96" s="113" t="n"/>
      <c r="L96" s="113" t="n"/>
      <c r="M96" s="113" t="n"/>
      <c r="N96" s="113" t="n"/>
      <c r="O96" s="113" t="n"/>
      <c r="P96" s="113" t="n"/>
      <c r="Q96" s="113" t="n"/>
      <c r="R96" s="113" t="n"/>
      <c r="S96" s="113" t="n"/>
      <c r="T96" s="113" t="n"/>
      <c r="U96" s="113" t="n"/>
      <c r="V96" s="113" t="n"/>
      <c r="W96" s="113" t="n"/>
      <c r="X96" s="113" t="n"/>
      <c r="Y96" s="113" t="n"/>
      <c r="Z96" s="113" t="n"/>
      <c r="AA96" s="113" t="n"/>
      <c r="AB96" s="113" t="n"/>
      <c r="AC96" s="113" t="n"/>
      <c r="AD96" s="113" t="n"/>
      <c r="AE96" s="113" t="n"/>
      <c r="AF96" s="113" t="n"/>
      <c r="AG96" s="113" t="n"/>
      <c r="AH96" s="113" t="n"/>
      <c r="AI96" s="113" t="n"/>
      <c r="AJ96" s="113" t="n"/>
      <c r="AK96" s="113" t="n"/>
    </row>
    <row r="97" hidden="1" ht="18" customHeight="1" s="173" thickBot="1">
      <c r="A97" s="121" t="inlineStr">
        <is>
          <t>Jasa dunia usaha - Mata uang asing - Lancar</t>
        </is>
      </c>
      <c r="B97" s="111" t="n"/>
      <c r="C97" s="114" t="n"/>
      <c r="D97" s="114" t="n"/>
      <c r="E97" s="114" t="n"/>
      <c r="F97" s="114" t="n"/>
      <c r="G97" s="114" t="n"/>
      <c r="H97" s="114" t="n"/>
      <c r="I97" s="114" t="n"/>
      <c r="J97" s="114" t="n"/>
      <c r="K97" s="114" t="n"/>
      <c r="L97" s="114" t="n"/>
      <c r="M97" s="114" t="n"/>
      <c r="N97" s="114" t="n"/>
      <c r="O97" s="114" t="n"/>
      <c r="P97" s="114" t="n"/>
      <c r="Q97" s="114" t="n"/>
      <c r="R97" s="114" t="n"/>
      <c r="S97" s="114" t="n"/>
      <c r="T97" s="114" t="n"/>
      <c r="U97" s="114" t="n"/>
      <c r="V97" s="114" t="n"/>
      <c r="W97" s="114" t="n"/>
      <c r="X97" s="114" t="n"/>
      <c r="Y97" s="114" t="n"/>
      <c r="Z97" s="114" t="n"/>
      <c r="AA97" s="114" t="n"/>
      <c r="AB97" s="114" t="n"/>
      <c r="AC97" s="114" t="n"/>
      <c r="AD97" s="114" t="n"/>
      <c r="AE97" s="114" t="n"/>
      <c r="AF97" s="114" t="n"/>
      <c r="AG97" s="114" t="n"/>
      <c r="AH97" s="114" t="n"/>
      <c r="AI97" s="114" t="n"/>
      <c r="AJ97" s="114" t="n"/>
      <c r="AK97" s="114" t="n"/>
    </row>
    <row r="98" hidden="1" ht="18" customHeight="1" s="173" thickBot="1">
      <c r="A98" s="121" t="inlineStr">
        <is>
          <t>Jasa dunia usaha - Mata uang asing - Dalam perhatian khusus</t>
        </is>
      </c>
      <c r="B98" s="111" t="n"/>
      <c r="C98" s="114" t="n"/>
      <c r="D98" s="114" t="n"/>
      <c r="E98" s="114" t="n"/>
      <c r="F98" s="114" t="n"/>
      <c r="G98" s="114" t="n"/>
      <c r="H98" s="114" t="n"/>
      <c r="I98" s="114" t="n"/>
      <c r="J98" s="114" t="n"/>
      <c r="K98" s="114" t="n"/>
      <c r="L98" s="114" t="n"/>
      <c r="M98" s="114" t="n"/>
      <c r="N98" s="114" t="n"/>
      <c r="O98" s="114" t="n"/>
      <c r="P98" s="114" t="n"/>
      <c r="Q98" s="114" t="n"/>
      <c r="R98" s="114" t="n"/>
      <c r="S98" s="114" t="n"/>
      <c r="T98" s="114" t="n"/>
      <c r="U98" s="114" t="n"/>
      <c r="V98" s="114" t="n"/>
      <c r="W98" s="114" t="n"/>
      <c r="X98" s="114" t="n"/>
      <c r="Y98" s="114" t="n"/>
      <c r="Z98" s="114" t="n"/>
      <c r="AA98" s="114" t="n"/>
      <c r="AB98" s="114" t="n"/>
      <c r="AC98" s="114" t="n"/>
      <c r="AD98" s="114" t="n"/>
      <c r="AE98" s="114" t="n"/>
      <c r="AF98" s="114" t="n"/>
      <c r="AG98" s="114" t="n"/>
      <c r="AH98" s="114" t="n"/>
      <c r="AI98" s="114" t="n"/>
      <c r="AJ98" s="114" t="n"/>
      <c r="AK98" s="114" t="n"/>
    </row>
    <row r="99" hidden="1" ht="18" customHeight="1" s="173" thickBot="1">
      <c r="A99" s="121" t="inlineStr">
        <is>
          <t>Jasa dunia usaha - Mata uang asing - Kurang lancar</t>
        </is>
      </c>
      <c r="B99" s="111" t="n"/>
      <c r="C99" s="114" t="n"/>
      <c r="D99" s="114" t="n"/>
      <c r="E99" s="114" t="n"/>
      <c r="F99" s="114" t="n"/>
      <c r="G99" s="114" t="n"/>
      <c r="H99" s="114" t="n"/>
      <c r="I99" s="114" t="n"/>
      <c r="J99" s="114" t="n"/>
      <c r="K99" s="114" t="n"/>
      <c r="L99" s="114" t="n"/>
      <c r="M99" s="114" t="n"/>
      <c r="N99" s="114" t="n"/>
      <c r="O99" s="114" t="n"/>
      <c r="P99" s="114" t="n"/>
      <c r="Q99" s="114" t="n"/>
      <c r="R99" s="114" t="n"/>
      <c r="S99" s="114" t="n"/>
      <c r="T99" s="114" t="n"/>
      <c r="U99" s="114" t="n"/>
      <c r="V99" s="114" t="n"/>
      <c r="W99" s="114" t="n"/>
      <c r="X99" s="114" t="n"/>
      <c r="Y99" s="114" t="n"/>
      <c r="Z99" s="114" t="n"/>
      <c r="AA99" s="114" t="n"/>
      <c r="AB99" s="114" t="n"/>
      <c r="AC99" s="114" t="n"/>
      <c r="AD99" s="114" t="n"/>
      <c r="AE99" s="114" t="n"/>
      <c r="AF99" s="114" t="n"/>
      <c r="AG99" s="114" t="n"/>
      <c r="AH99" s="114" t="n"/>
      <c r="AI99" s="114" t="n"/>
      <c r="AJ99" s="114" t="n"/>
      <c r="AK99" s="114" t="n"/>
    </row>
    <row r="100" hidden="1" ht="18" customHeight="1" s="173" thickBot="1">
      <c r="A100" s="121" t="inlineStr">
        <is>
          <t>Jasa dunia usaha - Mata uang asing - Diragukan</t>
        </is>
      </c>
      <c r="B100" s="111" t="n"/>
      <c r="C100" s="114" t="n"/>
      <c r="D100" s="114" t="n"/>
      <c r="E100" s="114" t="n"/>
      <c r="F100" s="114" t="n"/>
      <c r="G100" s="114" t="n"/>
      <c r="H100" s="114" t="n"/>
      <c r="I100" s="114" t="n"/>
      <c r="J100" s="114" t="n"/>
      <c r="K100" s="114" t="n"/>
      <c r="L100" s="114" t="n"/>
      <c r="M100" s="114" t="n"/>
      <c r="N100" s="114" t="n"/>
      <c r="O100" s="114" t="n"/>
      <c r="P100" s="114" t="n"/>
      <c r="Q100" s="114" t="n"/>
      <c r="R100" s="114" t="n"/>
      <c r="S100" s="114" t="n"/>
      <c r="T100" s="114" t="n"/>
      <c r="U100" s="114" t="n"/>
      <c r="V100" s="114" t="n"/>
      <c r="W100" s="114" t="n"/>
      <c r="X100" s="114" t="n"/>
      <c r="Y100" s="114" t="n"/>
      <c r="Z100" s="114" t="n"/>
      <c r="AA100" s="114" t="n"/>
      <c r="AB100" s="114" t="n"/>
      <c r="AC100" s="114" t="n"/>
      <c r="AD100" s="114" t="n"/>
      <c r="AE100" s="114" t="n"/>
      <c r="AF100" s="114" t="n"/>
      <c r="AG100" s="114" t="n"/>
      <c r="AH100" s="114" t="n"/>
      <c r="AI100" s="114" t="n"/>
      <c r="AJ100" s="114" t="n"/>
      <c r="AK100" s="114" t="n"/>
    </row>
    <row r="101" hidden="1" ht="18" customHeight="1" s="173" thickBot="1">
      <c r="A101" s="121" t="inlineStr">
        <is>
          <t>Jasa dunia usaha - Mata uang asing - Macet</t>
        </is>
      </c>
      <c r="B101" s="111" t="n"/>
      <c r="C101" s="114" t="n"/>
      <c r="D101" s="114" t="n"/>
      <c r="E101" s="114" t="n"/>
      <c r="F101" s="114" t="n"/>
      <c r="G101" s="114" t="n"/>
      <c r="H101" s="114" t="n"/>
      <c r="I101" s="114" t="n"/>
      <c r="J101" s="114" t="n"/>
      <c r="K101" s="114" t="n"/>
      <c r="L101" s="114" t="n"/>
      <c r="M101" s="114" t="n"/>
      <c r="N101" s="114" t="n"/>
      <c r="O101" s="114" t="n"/>
      <c r="P101" s="114" t="n"/>
      <c r="Q101" s="114" t="n"/>
      <c r="R101" s="114" t="n"/>
      <c r="S101" s="114" t="n"/>
      <c r="T101" s="114" t="n"/>
      <c r="U101" s="114" t="n"/>
      <c r="V101" s="114" t="n"/>
      <c r="W101" s="114" t="n"/>
      <c r="X101" s="114" t="n"/>
      <c r="Y101" s="114" t="n"/>
      <c r="Z101" s="114" t="n"/>
      <c r="AA101" s="114" t="n"/>
      <c r="AB101" s="114" t="n"/>
      <c r="AC101" s="114" t="n"/>
      <c r="AD101" s="114" t="n"/>
      <c r="AE101" s="114" t="n"/>
      <c r="AF101" s="114" t="n"/>
      <c r="AG101" s="114" t="n"/>
      <c r="AH101" s="114" t="n"/>
      <c r="AI101" s="114" t="n"/>
      <c r="AJ101" s="114" t="n"/>
      <c r="AK101" s="114" t="n"/>
    </row>
    <row r="102" ht="18" customHeight="1" s="173" thickBot="1">
      <c r="A102" s="118" t="inlineStr">
        <is>
          <t>Konstruksi - Mata uang asing - Total</t>
        </is>
      </c>
      <c r="B102" s="111" t="n"/>
      <c r="C102" s="113" t="n"/>
      <c r="D102" s="113" t="n"/>
      <c r="E102" s="113" t="n"/>
      <c r="F102" s="113" t="n"/>
      <c r="G102" s="113" t="n"/>
      <c r="H102" s="113" t="n"/>
      <c r="I102" s="113" t="n"/>
      <c r="J102" s="113" t="n"/>
      <c r="K102" s="113" t="n"/>
      <c r="L102" s="113" t="n"/>
      <c r="M102" s="113" t="n"/>
      <c r="N102" s="113" t="n"/>
      <c r="O102" s="113" t="n"/>
      <c r="P102" s="113" t="n"/>
      <c r="Q102" s="113" t="n"/>
      <c r="R102" s="113" t="n"/>
      <c r="S102" s="113" t="n"/>
      <c r="T102" s="113" t="n"/>
      <c r="U102" s="113" t="n"/>
      <c r="V102" s="113" t="n"/>
      <c r="W102" s="113" t="n"/>
      <c r="X102" s="113" t="n"/>
      <c r="Y102" s="113" t="n"/>
      <c r="Z102" s="113" t="n"/>
      <c r="AA102" s="113" t="n"/>
      <c r="AB102" s="113" t="n"/>
      <c r="AC102" s="113" t="n"/>
      <c r="AD102" s="113" t="n"/>
      <c r="AE102" s="113" t="n"/>
      <c r="AF102" s="113" t="n"/>
      <c r="AG102" s="113" t="n"/>
      <c r="AH102" s="113" t="n"/>
      <c r="AI102" s="113" t="n"/>
      <c r="AJ102" s="113" t="n"/>
      <c r="AK102" s="113" t="n"/>
    </row>
    <row r="103" hidden="1" ht="18" customHeight="1" s="173" thickBot="1">
      <c r="A103" s="121" t="inlineStr">
        <is>
          <t>Konstruksi - Mata uang asing - Lancar</t>
        </is>
      </c>
      <c r="B103" s="111" t="n"/>
      <c r="C103" s="114" t="n"/>
      <c r="D103" s="114" t="n"/>
      <c r="E103" s="114" t="n"/>
      <c r="F103" s="114" t="n"/>
      <c r="G103" s="114" t="n"/>
      <c r="H103" s="114" t="n"/>
      <c r="I103" s="114" t="n"/>
      <c r="J103" s="114" t="n"/>
      <c r="K103" s="114" t="n"/>
      <c r="L103" s="114" t="n"/>
      <c r="M103" s="114" t="n"/>
      <c r="N103" s="114" t="n"/>
      <c r="O103" s="114" t="n"/>
      <c r="P103" s="114" t="n"/>
      <c r="Q103" s="114" t="n"/>
      <c r="R103" s="114" t="n"/>
      <c r="S103" s="114" t="n"/>
      <c r="T103" s="114" t="n"/>
      <c r="U103" s="114" t="n"/>
      <c r="V103" s="114" t="n"/>
      <c r="W103" s="114" t="n"/>
      <c r="X103" s="114" t="n"/>
      <c r="Y103" s="114" t="n"/>
      <c r="Z103" s="114" t="n"/>
      <c r="AA103" s="114" t="n"/>
      <c r="AB103" s="114" t="n"/>
      <c r="AC103" s="114" t="n"/>
      <c r="AD103" s="114" t="n"/>
      <c r="AE103" s="114" t="n"/>
      <c r="AF103" s="114" t="n"/>
      <c r="AG103" s="114" t="n"/>
      <c r="AH103" s="114" t="n"/>
      <c r="AI103" s="114" t="n"/>
      <c r="AJ103" s="114" t="n"/>
      <c r="AK103" s="114" t="n"/>
    </row>
    <row r="104" hidden="1" ht="18" customHeight="1" s="173" thickBot="1">
      <c r="A104" s="121" t="inlineStr">
        <is>
          <t>Konstruksi - Mata uang asing - Dalam perhatian khusus</t>
        </is>
      </c>
      <c r="B104" s="111" t="n"/>
      <c r="C104" s="114" t="n"/>
      <c r="D104" s="114" t="n"/>
      <c r="E104" s="114" t="n"/>
      <c r="F104" s="114" t="n"/>
      <c r="G104" s="114" t="n"/>
      <c r="H104" s="114" t="n"/>
      <c r="I104" s="114" t="n"/>
      <c r="J104" s="114" t="n"/>
      <c r="K104" s="114" t="n"/>
      <c r="L104" s="114" t="n"/>
      <c r="M104" s="114" t="n"/>
      <c r="N104" s="114" t="n"/>
      <c r="O104" s="114" t="n"/>
      <c r="P104" s="114" t="n"/>
      <c r="Q104" s="114" t="n"/>
      <c r="R104" s="114" t="n"/>
      <c r="S104" s="114" t="n"/>
      <c r="T104" s="114" t="n"/>
      <c r="U104" s="114" t="n"/>
      <c r="V104" s="114" t="n"/>
      <c r="W104" s="114" t="n"/>
      <c r="X104" s="114" t="n"/>
      <c r="Y104" s="114" t="n"/>
      <c r="Z104" s="114" t="n"/>
      <c r="AA104" s="114" t="n"/>
      <c r="AB104" s="114" t="n"/>
      <c r="AC104" s="114" t="n"/>
      <c r="AD104" s="114" t="n"/>
      <c r="AE104" s="114" t="n"/>
      <c r="AF104" s="114" t="n"/>
      <c r="AG104" s="114" t="n"/>
      <c r="AH104" s="114" t="n"/>
      <c r="AI104" s="114" t="n"/>
      <c r="AJ104" s="114" t="n"/>
      <c r="AK104" s="114" t="n"/>
    </row>
    <row r="105" hidden="1" ht="18" customHeight="1" s="173" thickBot="1">
      <c r="A105" s="121" t="inlineStr">
        <is>
          <t>Konstruksi - Mata uang asing - Kurang lancar</t>
        </is>
      </c>
      <c r="B105" s="111" t="n"/>
      <c r="C105" s="114" t="n"/>
      <c r="D105" s="114" t="n"/>
      <c r="E105" s="114" t="n"/>
      <c r="F105" s="114" t="n"/>
      <c r="G105" s="114" t="n"/>
      <c r="H105" s="114" t="n"/>
      <c r="I105" s="114" t="n"/>
      <c r="J105" s="114" t="n"/>
      <c r="K105" s="114" t="n"/>
      <c r="L105" s="114" t="n"/>
      <c r="M105" s="114" t="n"/>
      <c r="N105" s="114" t="n"/>
      <c r="O105" s="114" t="n"/>
      <c r="P105" s="114" t="n"/>
      <c r="Q105" s="114" t="n"/>
      <c r="R105" s="114" t="n"/>
      <c r="S105" s="114" t="n"/>
      <c r="T105" s="114" t="n"/>
      <c r="U105" s="114" t="n"/>
      <c r="V105" s="114" t="n"/>
      <c r="W105" s="114" t="n"/>
      <c r="X105" s="114" t="n"/>
      <c r="Y105" s="114" t="n"/>
      <c r="Z105" s="114" t="n"/>
      <c r="AA105" s="114" t="n"/>
      <c r="AB105" s="114" t="n"/>
      <c r="AC105" s="114" t="n"/>
      <c r="AD105" s="114" t="n"/>
      <c r="AE105" s="114" t="n"/>
      <c r="AF105" s="114" t="n"/>
      <c r="AG105" s="114" t="n"/>
      <c r="AH105" s="114" t="n"/>
      <c r="AI105" s="114" t="n"/>
      <c r="AJ105" s="114" t="n"/>
      <c r="AK105" s="114" t="n"/>
    </row>
    <row r="106" hidden="1" ht="18" customHeight="1" s="173" thickBot="1">
      <c r="A106" s="121" t="inlineStr">
        <is>
          <t>Konstruksi - Mata uang asing - Diragukan</t>
        </is>
      </c>
      <c r="B106" s="111" t="n"/>
      <c r="C106" s="114" t="n"/>
      <c r="D106" s="114" t="n"/>
      <c r="E106" s="114" t="n"/>
      <c r="F106" s="114" t="n"/>
      <c r="G106" s="114" t="n"/>
      <c r="H106" s="114" t="n"/>
      <c r="I106" s="114" t="n"/>
      <c r="J106" s="114" t="n"/>
      <c r="K106" s="114" t="n"/>
      <c r="L106" s="114" t="n"/>
      <c r="M106" s="114" t="n"/>
      <c r="N106" s="114" t="n"/>
      <c r="O106" s="114" t="n"/>
      <c r="P106" s="114" t="n"/>
      <c r="Q106" s="114" t="n"/>
      <c r="R106" s="114" t="n"/>
      <c r="S106" s="114" t="n"/>
      <c r="T106" s="114" t="n"/>
      <c r="U106" s="114" t="n"/>
      <c r="V106" s="114" t="n"/>
      <c r="W106" s="114" t="n"/>
      <c r="X106" s="114" t="n"/>
      <c r="Y106" s="114" t="n"/>
      <c r="Z106" s="114" t="n"/>
      <c r="AA106" s="114" t="n"/>
      <c r="AB106" s="114" t="n"/>
      <c r="AC106" s="114" t="n"/>
      <c r="AD106" s="114" t="n"/>
      <c r="AE106" s="114" t="n"/>
      <c r="AF106" s="114" t="n"/>
      <c r="AG106" s="114" t="n"/>
      <c r="AH106" s="114" t="n"/>
      <c r="AI106" s="114" t="n"/>
      <c r="AJ106" s="114" t="n"/>
      <c r="AK106" s="114" t="n"/>
    </row>
    <row r="107" hidden="1" ht="18" customHeight="1" s="173" thickBot="1">
      <c r="A107" s="121" t="inlineStr">
        <is>
          <t>Konstruksi - Mata uang asing - Macet</t>
        </is>
      </c>
      <c r="B107" s="111" t="n"/>
      <c r="C107" s="114" t="n"/>
      <c r="D107" s="114" t="n"/>
      <c r="E107" s="114" t="n"/>
      <c r="F107" s="114" t="n"/>
      <c r="G107" s="114" t="n"/>
      <c r="H107" s="114" t="n"/>
      <c r="I107" s="114" t="n"/>
      <c r="J107" s="114" t="n"/>
      <c r="K107" s="114" t="n"/>
      <c r="L107" s="114" t="n"/>
      <c r="M107" s="114" t="n"/>
      <c r="N107" s="114" t="n"/>
      <c r="O107" s="114" t="n"/>
      <c r="P107" s="114" t="n"/>
      <c r="Q107" s="114" t="n"/>
      <c r="R107" s="114" t="n"/>
      <c r="S107" s="114" t="n"/>
      <c r="T107" s="114" t="n"/>
      <c r="U107" s="114" t="n"/>
      <c r="V107" s="114" t="n"/>
      <c r="W107" s="114" t="n"/>
      <c r="X107" s="114" t="n"/>
      <c r="Y107" s="114" t="n"/>
      <c r="Z107" s="114" t="n"/>
      <c r="AA107" s="114" t="n"/>
      <c r="AB107" s="114" t="n"/>
      <c r="AC107" s="114" t="n"/>
      <c r="AD107" s="114" t="n"/>
      <c r="AE107" s="114" t="n"/>
      <c r="AF107" s="114" t="n"/>
      <c r="AG107" s="114" t="n"/>
      <c r="AH107" s="114" t="n"/>
      <c r="AI107" s="114" t="n"/>
      <c r="AJ107" s="114" t="n"/>
      <c r="AK107" s="114" t="n"/>
    </row>
    <row r="108" ht="18" customHeight="1" s="173" thickBot="1">
      <c r="A108" s="118" t="inlineStr">
        <is>
          <t>Pengangkutan, pergudangan, dan komunikasi - Mata uang asing - Total</t>
        </is>
      </c>
      <c r="B108" s="111" t="n"/>
      <c r="C108" s="113" t="n"/>
      <c r="D108" s="113" t="n"/>
      <c r="E108" s="113" t="n"/>
      <c r="F108" s="113" t="n"/>
      <c r="G108" s="113" t="n"/>
      <c r="H108" s="113" t="n"/>
      <c r="I108" s="113" t="n"/>
      <c r="J108" s="113" t="n"/>
      <c r="K108" s="113" t="n"/>
      <c r="L108" s="113" t="n"/>
      <c r="M108" s="113" t="n"/>
      <c r="N108" s="113" t="n"/>
      <c r="O108" s="113" t="n"/>
      <c r="P108" s="113" t="n"/>
      <c r="Q108" s="113" t="n"/>
      <c r="R108" s="113" t="n"/>
      <c r="S108" s="113" t="n"/>
      <c r="T108" s="113" t="n"/>
      <c r="U108" s="113" t="n"/>
      <c r="V108" s="113" t="n"/>
      <c r="W108" s="113" t="n"/>
      <c r="X108" s="113" t="n"/>
      <c r="Y108" s="113" t="n"/>
      <c r="Z108" s="113" t="n"/>
      <c r="AA108" s="113" t="n"/>
      <c r="AB108" s="113" t="n"/>
      <c r="AC108" s="113" t="n"/>
      <c r="AD108" s="113" t="n"/>
      <c r="AE108" s="113" t="n"/>
      <c r="AF108" s="113" t="n"/>
      <c r="AG108" s="113" t="n"/>
      <c r="AH108" s="113" t="n"/>
      <c r="AI108" s="113" t="n"/>
      <c r="AJ108" s="113" t="n"/>
      <c r="AK108" s="113" t="n"/>
    </row>
    <row r="109" hidden="1" ht="18" customHeight="1" s="173" thickBot="1">
      <c r="A109" s="121" t="inlineStr">
        <is>
          <t>Pengangkutan, pergudangan, dan komunikasi - Mata uang asing - Lancar</t>
        </is>
      </c>
      <c r="B109" s="111" t="n"/>
      <c r="C109" s="114" t="n"/>
      <c r="D109" s="114" t="n"/>
      <c r="E109" s="114" t="n"/>
      <c r="F109" s="114" t="n"/>
      <c r="G109" s="114" t="n"/>
      <c r="H109" s="114" t="n"/>
      <c r="I109" s="114" t="n"/>
      <c r="J109" s="114" t="n"/>
      <c r="K109" s="114" t="n"/>
      <c r="L109" s="114" t="n"/>
      <c r="M109" s="114" t="n"/>
      <c r="N109" s="114" t="n"/>
      <c r="O109" s="114" t="n"/>
      <c r="P109" s="114" t="n"/>
      <c r="Q109" s="114" t="n"/>
      <c r="R109" s="114" t="n"/>
      <c r="S109" s="114" t="n"/>
      <c r="T109" s="114" t="n"/>
      <c r="U109" s="114" t="n"/>
      <c r="V109" s="114" t="n"/>
      <c r="W109" s="114" t="n"/>
      <c r="X109" s="114" t="n"/>
      <c r="Y109" s="114" t="n"/>
      <c r="Z109" s="114" t="n"/>
      <c r="AA109" s="114" t="n"/>
      <c r="AB109" s="114" t="n"/>
      <c r="AC109" s="114" t="n"/>
      <c r="AD109" s="114" t="n"/>
      <c r="AE109" s="114" t="n"/>
      <c r="AF109" s="114" t="n"/>
      <c r="AG109" s="114" t="n"/>
      <c r="AH109" s="114" t="n"/>
      <c r="AI109" s="114" t="n"/>
      <c r="AJ109" s="114" t="n"/>
      <c r="AK109" s="114" t="n"/>
    </row>
    <row r="110" hidden="1" ht="18" customHeight="1" s="173" thickBot="1">
      <c r="A110" s="121" t="inlineStr">
        <is>
          <t>Pengangkutan, pergudangan, dan komunikasi - Mata uang asing - Dalam perhatian khusus</t>
        </is>
      </c>
      <c r="B110" s="111" t="n"/>
      <c r="C110" s="114" t="n"/>
      <c r="D110" s="114" t="n"/>
      <c r="E110" s="114" t="n"/>
      <c r="F110" s="114" t="n"/>
      <c r="G110" s="114" t="n"/>
      <c r="H110" s="114" t="n"/>
      <c r="I110" s="114" t="n"/>
      <c r="J110" s="114" t="n"/>
      <c r="K110" s="114" t="n"/>
      <c r="L110" s="114" t="n"/>
      <c r="M110" s="114" t="n"/>
      <c r="N110" s="114" t="n"/>
      <c r="O110" s="114" t="n"/>
      <c r="P110" s="114" t="n"/>
      <c r="Q110" s="114" t="n"/>
      <c r="R110" s="114" t="n"/>
      <c r="S110" s="114" t="n"/>
      <c r="T110" s="114" t="n"/>
      <c r="U110" s="114" t="n"/>
      <c r="V110" s="114" t="n"/>
      <c r="W110" s="114" t="n"/>
      <c r="X110" s="114" t="n"/>
      <c r="Y110" s="114" t="n"/>
      <c r="Z110" s="114" t="n"/>
      <c r="AA110" s="114" t="n"/>
      <c r="AB110" s="114" t="n"/>
      <c r="AC110" s="114" t="n"/>
      <c r="AD110" s="114" t="n"/>
      <c r="AE110" s="114" t="n"/>
      <c r="AF110" s="114" t="n"/>
      <c r="AG110" s="114" t="n"/>
      <c r="AH110" s="114" t="n"/>
      <c r="AI110" s="114" t="n"/>
      <c r="AJ110" s="114" t="n"/>
      <c r="AK110" s="114" t="n"/>
    </row>
    <row r="111" hidden="1" ht="18" customHeight="1" s="173" thickBot="1">
      <c r="A111" s="121" t="inlineStr">
        <is>
          <t>Pengangkutan, pergudangan, dan komunikasi - Mata uang asing - Kurang lancar</t>
        </is>
      </c>
      <c r="B111" s="111" t="n"/>
      <c r="C111" s="114" t="n"/>
      <c r="D111" s="114" t="n"/>
      <c r="E111" s="114" t="n"/>
      <c r="F111" s="114" t="n"/>
      <c r="G111" s="114" t="n"/>
      <c r="H111" s="114" t="n"/>
      <c r="I111" s="114" t="n"/>
      <c r="J111" s="114" t="n"/>
      <c r="K111" s="114" t="n"/>
      <c r="L111" s="114" t="n"/>
      <c r="M111" s="114" t="n"/>
      <c r="N111" s="114" t="n"/>
      <c r="O111" s="114" t="n"/>
      <c r="P111" s="114" t="n"/>
      <c r="Q111" s="114" t="n"/>
      <c r="R111" s="114" t="n"/>
      <c r="S111" s="114" t="n"/>
      <c r="T111" s="114" t="n"/>
      <c r="U111" s="114" t="n"/>
      <c r="V111" s="114" t="n"/>
      <c r="W111" s="114" t="n"/>
      <c r="X111" s="114" t="n"/>
      <c r="Y111" s="114" t="n"/>
      <c r="Z111" s="114" t="n"/>
      <c r="AA111" s="114" t="n"/>
      <c r="AB111" s="114" t="n"/>
      <c r="AC111" s="114" t="n"/>
      <c r="AD111" s="114" t="n"/>
      <c r="AE111" s="114" t="n"/>
      <c r="AF111" s="114" t="n"/>
      <c r="AG111" s="114" t="n"/>
      <c r="AH111" s="114" t="n"/>
      <c r="AI111" s="114" t="n"/>
      <c r="AJ111" s="114" t="n"/>
      <c r="AK111" s="114" t="n"/>
    </row>
    <row r="112" hidden="1" ht="18" customHeight="1" s="173" thickBot="1">
      <c r="A112" s="121" t="inlineStr">
        <is>
          <t>Pengangkutan, pergudangan, dan komunikasi - Mata uang asing - Diragukan</t>
        </is>
      </c>
      <c r="B112" s="111" t="n"/>
      <c r="C112" s="114" t="n"/>
      <c r="D112" s="114" t="n"/>
      <c r="E112" s="114" t="n"/>
      <c r="F112" s="114" t="n"/>
      <c r="G112" s="114" t="n"/>
      <c r="H112" s="114" t="n"/>
      <c r="I112" s="114" t="n"/>
      <c r="J112" s="114" t="n"/>
      <c r="K112" s="114" t="n"/>
      <c r="L112" s="114" t="n"/>
      <c r="M112" s="114" t="n"/>
      <c r="N112" s="114" t="n"/>
      <c r="O112" s="114" t="n"/>
      <c r="P112" s="114" t="n"/>
      <c r="Q112" s="114" t="n"/>
      <c r="R112" s="114" t="n"/>
      <c r="S112" s="114" t="n"/>
      <c r="T112" s="114" t="n"/>
      <c r="U112" s="114" t="n"/>
      <c r="V112" s="114" t="n"/>
      <c r="W112" s="114" t="n"/>
      <c r="X112" s="114" t="n"/>
      <c r="Y112" s="114" t="n"/>
      <c r="Z112" s="114" t="n"/>
      <c r="AA112" s="114" t="n"/>
      <c r="AB112" s="114" t="n"/>
      <c r="AC112" s="114" t="n"/>
      <c r="AD112" s="114" t="n"/>
      <c r="AE112" s="114" t="n"/>
      <c r="AF112" s="114" t="n"/>
      <c r="AG112" s="114" t="n"/>
      <c r="AH112" s="114" t="n"/>
      <c r="AI112" s="114" t="n"/>
      <c r="AJ112" s="114" t="n"/>
      <c r="AK112" s="114" t="n"/>
    </row>
    <row r="113" hidden="1" ht="18" customHeight="1" s="173" thickBot="1">
      <c r="A113" s="121" t="inlineStr">
        <is>
          <t>Pengangkutan, pergudangan, dan komunikasi - Mata uang asing - Macet</t>
        </is>
      </c>
      <c r="B113" s="111" t="n"/>
      <c r="C113" s="114" t="n"/>
      <c r="D113" s="114" t="n"/>
      <c r="E113" s="114" t="n"/>
      <c r="F113" s="114" t="n"/>
      <c r="G113" s="114" t="n"/>
      <c r="H113" s="114" t="n"/>
      <c r="I113" s="114" t="n"/>
      <c r="J113" s="114" t="n"/>
      <c r="K113" s="114" t="n"/>
      <c r="L113" s="114" t="n"/>
      <c r="M113" s="114" t="n"/>
      <c r="N113" s="114" t="n"/>
      <c r="O113" s="114" t="n"/>
      <c r="P113" s="114" t="n"/>
      <c r="Q113" s="114" t="n"/>
      <c r="R113" s="114" t="n"/>
      <c r="S113" s="114" t="n"/>
      <c r="T113" s="114" t="n"/>
      <c r="U113" s="114" t="n"/>
      <c r="V113" s="114" t="n"/>
      <c r="W113" s="114" t="n"/>
      <c r="X113" s="114" t="n"/>
      <c r="Y113" s="114" t="n"/>
      <c r="Z113" s="114" t="n"/>
      <c r="AA113" s="114" t="n"/>
      <c r="AB113" s="114" t="n"/>
      <c r="AC113" s="114" t="n"/>
      <c r="AD113" s="114" t="n"/>
      <c r="AE113" s="114" t="n"/>
      <c r="AF113" s="114" t="n"/>
      <c r="AG113" s="114" t="n"/>
      <c r="AH113" s="114" t="n"/>
      <c r="AI113" s="114" t="n"/>
      <c r="AJ113" s="114" t="n"/>
      <c r="AK113" s="114" t="n"/>
    </row>
    <row r="114" ht="18" customHeight="1" s="173" thickBot="1">
      <c r="A114" s="118" t="inlineStr">
        <is>
          <t>Listrik, gas dan air - Mata uang asing - Total</t>
        </is>
      </c>
      <c r="B114" s="111" t="n"/>
      <c r="C114" s="113" t="n"/>
      <c r="D114" s="113" t="n"/>
      <c r="E114" s="113" t="n"/>
      <c r="F114" s="113" t="n"/>
      <c r="G114" s="113" t="n"/>
      <c r="H114" s="113" t="n"/>
      <c r="I114" s="113" t="n"/>
      <c r="J114" s="113" t="n"/>
      <c r="K114" s="113" t="n"/>
      <c r="L114" s="113" t="n"/>
      <c r="M114" s="113" t="n"/>
      <c r="N114" s="113" t="n"/>
      <c r="O114" s="113" t="n"/>
      <c r="P114" s="113" t="n"/>
      <c r="Q114" s="113" t="n"/>
      <c r="R114" s="113" t="n"/>
      <c r="S114" s="113" t="n"/>
      <c r="T114" s="113" t="n"/>
      <c r="U114" s="113" t="n"/>
      <c r="V114" s="113" t="n"/>
      <c r="W114" s="113" t="n"/>
      <c r="X114" s="113" t="n"/>
      <c r="Y114" s="113" t="n"/>
      <c r="Z114" s="113" t="n"/>
      <c r="AA114" s="113" t="n"/>
      <c r="AB114" s="113" t="n"/>
      <c r="AC114" s="113" t="n"/>
      <c r="AD114" s="113" t="n"/>
      <c r="AE114" s="113" t="n"/>
      <c r="AF114" s="113" t="n"/>
      <c r="AG114" s="113" t="n"/>
      <c r="AH114" s="113" t="n"/>
      <c r="AI114" s="113" t="n"/>
      <c r="AJ114" s="113" t="n"/>
      <c r="AK114" s="113" t="n"/>
    </row>
    <row r="115" hidden="1" ht="18" customHeight="1" s="173" thickBot="1">
      <c r="A115" s="121" t="inlineStr">
        <is>
          <t>Listrik, gas dan air - Mata uang asing - Lancar</t>
        </is>
      </c>
      <c r="B115" s="111" t="n"/>
      <c r="C115" s="114" t="n"/>
      <c r="D115" s="114" t="n"/>
      <c r="E115" s="114" t="n"/>
      <c r="F115" s="114" t="n"/>
      <c r="G115" s="114" t="n"/>
      <c r="H115" s="114" t="n"/>
      <c r="I115" s="114" t="n"/>
      <c r="J115" s="114" t="n"/>
      <c r="K115" s="114" t="n"/>
      <c r="L115" s="114" t="n"/>
      <c r="M115" s="114" t="n"/>
      <c r="N115" s="114" t="n"/>
      <c r="O115" s="114" t="n"/>
      <c r="P115" s="114" t="n"/>
      <c r="Q115" s="114" t="n"/>
      <c r="R115" s="114" t="n"/>
      <c r="S115" s="114" t="n"/>
      <c r="T115" s="114" t="n"/>
      <c r="U115" s="114" t="n"/>
      <c r="V115" s="114" t="n"/>
      <c r="W115" s="114" t="n"/>
      <c r="X115" s="114" t="n"/>
      <c r="Y115" s="114" t="n"/>
      <c r="Z115" s="114" t="n"/>
      <c r="AA115" s="114" t="n"/>
      <c r="AB115" s="114" t="n"/>
      <c r="AC115" s="114" t="n"/>
      <c r="AD115" s="114" t="n"/>
      <c r="AE115" s="114" t="n"/>
      <c r="AF115" s="114" t="n"/>
      <c r="AG115" s="114" t="n"/>
      <c r="AH115" s="114" t="n"/>
      <c r="AI115" s="114" t="n"/>
      <c r="AJ115" s="114" t="n"/>
      <c r="AK115" s="114" t="n"/>
    </row>
    <row r="116" hidden="1" ht="18" customHeight="1" s="173" thickBot="1">
      <c r="A116" s="121" t="inlineStr">
        <is>
          <t>Listrik, gas dan air - Mata uang asing - Dalam perhatian khusus</t>
        </is>
      </c>
      <c r="B116" s="111" t="n"/>
      <c r="C116" s="114" t="n"/>
      <c r="D116" s="114" t="n"/>
      <c r="E116" s="114" t="n"/>
      <c r="F116" s="114" t="n"/>
      <c r="G116" s="114" t="n"/>
      <c r="H116" s="114" t="n"/>
      <c r="I116" s="114" t="n"/>
      <c r="J116" s="114" t="n"/>
      <c r="K116" s="114" t="n"/>
      <c r="L116" s="114" t="n"/>
      <c r="M116" s="114" t="n"/>
      <c r="N116" s="114" t="n"/>
      <c r="O116" s="114" t="n"/>
      <c r="P116" s="114" t="n"/>
      <c r="Q116" s="114" t="n"/>
      <c r="R116" s="114" t="n"/>
      <c r="S116" s="114" t="n"/>
      <c r="T116" s="114" t="n"/>
      <c r="U116" s="114" t="n"/>
      <c r="V116" s="114" t="n"/>
      <c r="W116" s="114" t="n"/>
      <c r="X116" s="114" t="n"/>
      <c r="Y116" s="114" t="n"/>
      <c r="Z116" s="114" t="n"/>
      <c r="AA116" s="114" t="n"/>
      <c r="AB116" s="114" t="n"/>
      <c r="AC116" s="114" t="n"/>
      <c r="AD116" s="114" t="n"/>
      <c r="AE116" s="114" t="n"/>
      <c r="AF116" s="114" t="n"/>
      <c r="AG116" s="114" t="n"/>
      <c r="AH116" s="114" t="n"/>
      <c r="AI116" s="114" t="n"/>
      <c r="AJ116" s="114" t="n"/>
      <c r="AK116" s="114" t="n"/>
    </row>
    <row r="117" hidden="1" ht="18" customHeight="1" s="173" thickBot="1">
      <c r="A117" s="121" t="inlineStr">
        <is>
          <t>Listrik, gas dan air - Mata uang asing - Kurang lancar</t>
        </is>
      </c>
      <c r="B117" s="111" t="n"/>
      <c r="C117" s="114" t="n"/>
      <c r="D117" s="114" t="n"/>
      <c r="E117" s="114" t="n"/>
      <c r="F117" s="114" t="n"/>
      <c r="G117" s="114" t="n"/>
      <c r="H117" s="114" t="n"/>
      <c r="I117" s="114" t="n"/>
      <c r="J117" s="114" t="n"/>
      <c r="K117" s="114" t="n"/>
      <c r="L117" s="114" t="n"/>
      <c r="M117" s="114" t="n"/>
      <c r="N117" s="114" t="n"/>
      <c r="O117" s="114" t="n"/>
      <c r="P117" s="114" t="n"/>
      <c r="Q117" s="114" t="n"/>
      <c r="R117" s="114" t="n"/>
      <c r="S117" s="114" t="n"/>
      <c r="T117" s="114" t="n"/>
      <c r="U117" s="114" t="n"/>
      <c r="V117" s="114" t="n"/>
      <c r="W117" s="114" t="n"/>
      <c r="X117" s="114" t="n"/>
      <c r="Y117" s="114" t="n"/>
      <c r="Z117" s="114" t="n"/>
      <c r="AA117" s="114" t="n"/>
      <c r="AB117" s="114" t="n"/>
      <c r="AC117" s="114" t="n"/>
      <c r="AD117" s="114" t="n"/>
      <c r="AE117" s="114" t="n"/>
      <c r="AF117" s="114" t="n"/>
      <c r="AG117" s="114" t="n"/>
      <c r="AH117" s="114" t="n"/>
      <c r="AI117" s="114" t="n"/>
      <c r="AJ117" s="114" t="n"/>
      <c r="AK117" s="114" t="n"/>
    </row>
    <row r="118" hidden="1" ht="18" customHeight="1" s="173" thickBot="1">
      <c r="A118" s="121" t="inlineStr">
        <is>
          <t>Listrik, gas dan air - Mata uang asing - Diragukan</t>
        </is>
      </c>
      <c r="B118" s="111" t="n"/>
      <c r="C118" s="114" t="n"/>
      <c r="D118" s="114" t="n"/>
      <c r="E118" s="114" t="n"/>
      <c r="F118" s="114" t="n"/>
      <c r="G118" s="114" t="n"/>
      <c r="H118" s="114" t="n"/>
      <c r="I118" s="114" t="n"/>
      <c r="J118" s="114" t="n"/>
      <c r="K118" s="114" t="n"/>
      <c r="L118" s="114" t="n"/>
      <c r="M118" s="114" t="n"/>
      <c r="N118" s="114" t="n"/>
      <c r="O118" s="114" t="n"/>
      <c r="P118" s="114" t="n"/>
      <c r="Q118" s="114" t="n"/>
      <c r="R118" s="114" t="n"/>
      <c r="S118" s="114" t="n"/>
      <c r="T118" s="114" t="n"/>
      <c r="U118" s="114" t="n"/>
      <c r="V118" s="114" t="n"/>
      <c r="W118" s="114" t="n"/>
      <c r="X118" s="114" t="n"/>
      <c r="Y118" s="114" t="n"/>
      <c r="Z118" s="114" t="n"/>
      <c r="AA118" s="114" t="n"/>
      <c r="AB118" s="114" t="n"/>
      <c r="AC118" s="114" t="n"/>
      <c r="AD118" s="114" t="n"/>
      <c r="AE118" s="114" t="n"/>
      <c r="AF118" s="114" t="n"/>
      <c r="AG118" s="114" t="n"/>
      <c r="AH118" s="114" t="n"/>
      <c r="AI118" s="114" t="n"/>
      <c r="AJ118" s="114" t="n"/>
      <c r="AK118" s="114" t="n"/>
    </row>
    <row r="119" hidden="1" ht="18" customHeight="1" s="173" thickBot="1">
      <c r="A119" s="121" t="inlineStr">
        <is>
          <t>Listrik, gas dan air - Mata uang asing - Macet</t>
        </is>
      </c>
      <c r="B119" s="111" t="n"/>
      <c r="C119" s="114" t="n"/>
      <c r="D119" s="114" t="n"/>
      <c r="E119" s="114" t="n"/>
      <c r="F119" s="114" t="n"/>
      <c r="G119" s="114" t="n"/>
      <c r="H119" s="114" t="n"/>
      <c r="I119" s="114" t="n"/>
      <c r="J119" s="114" t="n"/>
      <c r="K119" s="114" t="n"/>
      <c r="L119" s="114" t="n"/>
      <c r="M119" s="114" t="n"/>
      <c r="N119" s="114" t="n"/>
      <c r="O119" s="114" t="n"/>
      <c r="P119" s="114" t="n"/>
      <c r="Q119" s="114" t="n"/>
      <c r="R119" s="114" t="n"/>
      <c r="S119" s="114" t="n"/>
      <c r="T119" s="114" t="n"/>
      <c r="U119" s="114" t="n"/>
      <c r="V119" s="114" t="n"/>
      <c r="W119" s="114" t="n"/>
      <c r="X119" s="114" t="n"/>
      <c r="Y119" s="114" t="n"/>
      <c r="Z119" s="114" t="n"/>
      <c r="AA119" s="114" t="n"/>
      <c r="AB119" s="114" t="n"/>
      <c r="AC119" s="114" t="n"/>
      <c r="AD119" s="114" t="n"/>
      <c r="AE119" s="114" t="n"/>
      <c r="AF119" s="114" t="n"/>
      <c r="AG119" s="114" t="n"/>
      <c r="AH119" s="114" t="n"/>
      <c r="AI119" s="114" t="n"/>
      <c r="AJ119" s="114" t="n"/>
      <c r="AK119" s="114" t="n"/>
    </row>
    <row r="120" ht="18" customHeight="1" s="173" thickBot="1">
      <c r="A120" s="118" t="inlineStr">
        <is>
          <t>Jasa sosial - Mata uang asing - Total</t>
        </is>
      </c>
      <c r="B120" s="111" t="n"/>
      <c r="C120" s="113" t="n"/>
      <c r="D120" s="113" t="n"/>
      <c r="E120" s="113" t="n"/>
      <c r="F120" s="113" t="n"/>
      <c r="G120" s="113" t="n"/>
      <c r="H120" s="113" t="n"/>
      <c r="I120" s="113" t="n"/>
      <c r="J120" s="113" t="n"/>
      <c r="K120" s="113" t="n"/>
      <c r="L120" s="113" t="n"/>
      <c r="M120" s="113" t="n"/>
      <c r="N120" s="113" t="n"/>
      <c r="O120" s="113" t="n"/>
      <c r="P120" s="113" t="n"/>
      <c r="Q120" s="113" t="n"/>
      <c r="R120" s="113" t="n"/>
      <c r="S120" s="113" t="n"/>
      <c r="T120" s="113" t="n"/>
      <c r="U120" s="113" t="n"/>
      <c r="V120" s="113" t="n"/>
      <c r="W120" s="113" t="n"/>
      <c r="X120" s="113" t="n"/>
      <c r="Y120" s="113" t="n"/>
      <c r="Z120" s="113" t="n"/>
      <c r="AA120" s="113" t="n"/>
      <c r="AB120" s="113" t="n"/>
      <c r="AC120" s="113" t="n"/>
      <c r="AD120" s="113" t="n"/>
      <c r="AE120" s="113" t="n"/>
      <c r="AF120" s="113" t="n"/>
      <c r="AG120" s="113" t="n"/>
      <c r="AH120" s="113" t="n"/>
      <c r="AI120" s="113" t="n"/>
      <c r="AJ120" s="113" t="n"/>
      <c r="AK120" s="113" t="n"/>
    </row>
    <row r="121" hidden="1" ht="18" customHeight="1" s="173" thickBot="1">
      <c r="A121" s="121" t="inlineStr">
        <is>
          <t>Jasa sosial - Mata uang asing - Lancar</t>
        </is>
      </c>
      <c r="B121" s="111" t="n"/>
      <c r="C121" s="114" t="n"/>
      <c r="D121" s="114" t="n"/>
      <c r="E121" s="114" t="n"/>
      <c r="F121" s="114" t="n"/>
      <c r="G121" s="114" t="n"/>
      <c r="H121" s="114" t="n"/>
      <c r="I121" s="114" t="n"/>
      <c r="J121" s="114" t="n"/>
      <c r="K121" s="114" t="n"/>
      <c r="L121" s="114" t="n"/>
      <c r="M121" s="114" t="n"/>
      <c r="N121" s="114" t="n"/>
      <c r="O121" s="114" t="n"/>
      <c r="P121" s="114" t="n"/>
      <c r="Q121" s="114" t="n"/>
      <c r="R121" s="114" t="n"/>
      <c r="S121" s="114" t="n"/>
      <c r="T121" s="114" t="n"/>
      <c r="U121" s="114" t="n"/>
      <c r="V121" s="114" t="n"/>
      <c r="W121" s="114" t="n"/>
      <c r="X121" s="114" t="n"/>
      <c r="Y121" s="114" t="n"/>
      <c r="Z121" s="114" t="n"/>
      <c r="AA121" s="114" t="n"/>
      <c r="AB121" s="114" t="n"/>
      <c r="AC121" s="114" t="n"/>
      <c r="AD121" s="114" t="n"/>
      <c r="AE121" s="114" t="n"/>
      <c r="AF121" s="114" t="n"/>
      <c r="AG121" s="114" t="n"/>
      <c r="AH121" s="114" t="n"/>
      <c r="AI121" s="114" t="n"/>
      <c r="AJ121" s="114" t="n"/>
      <c r="AK121" s="114" t="n"/>
    </row>
    <row r="122" hidden="1" ht="18" customHeight="1" s="173" thickBot="1">
      <c r="A122" s="121" t="inlineStr">
        <is>
          <t>Jasa sosial - Mata uang asing - Dalam perhatian khusus</t>
        </is>
      </c>
      <c r="B122" s="111" t="n"/>
      <c r="C122" s="114" t="n"/>
      <c r="D122" s="114" t="n"/>
      <c r="E122" s="114" t="n"/>
      <c r="F122" s="114" t="n"/>
      <c r="G122" s="114" t="n"/>
      <c r="H122" s="114" t="n"/>
      <c r="I122" s="114" t="n"/>
      <c r="J122" s="114" t="n"/>
      <c r="K122" s="114" t="n"/>
      <c r="L122" s="114" t="n"/>
      <c r="M122" s="114" t="n"/>
      <c r="N122" s="114" t="n"/>
      <c r="O122" s="114" t="n"/>
      <c r="P122" s="114" t="n"/>
      <c r="Q122" s="114" t="n"/>
      <c r="R122" s="114" t="n"/>
      <c r="S122" s="114" t="n"/>
      <c r="T122" s="114" t="n"/>
      <c r="U122" s="114" t="n"/>
      <c r="V122" s="114" t="n"/>
      <c r="W122" s="114" t="n"/>
      <c r="X122" s="114" t="n"/>
      <c r="Y122" s="114" t="n"/>
      <c r="Z122" s="114" t="n"/>
      <c r="AA122" s="114" t="n"/>
      <c r="AB122" s="114" t="n"/>
      <c r="AC122" s="114" t="n"/>
      <c r="AD122" s="114" t="n"/>
      <c r="AE122" s="114" t="n"/>
      <c r="AF122" s="114" t="n"/>
      <c r="AG122" s="114" t="n"/>
      <c r="AH122" s="114" t="n"/>
      <c r="AI122" s="114" t="n"/>
      <c r="AJ122" s="114" t="n"/>
      <c r="AK122" s="114" t="n"/>
    </row>
    <row r="123" hidden="1" ht="18" customHeight="1" s="173" thickBot="1">
      <c r="A123" s="121" t="inlineStr">
        <is>
          <t>Jasa sosial - Mata uang asing - Kurang lancar</t>
        </is>
      </c>
      <c r="B123" s="111" t="n"/>
      <c r="C123" s="114" t="n"/>
      <c r="D123" s="114" t="n"/>
      <c r="E123" s="114" t="n"/>
      <c r="F123" s="114" t="n"/>
      <c r="G123" s="114" t="n"/>
      <c r="H123" s="114" t="n"/>
      <c r="I123" s="114" t="n"/>
      <c r="J123" s="114" t="n"/>
      <c r="K123" s="114" t="n"/>
      <c r="L123" s="114" t="n"/>
      <c r="M123" s="114" t="n"/>
      <c r="N123" s="114" t="n"/>
      <c r="O123" s="114" t="n"/>
      <c r="P123" s="114" t="n"/>
      <c r="Q123" s="114" t="n"/>
      <c r="R123" s="114" t="n"/>
      <c r="S123" s="114" t="n"/>
      <c r="T123" s="114" t="n"/>
      <c r="U123" s="114" t="n"/>
      <c r="V123" s="114" t="n"/>
      <c r="W123" s="114" t="n"/>
      <c r="X123" s="114" t="n"/>
      <c r="Y123" s="114" t="n"/>
      <c r="Z123" s="114" t="n"/>
      <c r="AA123" s="114" t="n"/>
      <c r="AB123" s="114" t="n"/>
      <c r="AC123" s="114" t="n"/>
      <c r="AD123" s="114" t="n"/>
      <c r="AE123" s="114" t="n"/>
      <c r="AF123" s="114" t="n"/>
      <c r="AG123" s="114" t="n"/>
      <c r="AH123" s="114" t="n"/>
      <c r="AI123" s="114" t="n"/>
      <c r="AJ123" s="114" t="n"/>
      <c r="AK123" s="114" t="n"/>
    </row>
    <row r="124" hidden="1" ht="18" customHeight="1" s="173" thickBot="1">
      <c r="A124" s="121" t="inlineStr">
        <is>
          <t>Jasa sosial - Mata uang asing - Diragukan</t>
        </is>
      </c>
      <c r="B124" s="111" t="n"/>
      <c r="C124" s="114" t="n"/>
      <c r="D124" s="114" t="n"/>
      <c r="E124" s="114" t="n"/>
      <c r="F124" s="114" t="n"/>
      <c r="G124" s="114" t="n"/>
      <c r="H124" s="114" t="n"/>
      <c r="I124" s="114" t="n"/>
      <c r="J124" s="114" t="n"/>
      <c r="K124" s="114" t="n"/>
      <c r="L124" s="114" t="n"/>
      <c r="M124" s="114" t="n"/>
      <c r="N124" s="114" t="n"/>
      <c r="O124" s="114" t="n"/>
      <c r="P124" s="114" t="n"/>
      <c r="Q124" s="114" t="n"/>
      <c r="R124" s="114" t="n"/>
      <c r="S124" s="114" t="n"/>
      <c r="T124" s="114" t="n"/>
      <c r="U124" s="114" t="n"/>
      <c r="V124" s="114" t="n"/>
      <c r="W124" s="114" t="n"/>
      <c r="X124" s="114" t="n"/>
      <c r="Y124" s="114" t="n"/>
      <c r="Z124" s="114" t="n"/>
      <c r="AA124" s="114" t="n"/>
      <c r="AB124" s="114" t="n"/>
      <c r="AC124" s="114" t="n"/>
      <c r="AD124" s="114" t="n"/>
      <c r="AE124" s="114" t="n"/>
      <c r="AF124" s="114" t="n"/>
      <c r="AG124" s="114" t="n"/>
      <c r="AH124" s="114" t="n"/>
      <c r="AI124" s="114" t="n"/>
      <c r="AJ124" s="114" t="n"/>
      <c r="AK124" s="114" t="n"/>
    </row>
    <row r="125" hidden="1" ht="18" customHeight="1" s="173" thickBot="1">
      <c r="A125" s="121" t="inlineStr">
        <is>
          <t>Jasa sosial - Mata uang asing - Macet</t>
        </is>
      </c>
      <c r="B125" s="111" t="n"/>
      <c r="C125" s="114" t="n"/>
      <c r="D125" s="114" t="n"/>
      <c r="E125" s="114" t="n"/>
      <c r="F125" s="114" t="n"/>
      <c r="G125" s="114" t="n"/>
      <c r="H125" s="114" t="n"/>
      <c r="I125" s="114" t="n"/>
      <c r="J125" s="114" t="n"/>
      <c r="K125" s="114" t="n"/>
      <c r="L125" s="114" t="n"/>
      <c r="M125" s="114" t="n"/>
      <c r="N125" s="114" t="n"/>
      <c r="O125" s="114" t="n"/>
      <c r="P125" s="114" t="n"/>
      <c r="Q125" s="114" t="n"/>
      <c r="R125" s="114" t="n"/>
      <c r="S125" s="114" t="n"/>
      <c r="T125" s="114" t="n"/>
      <c r="U125" s="114" t="n"/>
      <c r="V125" s="114" t="n"/>
      <c r="W125" s="114" t="n"/>
      <c r="X125" s="114" t="n"/>
      <c r="Y125" s="114" t="n"/>
      <c r="Z125" s="114" t="n"/>
      <c r="AA125" s="114" t="n"/>
      <c r="AB125" s="114" t="n"/>
      <c r="AC125" s="114" t="n"/>
      <c r="AD125" s="114" t="n"/>
      <c r="AE125" s="114" t="n"/>
      <c r="AF125" s="114" t="n"/>
      <c r="AG125" s="114" t="n"/>
      <c r="AH125" s="114" t="n"/>
      <c r="AI125" s="114" t="n"/>
      <c r="AJ125" s="114" t="n"/>
      <c r="AK125" s="114" t="n"/>
    </row>
    <row r="126" ht="18" customHeight="1" s="173" thickBot="1">
      <c r="A126" s="118" t="inlineStr">
        <is>
          <t>Pertambangan - Mata uang asing - Total</t>
        </is>
      </c>
      <c r="B126" s="112" t="n"/>
      <c r="C126" s="113" t="n"/>
      <c r="D126" s="113" t="n"/>
      <c r="E126" s="113" t="n"/>
      <c r="F126" s="113" t="n"/>
      <c r="G126" s="113" t="n"/>
      <c r="H126" s="113" t="n"/>
      <c r="I126" s="113" t="n"/>
      <c r="J126" s="113" t="n"/>
      <c r="K126" s="113" t="n"/>
      <c r="L126" s="113" t="n"/>
      <c r="M126" s="113" t="n"/>
      <c r="N126" s="113" t="n"/>
      <c r="O126" s="113" t="n"/>
      <c r="P126" s="113" t="n"/>
      <c r="Q126" s="113" t="n"/>
      <c r="R126" s="113" t="n"/>
      <c r="S126" s="113" t="n"/>
      <c r="T126" s="113" t="n"/>
      <c r="U126" s="113" t="n"/>
      <c r="V126" s="113" t="n"/>
      <c r="W126" s="113" t="n"/>
      <c r="X126" s="113" t="n"/>
      <c r="Y126" s="113" t="n"/>
      <c r="Z126" s="113" t="n"/>
      <c r="AA126" s="113" t="n"/>
      <c r="AB126" s="113" t="n"/>
      <c r="AC126" s="113" t="n"/>
      <c r="AD126" s="113" t="n"/>
      <c r="AE126" s="113" t="n"/>
      <c r="AF126" s="113" t="n"/>
      <c r="AG126" s="113" t="n"/>
      <c r="AH126" s="113" t="n"/>
      <c r="AI126" s="113" t="n"/>
      <c r="AJ126" s="113" t="n"/>
      <c r="AK126" s="113" t="n"/>
    </row>
    <row r="127" hidden="1" ht="18" customHeight="1" s="173" thickBot="1">
      <c r="A127" s="121" t="inlineStr">
        <is>
          <t>Pertambangan - Mata uang asing - Lancar</t>
        </is>
      </c>
      <c r="B127" s="112" t="n"/>
      <c r="C127" s="114" t="n"/>
      <c r="D127" s="114" t="n"/>
      <c r="E127" s="114" t="n"/>
      <c r="F127" s="114" t="n"/>
      <c r="G127" s="114" t="n"/>
      <c r="H127" s="114" t="n"/>
      <c r="I127" s="114" t="n"/>
      <c r="J127" s="114" t="n"/>
      <c r="K127" s="114" t="n"/>
      <c r="L127" s="114" t="n"/>
      <c r="M127" s="114" t="n"/>
      <c r="N127" s="114" t="n"/>
      <c r="O127" s="114" t="n"/>
      <c r="P127" s="114" t="n"/>
      <c r="Q127" s="114" t="n"/>
      <c r="R127" s="114" t="n"/>
      <c r="S127" s="114" t="n"/>
      <c r="T127" s="114" t="n"/>
      <c r="U127" s="114" t="n"/>
      <c r="V127" s="114" t="n"/>
      <c r="W127" s="114" t="n"/>
      <c r="X127" s="114" t="n"/>
      <c r="Y127" s="114" t="n"/>
      <c r="Z127" s="114" t="n"/>
      <c r="AA127" s="114" t="n"/>
      <c r="AB127" s="114" t="n"/>
      <c r="AC127" s="114" t="n"/>
      <c r="AD127" s="114" t="n"/>
      <c r="AE127" s="114" t="n"/>
      <c r="AF127" s="114" t="n"/>
      <c r="AG127" s="114" t="n"/>
      <c r="AH127" s="114" t="n"/>
      <c r="AI127" s="114" t="n"/>
      <c r="AJ127" s="114" t="n"/>
      <c r="AK127" s="114" t="n"/>
    </row>
    <row r="128" hidden="1" ht="18" customHeight="1" s="173" thickBot="1">
      <c r="A128" s="121" t="inlineStr">
        <is>
          <t>Pertambangan - Mata uang asing - Dalam perhatian khusus</t>
        </is>
      </c>
      <c r="B128" s="112" t="n"/>
      <c r="C128" s="114" t="n"/>
      <c r="D128" s="114" t="n"/>
      <c r="E128" s="114" t="n"/>
      <c r="F128" s="114" t="n"/>
      <c r="G128" s="114" t="n"/>
      <c r="H128" s="114" t="n"/>
      <c r="I128" s="114" t="n"/>
      <c r="J128" s="114" t="n"/>
      <c r="K128" s="114" t="n"/>
      <c r="L128" s="114" t="n"/>
      <c r="M128" s="114" t="n"/>
      <c r="N128" s="114" t="n"/>
      <c r="O128" s="114" t="n"/>
      <c r="P128" s="114" t="n"/>
      <c r="Q128" s="114" t="n"/>
      <c r="R128" s="114" t="n"/>
      <c r="S128" s="114" t="n"/>
      <c r="T128" s="114" t="n"/>
      <c r="U128" s="114" t="n"/>
      <c r="V128" s="114" t="n"/>
      <c r="W128" s="114" t="n"/>
      <c r="X128" s="114" t="n"/>
      <c r="Y128" s="114" t="n"/>
      <c r="Z128" s="114" t="n"/>
      <c r="AA128" s="114" t="n"/>
      <c r="AB128" s="114" t="n"/>
      <c r="AC128" s="114" t="n"/>
      <c r="AD128" s="114" t="n"/>
      <c r="AE128" s="114" t="n"/>
      <c r="AF128" s="114" t="n"/>
      <c r="AG128" s="114" t="n"/>
      <c r="AH128" s="114" t="n"/>
      <c r="AI128" s="114" t="n"/>
      <c r="AJ128" s="114" t="n"/>
      <c r="AK128" s="114" t="n"/>
    </row>
    <row r="129" hidden="1" ht="18" customHeight="1" s="173" thickBot="1">
      <c r="A129" s="121" t="inlineStr">
        <is>
          <t>Pertambangan - Mata uang asing - Kurang lancar</t>
        </is>
      </c>
      <c r="B129" s="112" t="n"/>
      <c r="C129" s="114" t="n"/>
      <c r="D129" s="114" t="n"/>
      <c r="E129" s="114" t="n"/>
      <c r="F129" s="114" t="n"/>
      <c r="G129" s="114" t="n"/>
      <c r="H129" s="114" t="n"/>
      <c r="I129" s="114" t="n"/>
      <c r="J129" s="114" t="n"/>
      <c r="K129" s="114" t="n"/>
      <c r="L129" s="114" t="n"/>
      <c r="M129" s="114" t="n"/>
      <c r="N129" s="114" t="n"/>
      <c r="O129" s="114" t="n"/>
      <c r="P129" s="114" t="n"/>
      <c r="Q129" s="114" t="n"/>
      <c r="R129" s="114" t="n"/>
      <c r="S129" s="114" t="n"/>
      <c r="T129" s="114" t="n"/>
      <c r="U129" s="114" t="n"/>
      <c r="V129" s="114" t="n"/>
      <c r="W129" s="114" t="n"/>
      <c r="X129" s="114" t="n"/>
      <c r="Y129" s="114" t="n"/>
      <c r="Z129" s="114" t="n"/>
      <c r="AA129" s="114" t="n"/>
      <c r="AB129" s="114" t="n"/>
      <c r="AC129" s="114" t="n"/>
      <c r="AD129" s="114" t="n"/>
      <c r="AE129" s="114" t="n"/>
      <c r="AF129" s="114" t="n"/>
      <c r="AG129" s="114" t="n"/>
      <c r="AH129" s="114" t="n"/>
      <c r="AI129" s="114" t="n"/>
      <c r="AJ129" s="114" t="n"/>
      <c r="AK129" s="114" t="n"/>
    </row>
    <row r="130" hidden="1" ht="18" customHeight="1" s="173" thickBot="1">
      <c r="A130" s="121" t="inlineStr">
        <is>
          <t>Pertambangan - Mata uang asing - Diragukan</t>
        </is>
      </c>
      <c r="B130" s="112" t="n"/>
      <c r="C130" s="114" t="n"/>
      <c r="D130" s="114" t="n"/>
      <c r="E130" s="114" t="n"/>
      <c r="F130" s="114" t="n"/>
      <c r="G130" s="114" t="n"/>
      <c r="H130" s="114" t="n"/>
      <c r="I130" s="114" t="n"/>
      <c r="J130" s="114" t="n"/>
      <c r="K130" s="114" t="n"/>
      <c r="L130" s="114" t="n"/>
      <c r="M130" s="114" t="n"/>
      <c r="N130" s="114" t="n"/>
      <c r="O130" s="114" t="n"/>
      <c r="P130" s="114" t="n"/>
      <c r="Q130" s="114" t="n"/>
      <c r="R130" s="114" t="n"/>
      <c r="S130" s="114" t="n"/>
      <c r="T130" s="114" t="n"/>
      <c r="U130" s="114" t="n"/>
      <c r="V130" s="114" t="n"/>
      <c r="W130" s="114" t="n"/>
      <c r="X130" s="114" t="n"/>
      <c r="Y130" s="114" t="n"/>
      <c r="Z130" s="114" t="n"/>
      <c r="AA130" s="114" t="n"/>
      <c r="AB130" s="114" t="n"/>
      <c r="AC130" s="114" t="n"/>
      <c r="AD130" s="114" t="n"/>
      <c r="AE130" s="114" t="n"/>
      <c r="AF130" s="114" t="n"/>
      <c r="AG130" s="114" t="n"/>
      <c r="AH130" s="114" t="n"/>
      <c r="AI130" s="114" t="n"/>
      <c r="AJ130" s="114" t="n"/>
      <c r="AK130" s="114" t="n"/>
    </row>
    <row r="131" hidden="1" ht="18" customHeight="1" s="173" thickBot="1">
      <c r="A131" s="121" t="inlineStr">
        <is>
          <t>Pertambangan - Mata uang asing - Macet</t>
        </is>
      </c>
      <c r="B131" s="111" t="n"/>
      <c r="C131" s="114" t="n"/>
      <c r="D131" s="114" t="n"/>
      <c r="E131" s="114" t="n"/>
      <c r="F131" s="114" t="n"/>
      <c r="G131" s="114" t="n"/>
      <c r="H131" s="114" t="n"/>
      <c r="I131" s="114" t="n"/>
      <c r="J131" s="114" t="n"/>
      <c r="K131" s="114" t="n"/>
      <c r="L131" s="114" t="n"/>
      <c r="M131" s="114" t="n"/>
      <c r="N131" s="114" t="n"/>
      <c r="O131" s="114" t="n"/>
      <c r="P131" s="114" t="n"/>
      <c r="Q131" s="114" t="n"/>
      <c r="R131" s="114" t="n"/>
      <c r="S131" s="114" t="n"/>
      <c r="T131" s="114" t="n"/>
      <c r="U131" s="114" t="n"/>
      <c r="V131" s="114" t="n"/>
      <c r="W131" s="114" t="n"/>
      <c r="X131" s="114" t="n"/>
      <c r="Y131" s="114" t="n"/>
      <c r="Z131" s="114" t="n"/>
      <c r="AA131" s="114" t="n"/>
      <c r="AB131" s="114" t="n"/>
      <c r="AC131" s="114" t="n"/>
      <c r="AD131" s="114" t="n"/>
      <c r="AE131" s="114" t="n"/>
      <c r="AF131" s="114" t="n"/>
      <c r="AG131" s="114" t="n"/>
      <c r="AH131" s="114" t="n"/>
      <c r="AI131" s="114" t="n"/>
      <c r="AJ131" s="114" t="n"/>
      <c r="AK131" s="114" t="n"/>
    </row>
    <row r="132" ht="18" customHeight="1" s="173" thickBot="1">
      <c r="A132" s="118" t="inlineStr">
        <is>
          <t>Properti - Mata uang asing - Total</t>
        </is>
      </c>
      <c r="B132" s="112" t="n"/>
      <c r="C132" s="113" t="n"/>
      <c r="D132" s="113" t="n"/>
      <c r="E132" s="113" t="n"/>
      <c r="F132" s="113" t="n"/>
      <c r="G132" s="113" t="n"/>
      <c r="H132" s="113" t="n"/>
      <c r="I132" s="113" t="n"/>
      <c r="J132" s="113" t="n"/>
      <c r="K132" s="113" t="n"/>
      <c r="L132" s="113" t="n"/>
      <c r="M132" s="113" t="n"/>
      <c r="N132" s="113" t="n"/>
      <c r="O132" s="113" t="n"/>
      <c r="P132" s="113" t="n"/>
      <c r="Q132" s="113" t="n"/>
      <c r="R132" s="113" t="n"/>
      <c r="S132" s="113" t="n"/>
      <c r="T132" s="113" t="n"/>
      <c r="U132" s="113" t="n"/>
      <c r="V132" s="113" t="n"/>
      <c r="W132" s="113" t="n"/>
      <c r="X132" s="113" t="n"/>
      <c r="Y132" s="113" t="n"/>
      <c r="Z132" s="113" t="n"/>
      <c r="AA132" s="113" t="n"/>
      <c r="AB132" s="113" t="n"/>
      <c r="AC132" s="113" t="n"/>
      <c r="AD132" s="113" t="n"/>
      <c r="AE132" s="113" t="n"/>
      <c r="AF132" s="113" t="n"/>
      <c r="AG132" s="113" t="n"/>
      <c r="AH132" s="113" t="n"/>
      <c r="AI132" s="113" t="n"/>
      <c r="AJ132" s="113" t="n"/>
      <c r="AK132" s="113" t="n"/>
    </row>
    <row r="133" hidden="1" ht="18" customHeight="1" s="173" thickBot="1">
      <c r="A133" s="121" t="inlineStr">
        <is>
          <t>Properti - Mata uang asing - Lancar</t>
        </is>
      </c>
      <c r="B133" s="112" t="n"/>
      <c r="C133" s="114" t="n"/>
      <c r="D133" s="114" t="n"/>
      <c r="E133" s="114" t="n"/>
      <c r="F133" s="114" t="n"/>
      <c r="G133" s="114" t="n"/>
      <c r="H133" s="114" t="n"/>
      <c r="I133" s="114" t="n"/>
      <c r="J133" s="114" t="n"/>
      <c r="K133" s="114" t="n"/>
      <c r="L133" s="114" t="n"/>
      <c r="M133" s="114" t="n"/>
      <c r="N133" s="114" t="n"/>
      <c r="O133" s="114" t="n"/>
      <c r="P133" s="114" t="n"/>
      <c r="Q133" s="114" t="n"/>
      <c r="R133" s="114" t="n"/>
      <c r="S133" s="114" t="n"/>
      <c r="T133" s="114" t="n"/>
      <c r="U133" s="114" t="n"/>
      <c r="V133" s="114" t="n"/>
      <c r="W133" s="114" t="n"/>
      <c r="X133" s="114" t="n"/>
      <c r="Y133" s="114" t="n"/>
      <c r="Z133" s="114" t="n"/>
      <c r="AA133" s="114" t="n"/>
      <c r="AB133" s="114" t="n"/>
      <c r="AC133" s="114" t="n"/>
      <c r="AD133" s="114" t="n"/>
      <c r="AE133" s="114" t="n"/>
      <c r="AF133" s="114" t="n"/>
      <c r="AG133" s="114" t="n"/>
      <c r="AH133" s="114" t="n"/>
      <c r="AI133" s="114" t="n"/>
      <c r="AJ133" s="114" t="n"/>
      <c r="AK133" s="114" t="n"/>
    </row>
    <row r="134" hidden="1" ht="18" customHeight="1" s="173" thickBot="1">
      <c r="A134" s="121" t="inlineStr">
        <is>
          <t>Properti - Mata uang asing - Dalam perhatian khusus</t>
        </is>
      </c>
      <c r="B134" s="112" t="n"/>
      <c r="C134" s="114" t="n"/>
      <c r="D134" s="114" t="n"/>
      <c r="E134" s="114" t="n"/>
      <c r="F134" s="114" t="n"/>
      <c r="G134" s="114" t="n"/>
      <c r="H134" s="114" t="n"/>
      <c r="I134" s="114" t="n"/>
      <c r="J134" s="114" t="n"/>
      <c r="K134" s="114" t="n"/>
      <c r="L134" s="114" t="n"/>
      <c r="M134" s="114" t="n"/>
      <c r="N134" s="114" t="n"/>
      <c r="O134" s="114" t="n"/>
      <c r="P134" s="114" t="n"/>
      <c r="Q134" s="114" t="n"/>
      <c r="R134" s="114" t="n"/>
      <c r="S134" s="114" t="n"/>
      <c r="T134" s="114" t="n"/>
      <c r="U134" s="114" t="n"/>
      <c r="V134" s="114" t="n"/>
      <c r="W134" s="114" t="n"/>
      <c r="X134" s="114" t="n"/>
      <c r="Y134" s="114" t="n"/>
      <c r="Z134" s="114" t="n"/>
      <c r="AA134" s="114" t="n"/>
      <c r="AB134" s="114" t="n"/>
      <c r="AC134" s="114" t="n"/>
      <c r="AD134" s="114" t="n"/>
      <c r="AE134" s="114" t="n"/>
      <c r="AF134" s="114" t="n"/>
      <c r="AG134" s="114" t="n"/>
      <c r="AH134" s="114" t="n"/>
      <c r="AI134" s="114" t="n"/>
      <c r="AJ134" s="114" t="n"/>
      <c r="AK134" s="114" t="n"/>
    </row>
    <row r="135" hidden="1" ht="18" customHeight="1" s="173" thickBot="1">
      <c r="A135" s="121" t="inlineStr">
        <is>
          <t>Properti - Mata uang asing - Kurang lancar</t>
        </is>
      </c>
      <c r="B135" s="112" t="n"/>
      <c r="C135" s="114" t="n"/>
      <c r="D135" s="114" t="n"/>
      <c r="E135" s="114" t="n"/>
      <c r="F135" s="114" t="n"/>
      <c r="G135" s="114" t="n"/>
      <c r="H135" s="114" t="n"/>
      <c r="I135" s="114" t="n"/>
      <c r="J135" s="114" t="n"/>
      <c r="K135" s="114" t="n"/>
      <c r="L135" s="114" t="n"/>
      <c r="M135" s="114" t="n"/>
      <c r="N135" s="114" t="n"/>
      <c r="O135" s="114" t="n"/>
      <c r="P135" s="114" t="n"/>
      <c r="Q135" s="114" t="n"/>
      <c r="R135" s="114" t="n"/>
      <c r="S135" s="114" t="n"/>
      <c r="T135" s="114" t="n"/>
      <c r="U135" s="114" t="n"/>
      <c r="V135" s="114" t="n"/>
      <c r="W135" s="114" t="n"/>
      <c r="X135" s="114" t="n"/>
      <c r="Y135" s="114" t="n"/>
      <c r="Z135" s="114" t="n"/>
      <c r="AA135" s="114" t="n"/>
      <c r="AB135" s="114" t="n"/>
      <c r="AC135" s="114" t="n"/>
      <c r="AD135" s="114" t="n"/>
      <c r="AE135" s="114" t="n"/>
      <c r="AF135" s="114" t="n"/>
      <c r="AG135" s="114" t="n"/>
      <c r="AH135" s="114" t="n"/>
      <c r="AI135" s="114" t="n"/>
      <c r="AJ135" s="114" t="n"/>
      <c r="AK135" s="114" t="n"/>
    </row>
    <row r="136" hidden="1" ht="18" customHeight="1" s="173" thickBot="1">
      <c r="A136" s="121" t="inlineStr">
        <is>
          <t>Properti - Mata uang asing - Diragukan</t>
        </is>
      </c>
      <c r="B136" s="112" t="n"/>
      <c r="C136" s="114" t="n"/>
      <c r="D136" s="114" t="n"/>
      <c r="E136" s="114" t="n"/>
      <c r="F136" s="114" t="n"/>
      <c r="G136" s="114" t="n"/>
      <c r="H136" s="114" t="n"/>
      <c r="I136" s="114" t="n"/>
      <c r="J136" s="114" t="n"/>
      <c r="K136" s="114" t="n"/>
      <c r="L136" s="114" t="n"/>
      <c r="M136" s="114" t="n"/>
      <c r="N136" s="114" t="n"/>
      <c r="O136" s="114" t="n"/>
      <c r="P136" s="114" t="n"/>
      <c r="Q136" s="114" t="n"/>
      <c r="R136" s="114" t="n"/>
      <c r="S136" s="114" t="n"/>
      <c r="T136" s="114" t="n"/>
      <c r="U136" s="114" t="n"/>
      <c r="V136" s="114" t="n"/>
      <c r="W136" s="114" t="n"/>
      <c r="X136" s="114" t="n"/>
      <c r="Y136" s="114" t="n"/>
      <c r="Z136" s="114" t="n"/>
      <c r="AA136" s="114" t="n"/>
      <c r="AB136" s="114" t="n"/>
      <c r="AC136" s="114" t="n"/>
      <c r="AD136" s="114" t="n"/>
      <c r="AE136" s="114" t="n"/>
      <c r="AF136" s="114" t="n"/>
      <c r="AG136" s="114" t="n"/>
      <c r="AH136" s="114" t="n"/>
      <c r="AI136" s="114" t="n"/>
      <c r="AJ136" s="114" t="n"/>
      <c r="AK136" s="114" t="n"/>
    </row>
    <row r="137" hidden="1" ht="18" customHeight="1" s="173" thickBot="1">
      <c r="A137" s="121" t="inlineStr">
        <is>
          <t>Properti - Mata uang asing - Macet</t>
        </is>
      </c>
      <c r="B137" s="111" t="n"/>
      <c r="C137" s="114" t="n"/>
      <c r="D137" s="114" t="n"/>
      <c r="E137" s="114" t="n"/>
      <c r="F137" s="114" t="n"/>
      <c r="G137" s="114" t="n"/>
      <c r="H137" s="114" t="n"/>
      <c r="I137" s="114" t="n"/>
      <c r="J137" s="114" t="n"/>
      <c r="K137" s="114" t="n"/>
      <c r="L137" s="114" t="n"/>
      <c r="M137" s="114" t="n"/>
      <c r="N137" s="114" t="n"/>
      <c r="O137" s="114" t="n"/>
      <c r="P137" s="114" t="n"/>
      <c r="Q137" s="114" t="n"/>
      <c r="R137" s="114" t="n"/>
      <c r="S137" s="114" t="n"/>
      <c r="T137" s="114" t="n"/>
      <c r="U137" s="114" t="n"/>
      <c r="V137" s="114" t="n"/>
      <c r="W137" s="114" t="n"/>
      <c r="X137" s="114" t="n"/>
      <c r="Y137" s="114" t="n"/>
      <c r="Z137" s="114" t="n"/>
      <c r="AA137" s="114" t="n"/>
      <c r="AB137" s="114" t="n"/>
      <c r="AC137" s="114" t="n"/>
      <c r="AD137" s="114" t="n"/>
      <c r="AE137" s="114" t="n"/>
      <c r="AF137" s="114" t="n"/>
      <c r="AG137" s="114" t="n"/>
      <c r="AH137" s="114" t="n"/>
      <c r="AI137" s="114" t="n"/>
      <c r="AJ137" s="114" t="n"/>
      <c r="AK137" s="114" t="n"/>
    </row>
    <row r="138" ht="18" customHeight="1" s="173" thickBot="1">
      <c r="A138" s="118" t="inlineStr">
        <is>
          <t>Lain-lain - Rupiah - Total</t>
        </is>
      </c>
      <c r="B138" s="112" t="n"/>
      <c r="C138" s="113" t="n"/>
      <c r="D138" s="113" t="n"/>
      <c r="E138" s="113" t="n"/>
      <c r="F138" s="113" t="n"/>
      <c r="G138" s="113" t="n"/>
      <c r="H138" s="113" t="n"/>
      <c r="I138" s="113" t="n"/>
      <c r="J138" s="113" t="n"/>
      <c r="K138" s="113" t="n"/>
      <c r="L138" s="113" t="n"/>
      <c r="M138" s="113" t="n"/>
      <c r="N138" s="113" t="n"/>
      <c r="O138" s="113" t="n"/>
      <c r="P138" s="113" t="n"/>
      <c r="Q138" s="113" t="n"/>
      <c r="R138" s="113" t="n"/>
      <c r="S138" s="113" t="n"/>
      <c r="T138" s="113" t="n"/>
      <c r="U138" s="113" t="n"/>
      <c r="V138" s="113" t="n"/>
      <c r="W138" s="113" t="n"/>
      <c r="X138" s="113" t="n"/>
      <c r="Y138" s="113" t="n"/>
      <c r="Z138" s="113" t="n"/>
      <c r="AA138" s="113" t="n"/>
      <c r="AB138" s="113" t="n"/>
      <c r="AC138" s="113" t="n"/>
      <c r="AD138" s="113" t="n"/>
      <c r="AE138" s="113" t="n"/>
      <c r="AF138" s="113" t="n"/>
      <c r="AG138" s="113" t="n"/>
      <c r="AH138" s="113" t="n"/>
      <c r="AI138" s="113" t="n"/>
      <c r="AJ138" s="113" t="n"/>
      <c r="AK138" s="113" t="n"/>
    </row>
    <row r="139" hidden="1" ht="18" customHeight="1" s="173" thickBot="1">
      <c r="A139" s="121" t="inlineStr">
        <is>
          <t>Lain-lain - Mata uang asing - Lancar</t>
        </is>
      </c>
      <c r="B139" s="112" t="n"/>
      <c r="C139" s="114" t="n"/>
      <c r="D139" s="114" t="n"/>
      <c r="E139" s="114" t="n"/>
      <c r="F139" s="114" t="n"/>
      <c r="G139" s="114" t="n"/>
      <c r="H139" s="114" t="n"/>
      <c r="I139" s="114" t="n"/>
      <c r="J139" s="114" t="n"/>
      <c r="K139" s="114" t="n"/>
      <c r="L139" s="114" t="n"/>
      <c r="M139" s="114" t="n"/>
      <c r="N139" s="114" t="n"/>
      <c r="O139" s="114" t="n"/>
      <c r="P139" s="114" t="n"/>
      <c r="Q139" s="114" t="n"/>
      <c r="R139" s="114" t="n"/>
      <c r="S139" s="114" t="n"/>
      <c r="T139" s="114" t="n"/>
      <c r="U139" s="114" t="n"/>
      <c r="V139" s="114" t="n"/>
      <c r="W139" s="114" t="n"/>
      <c r="X139" s="114" t="n"/>
      <c r="Y139" s="114" t="n"/>
      <c r="Z139" s="114" t="n"/>
      <c r="AA139" s="114" t="n"/>
      <c r="AB139" s="114" t="n"/>
      <c r="AC139" s="114" t="n"/>
      <c r="AD139" s="114" t="n"/>
      <c r="AE139" s="114" t="n"/>
      <c r="AF139" s="114" t="n"/>
      <c r="AG139" s="114" t="n"/>
      <c r="AH139" s="114" t="n"/>
      <c r="AI139" s="114" t="n"/>
      <c r="AJ139" s="114" t="n"/>
      <c r="AK139" s="114" t="n"/>
    </row>
    <row r="140" hidden="1" ht="18" customHeight="1" s="173" thickBot="1">
      <c r="A140" s="121" t="inlineStr">
        <is>
          <t>Lain-lain - Mata uang asing - Dalam perhatian khusus</t>
        </is>
      </c>
      <c r="B140" s="112" t="n"/>
      <c r="C140" s="114" t="n"/>
      <c r="D140" s="114" t="n"/>
      <c r="E140" s="114" t="n"/>
      <c r="F140" s="114" t="n"/>
      <c r="G140" s="114" t="n"/>
      <c r="H140" s="114" t="n"/>
      <c r="I140" s="114" t="n"/>
      <c r="J140" s="114" t="n"/>
      <c r="K140" s="114" t="n"/>
      <c r="L140" s="114" t="n"/>
      <c r="M140" s="114" t="n"/>
      <c r="N140" s="114" t="n"/>
      <c r="O140" s="114" t="n"/>
      <c r="P140" s="114" t="n"/>
      <c r="Q140" s="114" t="n"/>
      <c r="R140" s="114" t="n"/>
      <c r="S140" s="114" t="n"/>
      <c r="T140" s="114" t="n"/>
      <c r="U140" s="114" t="n"/>
      <c r="V140" s="114" t="n"/>
      <c r="W140" s="114" t="n"/>
      <c r="X140" s="114" t="n"/>
      <c r="Y140" s="114" t="n"/>
      <c r="Z140" s="114" t="n"/>
      <c r="AA140" s="114" t="n"/>
      <c r="AB140" s="114" t="n"/>
      <c r="AC140" s="114" t="n"/>
      <c r="AD140" s="114" t="n"/>
      <c r="AE140" s="114" t="n"/>
      <c r="AF140" s="114" t="n"/>
      <c r="AG140" s="114" t="n"/>
      <c r="AH140" s="114" t="n"/>
      <c r="AI140" s="114" t="n"/>
      <c r="AJ140" s="114" t="n"/>
      <c r="AK140" s="114" t="n"/>
    </row>
    <row r="141" hidden="1" ht="18" customHeight="1" s="173" thickBot="1">
      <c r="A141" s="121" t="inlineStr">
        <is>
          <t>Lain-lain - Mata uang asing - Kurang lancar</t>
        </is>
      </c>
      <c r="B141" s="112" t="n"/>
      <c r="C141" s="114" t="n"/>
      <c r="D141" s="114" t="n"/>
      <c r="E141" s="114" t="n"/>
      <c r="F141" s="114" t="n"/>
      <c r="G141" s="114" t="n"/>
      <c r="H141" s="114" t="n"/>
      <c r="I141" s="114" t="n"/>
      <c r="J141" s="114" t="n"/>
      <c r="K141" s="114" t="n"/>
      <c r="L141" s="114" t="n"/>
      <c r="M141" s="114" t="n"/>
      <c r="N141" s="114" t="n"/>
      <c r="O141" s="114" t="n"/>
      <c r="P141" s="114" t="n"/>
      <c r="Q141" s="114" t="n"/>
      <c r="R141" s="114" t="n"/>
      <c r="S141" s="114" t="n"/>
      <c r="T141" s="114" t="n"/>
      <c r="U141" s="114" t="n"/>
      <c r="V141" s="114" t="n"/>
      <c r="W141" s="114" t="n"/>
      <c r="X141" s="114" t="n"/>
      <c r="Y141" s="114" t="n"/>
      <c r="Z141" s="114" t="n"/>
      <c r="AA141" s="114" t="n"/>
      <c r="AB141" s="114" t="n"/>
      <c r="AC141" s="114" t="n"/>
      <c r="AD141" s="114" t="n"/>
      <c r="AE141" s="114" t="n"/>
      <c r="AF141" s="114" t="n"/>
      <c r="AG141" s="114" t="n"/>
      <c r="AH141" s="114" t="n"/>
      <c r="AI141" s="114" t="n"/>
      <c r="AJ141" s="114" t="n"/>
      <c r="AK141" s="114" t="n"/>
    </row>
    <row r="142" hidden="1" ht="18" customHeight="1" s="173" thickBot="1">
      <c r="A142" s="121" t="inlineStr">
        <is>
          <t>Lain-lain - Mata uang asing - Diragukan</t>
        </is>
      </c>
      <c r="B142" s="112" t="n"/>
      <c r="C142" s="114" t="n"/>
      <c r="D142" s="114" t="n"/>
      <c r="E142" s="114" t="n"/>
      <c r="F142" s="114" t="n"/>
      <c r="G142" s="114" t="n"/>
      <c r="H142" s="114" t="n"/>
      <c r="I142" s="114" t="n"/>
      <c r="J142" s="114" t="n"/>
      <c r="K142" s="114" t="n"/>
      <c r="L142" s="114" t="n"/>
      <c r="M142" s="114" t="n"/>
      <c r="N142" s="114" t="n"/>
      <c r="O142" s="114" t="n"/>
      <c r="P142" s="114" t="n"/>
      <c r="Q142" s="114" t="n"/>
      <c r="R142" s="114" t="n"/>
      <c r="S142" s="114" t="n"/>
      <c r="T142" s="114" t="n"/>
      <c r="U142" s="114" t="n"/>
      <c r="V142" s="114" t="n"/>
      <c r="W142" s="114" t="n"/>
      <c r="X142" s="114" t="n"/>
      <c r="Y142" s="114" t="n"/>
      <c r="Z142" s="114" t="n"/>
      <c r="AA142" s="114" t="n"/>
      <c r="AB142" s="114" t="n"/>
      <c r="AC142" s="114" t="n"/>
      <c r="AD142" s="114" t="n"/>
      <c r="AE142" s="114" t="n"/>
      <c r="AF142" s="114" t="n"/>
      <c r="AG142" s="114" t="n"/>
      <c r="AH142" s="114" t="n"/>
      <c r="AI142" s="114" t="n"/>
      <c r="AJ142" s="114" t="n"/>
      <c r="AK142" s="114" t="n"/>
    </row>
    <row r="143" hidden="1" ht="18" customHeight="1" s="173" thickBot="1">
      <c r="A143" s="121" t="inlineStr">
        <is>
          <t>Lain-lain - Mata uang asing - Macet</t>
        </is>
      </c>
      <c r="B143" s="111" t="n"/>
      <c r="C143" s="114" t="n"/>
      <c r="D143" s="114" t="n"/>
      <c r="E143" s="114" t="n"/>
      <c r="F143" s="114" t="n"/>
      <c r="G143" s="114" t="n"/>
      <c r="H143" s="114" t="n"/>
      <c r="I143" s="114" t="n"/>
      <c r="J143" s="114" t="n"/>
      <c r="K143" s="114" t="n"/>
      <c r="L143" s="114" t="n"/>
      <c r="M143" s="114" t="n"/>
      <c r="N143" s="114" t="n"/>
      <c r="O143" s="114" t="n"/>
      <c r="P143" s="114" t="n"/>
      <c r="Q143" s="114" t="n"/>
      <c r="R143" s="114" t="n"/>
      <c r="S143" s="114" t="n"/>
      <c r="T143" s="114" t="n"/>
      <c r="U143" s="114" t="n"/>
      <c r="V143" s="114" t="n"/>
      <c r="W143" s="114" t="n"/>
      <c r="X143" s="114" t="n"/>
      <c r="Y143" s="114" t="n"/>
      <c r="Z143" s="114" t="n"/>
      <c r="AA143" s="114" t="n"/>
      <c r="AB143" s="114" t="n"/>
      <c r="AC143" s="114" t="n"/>
      <c r="AD143" s="114" t="n"/>
      <c r="AE143" s="114" t="n"/>
      <c r="AF143" s="114" t="n"/>
      <c r="AG143" s="114" t="n"/>
      <c r="AH143" s="114" t="n"/>
      <c r="AI143" s="114" t="n"/>
      <c r="AJ143" s="114" t="n"/>
      <c r="AK143" s="114" t="n"/>
    </row>
    <row r="144" ht="18" customHeight="1" s="173" thickBot="1">
      <c r="A144" s="118" t="inlineStr">
        <is>
          <t>Subtotal - Mata Uang Asing</t>
        </is>
      </c>
      <c r="B144" s="111" t="n"/>
      <c r="C144" s="113" t="n"/>
      <c r="D144" s="113" t="n"/>
      <c r="E144" s="113" t="n"/>
      <c r="F144" s="113" t="n"/>
      <c r="G144" s="113" t="n"/>
      <c r="H144" s="113" t="n"/>
      <c r="I144" s="113" t="n"/>
      <c r="J144" s="113" t="n"/>
      <c r="K144" s="113" t="n"/>
      <c r="L144" s="113" t="n"/>
      <c r="M144" s="113" t="n"/>
      <c r="N144" s="113" t="n"/>
      <c r="O144" s="113" t="n"/>
      <c r="P144" s="113" t="n"/>
      <c r="Q144" s="113" t="n"/>
      <c r="R144" s="113" t="n"/>
      <c r="S144" s="113" t="n"/>
      <c r="T144" s="113" t="n"/>
      <c r="U144" s="113" t="n"/>
      <c r="V144" s="113" t="n"/>
      <c r="W144" s="113" t="n"/>
      <c r="X144" s="113" t="n"/>
      <c r="Y144" s="113" t="n"/>
      <c r="Z144" s="113" t="n"/>
      <c r="AA144" s="113" t="n"/>
      <c r="AB144" s="113" t="n"/>
      <c r="AC144" s="113" t="n"/>
      <c r="AD144" s="113" t="n"/>
      <c r="AE144" s="113" t="n"/>
      <c r="AF144" s="113" t="n"/>
      <c r="AG144" s="113" t="n"/>
      <c r="AH144" s="113" t="n"/>
      <c r="AI144" s="113" t="n"/>
      <c r="AJ144" s="113" t="n"/>
      <c r="AK144" s="113" t="n"/>
    </row>
    <row r="145" hidden="1" ht="18" customHeight="1" s="173" thickBot="1">
      <c r="A145" s="121" t="inlineStr">
        <is>
          <t>Subtotal - Mata Uang Asing - Lancar</t>
        </is>
      </c>
      <c r="B145" s="111" t="n"/>
      <c r="C145" s="114" t="n"/>
      <c r="D145" s="114" t="n"/>
      <c r="E145" s="114" t="n"/>
      <c r="F145" s="114" t="n"/>
      <c r="G145" s="114" t="n"/>
      <c r="H145" s="114" t="n"/>
      <c r="I145" s="114" t="n"/>
      <c r="J145" s="114" t="n"/>
      <c r="K145" s="114" t="n"/>
      <c r="L145" s="114" t="n"/>
      <c r="M145" s="114" t="n"/>
      <c r="N145" s="114" t="n"/>
      <c r="O145" s="114" t="n"/>
      <c r="P145" s="114" t="n"/>
      <c r="Q145" s="114" t="n"/>
      <c r="R145" s="114" t="n"/>
      <c r="S145" s="114" t="n"/>
      <c r="T145" s="114" t="n"/>
      <c r="U145" s="114" t="n"/>
      <c r="V145" s="114" t="n"/>
      <c r="W145" s="114" t="n"/>
      <c r="X145" s="114" t="n"/>
      <c r="Y145" s="114" t="n"/>
      <c r="Z145" s="114" t="n"/>
      <c r="AA145" s="114" t="n"/>
      <c r="AB145" s="114" t="n"/>
      <c r="AC145" s="114" t="n"/>
      <c r="AD145" s="114" t="n"/>
      <c r="AE145" s="114" t="n"/>
      <c r="AF145" s="114" t="n"/>
      <c r="AG145" s="114" t="n"/>
      <c r="AH145" s="114" t="n"/>
      <c r="AI145" s="114" t="n"/>
      <c r="AJ145" s="114" t="n"/>
      <c r="AK145" s="114" t="n"/>
    </row>
    <row r="146" hidden="1" ht="18" customHeight="1" s="173" thickBot="1">
      <c r="A146" s="121" t="inlineStr">
        <is>
          <t>Subtotal - Mata Uang Asing - Dalam perhatian khusus</t>
        </is>
      </c>
      <c r="B146" s="111" t="n"/>
      <c r="C146" s="114" t="n"/>
      <c r="D146" s="114" t="n"/>
      <c r="E146" s="114" t="n"/>
      <c r="F146" s="114" t="n"/>
      <c r="G146" s="114" t="n"/>
      <c r="H146" s="114" t="n"/>
      <c r="I146" s="114" t="n"/>
      <c r="J146" s="114" t="n"/>
      <c r="K146" s="114" t="n"/>
      <c r="L146" s="114" t="n"/>
      <c r="M146" s="114" t="n"/>
      <c r="N146" s="114" t="n"/>
      <c r="O146" s="114" t="n"/>
      <c r="P146" s="114" t="n"/>
      <c r="Q146" s="114" t="n"/>
      <c r="R146" s="114" t="n"/>
      <c r="S146" s="114" t="n"/>
      <c r="T146" s="114" t="n"/>
      <c r="U146" s="114" t="n"/>
      <c r="V146" s="114" t="n"/>
      <c r="W146" s="114" t="n"/>
      <c r="X146" s="114" t="n"/>
      <c r="Y146" s="114" t="n"/>
      <c r="Z146" s="114" t="n"/>
      <c r="AA146" s="114" t="n"/>
      <c r="AB146" s="114" t="n"/>
      <c r="AC146" s="114" t="n"/>
      <c r="AD146" s="114" t="n"/>
      <c r="AE146" s="114" t="n"/>
      <c r="AF146" s="114" t="n"/>
      <c r="AG146" s="114" t="n"/>
      <c r="AH146" s="114" t="n"/>
      <c r="AI146" s="114" t="n"/>
      <c r="AJ146" s="114" t="n"/>
      <c r="AK146" s="114" t="n"/>
    </row>
    <row r="147" hidden="1" ht="18" customHeight="1" s="173" thickBot="1">
      <c r="A147" s="121" t="inlineStr">
        <is>
          <t>Subtotal - Mata Uang Asing - Kurang lancar</t>
        </is>
      </c>
      <c r="B147" s="111" t="n"/>
      <c r="C147" s="114" t="n"/>
      <c r="D147" s="114" t="n"/>
      <c r="E147" s="114" t="n"/>
      <c r="F147" s="114" t="n"/>
      <c r="G147" s="114" t="n"/>
      <c r="H147" s="114" t="n"/>
      <c r="I147" s="114" t="n"/>
      <c r="J147" s="114" t="n"/>
      <c r="K147" s="114" t="n"/>
      <c r="L147" s="114" t="n"/>
      <c r="M147" s="114" t="n"/>
      <c r="N147" s="114" t="n"/>
      <c r="O147" s="114" t="n"/>
      <c r="P147" s="114" t="n"/>
      <c r="Q147" s="114" t="n"/>
      <c r="R147" s="114" t="n"/>
      <c r="S147" s="114" t="n"/>
      <c r="T147" s="114" t="n"/>
      <c r="U147" s="114" t="n"/>
      <c r="V147" s="114" t="n"/>
      <c r="W147" s="114" t="n"/>
      <c r="X147" s="114" t="n"/>
      <c r="Y147" s="114" t="n"/>
      <c r="Z147" s="114" t="n"/>
      <c r="AA147" s="114" t="n"/>
      <c r="AB147" s="114" t="n"/>
      <c r="AC147" s="114" t="n"/>
      <c r="AD147" s="114" t="n"/>
      <c r="AE147" s="114" t="n"/>
      <c r="AF147" s="114" t="n"/>
      <c r="AG147" s="114" t="n"/>
      <c r="AH147" s="114" t="n"/>
      <c r="AI147" s="114" t="n"/>
      <c r="AJ147" s="114" t="n"/>
      <c r="AK147" s="114" t="n"/>
    </row>
    <row r="148" hidden="1" ht="18" customHeight="1" s="173" thickBot="1">
      <c r="A148" s="121" t="inlineStr">
        <is>
          <t>Subtotal - Mata Uang Asing - Diragukan</t>
        </is>
      </c>
      <c r="B148" s="111" t="n"/>
      <c r="C148" s="114" t="n"/>
      <c r="D148" s="114" t="n"/>
      <c r="E148" s="114" t="n"/>
      <c r="F148" s="114" t="n"/>
      <c r="G148" s="114" t="n"/>
      <c r="H148" s="114" t="n"/>
      <c r="I148" s="114" t="n"/>
      <c r="J148" s="114" t="n"/>
      <c r="K148" s="114" t="n"/>
      <c r="L148" s="114" t="n"/>
      <c r="M148" s="114" t="n"/>
      <c r="N148" s="114" t="n"/>
      <c r="O148" s="114" t="n"/>
      <c r="P148" s="114" t="n"/>
      <c r="Q148" s="114" t="n"/>
      <c r="R148" s="114" t="n"/>
      <c r="S148" s="114" t="n"/>
      <c r="T148" s="114" t="n"/>
      <c r="U148" s="114" t="n"/>
      <c r="V148" s="114" t="n"/>
      <c r="W148" s="114" t="n"/>
      <c r="X148" s="114" t="n"/>
      <c r="Y148" s="114" t="n"/>
      <c r="Z148" s="114" t="n"/>
      <c r="AA148" s="114" t="n"/>
      <c r="AB148" s="114" t="n"/>
      <c r="AC148" s="114" t="n"/>
      <c r="AD148" s="114" t="n"/>
      <c r="AE148" s="114" t="n"/>
      <c r="AF148" s="114" t="n"/>
      <c r="AG148" s="114" t="n"/>
      <c r="AH148" s="114" t="n"/>
      <c r="AI148" s="114" t="n"/>
      <c r="AJ148" s="114" t="n"/>
      <c r="AK148" s="114" t="n"/>
    </row>
    <row r="149" hidden="1" ht="18" customHeight="1" s="173" thickBot="1">
      <c r="A149" s="121" t="inlineStr">
        <is>
          <t>Subtotal - Mata Uang Asing - Macet</t>
        </is>
      </c>
      <c r="B149" s="111" t="n"/>
      <c r="C149" s="114" t="n"/>
      <c r="D149" s="114" t="n"/>
      <c r="E149" s="114" t="n"/>
      <c r="F149" s="114" t="n"/>
      <c r="G149" s="114" t="n"/>
      <c r="H149" s="114" t="n"/>
      <c r="I149" s="114" t="n"/>
      <c r="J149" s="114" t="n"/>
      <c r="K149" s="114" t="n"/>
      <c r="L149" s="114" t="n"/>
      <c r="M149" s="114" t="n"/>
      <c r="N149" s="114" t="n"/>
      <c r="O149" s="114" t="n"/>
      <c r="P149" s="114" t="n"/>
      <c r="Q149" s="114" t="n"/>
      <c r="R149" s="114" t="n"/>
      <c r="S149" s="114" t="n"/>
      <c r="T149" s="114" t="n"/>
      <c r="U149" s="114" t="n"/>
      <c r="V149" s="114" t="n"/>
      <c r="W149" s="114" t="n"/>
      <c r="X149" s="114" t="n"/>
      <c r="Y149" s="114" t="n"/>
      <c r="Z149" s="114" t="n"/>
      <c r="AA149" s="114" t="n"/>
      <c r="AB149" s="114" t="n"/>
      <c r="AC149" s="114" t="n"/>
      <c r="AD149" s="114" t="n"/>
      <c r="AE149" s="114" t="n"/>
      <c r="AF149" s="114" t="n"/>
      <c r="AG149" s="114" t="n"/>
      <c r="AH149" s="114" t="n"/>
      <c r="AI149" s="114" t="n"/>
      <c r="AJ149" s="114" t="n"/>
      <c r="AK149" s="114" t="n"/>
    </row>
    <row r="150" ht="19" customHeight="1" s="173" thickBot="1">
      <c r="A150" s="111" t="inlineStr">
        <is>
          <t>Subtotal</t>
        </is>
      </c>
      <c r="B150" s="112" t="n"/>
      <c r="C150" s="103" t="n"/>
      <c r="D150" s="103" t="n"/>
      <c r="E150" s="103" t="n"/>
      <c r="F150" s="103" t="n"/>
      <c r="G150" s="103" t="n"/>
      <c r="H150" s="103" t="n"/>
      <c r="I150" s="103" t="n"/>
      <c r="J150" s="103" t="n"/>
      <c r="K150" s="103" t="n"/>
      <c r="L150" s="103" t="n"/>
      <c r="M150" s="103" t="n"/>
      <c r="N150" s="103" t="n"/>
      <c r="O150" s="103" t="n"/>
      <c r="P150" s="103" t="n"/>
      <c r="Q150" s="103" t="n"/>
      <c r="R150" s="103" t="n"/>
      <c r="S150" s="103" t="n"/>
      <c r="T150" s="103" t="n"/>
      <c r="U150" s="103" t="n"/>
      <c r="V150" s="103" t="n"/>
      <c r="W150" s="103" t="n"/>
      <c r="X150" s="103" t="n"/>
      <c r="Y150" s="103" t="n"/>
      <c r="Z150" s="103" t="n"/>
      <c r="AA150" s="103" t="n"/>
      <c r="AB150" s="103" t="n"/>
      <c r="AC150" s="103" t="n"/>
      <c r="AD150" s="103" t="n"/>
      <c r="AE150" s="103" t="n"/>
      <c r="AF150" s="103" t="n"/>
      <c r="AG150" s="103" t="n"/>
      <c r="AH150" s="103" t="n"/>
      <c r="AI150" s="103" t="n"/>
      <c r="AJ150" s="103" t="n"/>
      <c r="AK150" s="103" t="n"/>
    </row>
    <row r="151" ht="18" customHeight="1" s="173" thickBot="1">
      <c r="A151" s="118" t="inlineStr">
        <is>
          <t>Jumlah pinjaman - Kotor - Total</t>
        </is>
      </c>
      <c r="B151" s="111" t="n"/>
      <c r="C151" s="113" t="n"/>
      <c r="D151" s="113" t="n"/>
      <c r="E151" s="113" t="n"/>
      <c r="F151" s="113" t="n"/>
      <c r="G151" s="113" t="n"/>
      <c r="H151" s="113" t="n"/>
      <c r="I151" s="113" t="n"/>
      <c r="J151" s="113" t="n"/>
      <c r="K151" s="113" t="n"/>
      <c r="L151" s="113" t="n"/>
      <c r="M151" s="113" t="n"/>
      <c r="N151" s="113" t="n"/>
      <c r="O151" s="113" t="n"/>
      <c r="P151" s="113" t="n"/>
      <c r="Q151" s="113" t="n"/>
      <c r="R151" s="113" t="n"/>
      <c r="S151" s="113" t="n"/>
      <c r="T151" s="113" t="n"/>
      <c r="U151" s="113" t="n"/>
      <c r="V151" s="113" t="n"/>
      <c r="W151" s="113" t="n"/>
      <c r="X151" s="113" t="n"/>
      <c r="Y151" s="113" t="n"/>
      <c r="Z151" s="113" t="n"/>
      <c r="AA151" s="113" t="n"/>
      <c r="AB151" s="113" t="n"/>
      <c r="AC151" s="113" t="n"/>
      <c r="AD151" s="113" t="n"/>
      <c r="AE151" s="113" t="n"/>
      <c r="AF151" s="113" t="n"/>
      <c r="AG151" s="113" t="n"/>
      <c r="AH151" s="113" t="n"/>
      <c r="AI151" s="113" t="n"/>
      <c r="AJ151" s="113" t="n"/>
      <c r="AK151" s="113" t="n"/>
    </row>
    <row r="152" hidden="1" ht="18" customHeight="1" s="173" thickBot="1">
      <c r="A152" s="121" t="inlineStr">
        <is>
          <t>Jumlah pinjaman - Kotor - Lancar</t>
        </is>
      </c>
      <c r="B152" s="111" t="n"/>
      <c r="C152" s="114" t="n"/>
      <c r="D152" s="114" t="n"/>
      <c r="E152" s="114" t="n"/>
      <c r="F152" s="114" t="n"/>
      <c r="G152" s="114" t="n"/>
      <c r="H152" s="114" t="n"/>
      <c r="I152" s="114" t="n"/>
      <c r="J152" s="114" t="n"/>
      <c r="K152" s="114" t="n"/>
      <c r="L152" s="114" t="n"/>
      <c r="M152" s="114" t="n"/>
      <c r="N152" s="114" t="n"/>
      <c r="O152" s="114" t="n"/>
      <c r="P152" s="114" t="n"/>
      <c r="Q152" s="114" t="n"/>
      <c r="R152" s="114" t="n"/>
      <c r="S152" s="114" t="n"/>
      <c r="T152" s="114" t="n"/>
      <c r="U152" s="114" t="n"/>
      <c r="V152" s="114" t="n"/>
      <c r="W152" s="114" t="n"/>
      <c r="X152" s="114" t="n"/>
      <c r="Y152" s="114" t="n"/>
      <c r="Z152" s="114" t="n"/>
      <c r="AA152" s="114" t="n"/>
      <c r="AB152" s="114" t="n"/>
      <c r="AC152" s="114" t="n"/>
      <c r="AD152" s="114" t="n"/>
      <c r="AE152" s="114" t="n"/>
      <c r="AF152" s="114" t="n"/>
      <c r="AG152" s="114" t="n"/>
      <c r="AH152" s="114" t="n"/>
      <c r="AI152" s="114" t="n"/>
      <c r="AJ152" s="114" t="n"/>
      <c r="AK152" s="114" t="n"/>
    </row>
    <row r="153" hidden="1" ht="18" customHeight="1" s="173" thickBot="1">
      <c r="A153" s="121" t="inlineStr">
        <is>
          <t>Jumlah pinjaman - Kotor - Dalam perhatian khusus</t>
        </is>
      </c>
      <c r="B153" s="111" t="n"/>
      <c r="C153" s="114" t="n"/>
      <c r="D153" s="114" t="n"/>
      <c r="E153" s="114" t="n"/>
      <c r="F153" s="114" t="n"/>
      <c r="G153" s="114" t="n"/>
      <c r="H153" s="114" t="n"/>
      <c r="I153" s="114" t="n"/>
      <c r="J153" s="114" t="n"/>
      <c r="K153" s="114" t="n"/>
      <c r="L153" s="114" t="n"/>
      <c r="M153" s="114" t="n"/>
      <c r="N153" s="114" t="n"/>
      <c r="O153" s="114" t="n"/>
      <c r="P153" s="114" t="n"/>
      <c r="Q153" s="114" t="n"/>
      <c r="R153" s="114" t="n"/>
      <c r="S153" s="114" t="n"/>
      <c r="T153" s="114" t="n"/>
      <c r="U153" s="114" t="n"/>
      <c r="V153" s="114" t="n"/>
      <c r="W153" s="114" t="n"/>
      <c r="X153" s="114" t="n"/>
      <c r="Y153" s="114" t="n"/>
      <c r="Z153" s="114" t="n"/>
      <c r="AA153" s="114" t="n"/>
      <c r="AB153" s="114" t="n"/>
      <c r="AC153" s="114" t="n"/>
      <c r="AD153" s="114" t="n"/>
      <c r="AE153" s="114" t="n"/>
      <c r="AF153" s="114" t="n"/>
      <c r="AG153" s="114" t="n"/>
      <c r="AH153" s="114" t="n"/>
      <c r="AI153" s="114" t="n"/>
      <c r="AJ153" s="114" t="n"/>
      <c r="AK153" s="114" t="n"/>
    </row>
    <row r="154" hidden="1" ht="18" customHeight="1" s="173" thickBot="1">
      <c r="A154" s="121" t="inlineStr">
        <is>
          <t>Jumlah pinjaman - Kotor - Kurang lancar</t>
        </is>
      </c>
      <c r="B154" s="111" t="n"/>
      <c r="C154" s="114" t="n"/>
      <c r="D154" s="114" t="n"/>
      <c r="E154" s="114" t="n"/>
      <c r="F154" s="114" t="n"/>
      <c r="G154" s="114" t="n"/>
      <c r="H154" s="114" t="n"/>
      <c r="I154" s="114" t="n"/>
      <c r="J154" s="114" t="n"/>
      <c r="K154" s="114" t="n"/>
      <c r="L154" s="114" t="n"/>
      <c r="M154" s="114" t="n"/>
      <c r="N154" s="114" t="n"/>
      <c r="O154" s="114" t="n"/>
      <c r="P154" s="114" t="n"/>
      <c r="Q154" s="114" t="n"/>
      <c r="R154" s="114" t="n"/>
      <c r="S154" s="114" t="n"/>
      <c r="T154" s="114" t="n"/>
      <c r="U154" s="114" t="n"/>
      <c r="V154" s="114" t="n"/>
      <c r="W154" s="114" t="n"/>
      <c r="X154" s="114" t="n"/>
      <c r="Y154" s="114" t="n"/>
      <c r="Z154" s="114" t="n"/>
      <c r="AA154" s="114" t="n"/>
      <c r="AB154" s="114" t="n"/>
      <c r="AC154" s="114" t="n"/>
      <c r="AD154" s="114" t="n"/>
      <c r="AE154" s="114" t="n"/>
      <c r="AF154" s="114" t="n"/>
      <c r="AG154" s="114" t="n"/>
      <c r="AH154" s="114" t="n"/>
      <c r="AI154" s="114" t="n"/>
      <c r="AJ154" s="114" t="n"/>
      <c r="AK154" s="114" t="n"/>
    </row>
    <row r="155" hidden="1" ht="18" customHeight="1" s="173" thickBot="1">
      <c r="A155" s="121" t="inlineStr">
        <is>
          <t>Jumlah pinjaman - Kotor - Diragukan</t>
        </is>
      </c>
      <c r="B155" s="111" t="n"/>
      <c r="C155" s="114" t="n"/>
      <c r="D155" s="114" t="n"/>
      <c r="E155" s="114" t="n"/>
      <c r="F155" s="114" t="n"/>
      <c r="G155" s="114" t="n"/>
      <c r="H155" s="114" t="n"/>
      <c r="I155" s="114" t="n"/>
      <c r="J155" s="114" t="n"/>
      <c r="K155" s="114" t="n"/>
      <c r="L155" s="114" t="n"/>
      <c r="M155" s="114" t="n"/>
      <c r="N155" s="114" t="n"/>
      <c r="O155" s="114" t="n"/>
      <c r="P155" s="114" t="n"/>
      <c r="Q155" s="114" t="n"/>
      <c r="R155" s="114" t="n"/>
      <c r="S155" s="114" t="n"/>
      <c r="T155" s="114" t="n"/>
      <c r="U155" s="114" t="n"/>
      <c r="V155" s="114" t="n"/>
      <c r="W155" s="114" t="n"/>
      <c r="X155" s="114" t="n"/>
      <c r="Y155" s="114" t="n"/>
      <c r="Z155" s="114" t="n"/>
      <c r="AA155" s="114" t="n"/>
      <c r="AB155" s="114" t="n"/>
      <c r="AC155" s="114" t="n"/>
      <c r="AD155" s="114" t="n"/>
      <c r="AE155" s="114" t="n"/>
      <c r="AF155" s="114" t="n"/>
      <c r="AG155" s="114" t="n"/>
      <c r="AH155" s="114" t="n"/>
      <c r="AI155" s="114" t="n"/>
      <c r="AJ155" s="114" t="n"/>
      <c r="AK155" s="114" t="n"/>
    </row>
    <row r="156" hidden="1" ht="18" customHeight="1" s="173" thickBot="1">
      <c r="A156" s="121" t="inlineStr">
        <is>
          <t>Jumlah pinjaman - Kotor - Macet</t>
        </is>
      </c>
      <c r="B156" s="111" t="n"/>
      <c r="C156" s="114" t="n"/>
      <c r="D156" s="114" t="n"/>
      <c r="E156" s="114" t="n"/>
      <c r="F156" s="114" t="n"/>
      <c r="G156" s="114" t="n"/>
      <c r="H156" s="114" t="n"/>
      <c r="I156" s="114" t="n"/>
      <c r="J156" s="114" t="n"/>
      <c r="K156" s="114" t="n"/>
      <c r="L156" s="114" t="n"/>
      <c r="M156" s="114" t="n"/>
      <c r="N156" s="114" t="n"/>
      <c r="O156" s="114" t="n"/>
      <c r="P156" s="114" t="n"/>
      <c r="Q156" s="114" t="n"/>
      <c r="R156" s="114" t="n"/>
      <c r="S156" s="114" t="n"/>
      <c r="T156" s="114" t="n"/>
      <c r="U156" s="114" t="n"/>
      <c r="V156" s="114" t="n"/>
      <c r="W156" s="114" t="n"/>
      <c r="X156" s="114" t="n"/>
      <c r="Y156" s="114" t="n"/>
      <c r="Z156" s="114" t="n"/>
      <c r="AA156" s="114" t="n"/>
      <c r="AB156" s="114" t="n"/>
      <c r="AC156" s="114" t="n"/>
      <c r="AD156" s="114" t="n"/>
      <c r="AE156" s="114" t="n"/>
      <c r="AF156" s="114" t="n"/>
      <c r="AG156" s="114" t="n"/>
      <c r="AH156" s="114" t="n"/>
      <c r="AI156" s="114" t="n"/>
      <c r="AJ156" s="114" t="n"/>
      <c r="AK156" s="114" t="n"/>
    </row>
    <row r="157" ht="35" customHeight="1" s="173" thickBot="1">
      <c r="A157" s="118" t="inlineStr">
        <is>
          <t>Cadangan kerugian penurunan nilai pada pinjaman yang diberikan - Total</t>
        </is>
      </c>
      <c r="B157" s="111" t="n"/>
      <c r="C157" s="113" t="n"/>
      <c r="D157" s="113" t="n"/>
      <c r="E157" s="113" t="n"/>
      <c r="F157" s="113" t="n"/>
      <c r="G157" s="113" t="n"/>
      <c r="H157" s="113" t="n"/>
      <c r="I157" s="113" t="n"/>
      <c r="J157" s="113" t="n"/>
      <c r="K157" s="113" t="n"/>
      <c r="L157" s="113" t="n"/>
      <c r="M157" s="113" t="n"/>
      <c r="N157" s="113" t="n"/>
      <c r="O157" s="113" t="n"/>
      <c r="P157" s="113" t="n"/>
      <c r="Q157" s="113" t="n"/>
      <c r="R157" s="113" t="n"/>
      <c r="S157" s="113" t="n"/>
      <c r="T157" s="113" t="n"/>
      <c r="U157" s="113" t="n"/>
      <c r="V157" s="113" t="n"/>
      <c r="W157" s="113" t="n"/>
      <c r="X157" s="113" t="n"/>
      <c r="Y157" s="113" t="n"/>
      <c r="Z157" s="113" t="n"/>
      <c r="AA157" s="113" t="n"/>
      <c r="AB157" s="113" t="n"/>
      <c r="AC157" s="113" t="n"/>
      <c r="AD157" s="113" t="n"/>
      <c r="AE157" s="113" t="n"/>
      <c r="AF157" s="113" t="n"/>
      <c r="AG157" s="113" t="n"/>
      <c r="AH157" s="113" t="n"/>
      <c r="AI157" s="113" t="n"/>
      <c r="AJ157" s="113" t="n"/>
      <c r="AK157" s="113" t="n"/>
    </row>
    <row r="158" hidden="1" ht="35" customHeight="1" s="173" thickBot="1">
      <c r="A158" s="121" t="inlineStr">
        <is>
          <t>Cadangan kerugian penurunan nilai pada pinjaman yang diberikan - Lancar</t>
        </is>
      </c>
      <c r="B158" s="111" t="n"/>
      <c r="C158" s="114" t="n"/>
      <c r="D158" s="114" t="n"/>
      <c r="E158" s="114" t="n"/>
      <c r="F158" s="114" t="n"/>
      <c r="G158" s="114" t="n"/>
      <c r="H158" s="114" t="n"/>
      <c r="I158" s="114" t="n"/>
      <c r="J158" s="114" t="n"/>
      <c r="K158" s="114" t="n"/>
      <c r="L158" s="114" t="n"/>
      <c r="M158" s="114" t="n"/>
      <c r="N158" s="114" t="n"/>
      <c r="O158" s="114" t="n"/>
      <c r="P158" s="114" t="n"/>
      <c r="Q158" s="114" t="n"/>
      <c r="R158" s="114" t="n"/>
      <c r="S158" s="114" t="n"/>
      <c r="T158" s="114" t="n"/>
      <c r="U158" s="114" t="n"/>
      <c r="V158" s="114" t="n"/>
      <c r="W158" s="114" t="n"/>
      <c r="X158" s="114" t="n"/>
      <c r="Y158" s="114" t="n"/>
      <c r="Z158" s="114" t="n"/>
      <c r="AA158" s="114" t="n"/>
      <c r="AB158" s="114" t="n"/>
      <c r="AC158" s="114" t="n"/>
      <c r="AD158" s="114" t="n"/>
      <c r="AE158" s="114" t="n"/>
      <c r="AF158" s="114" t="n"/>
      <c r="AG158" s="114" t="n"/>
      <c r="AH158" s="114" t="n"/>
      <c r="AI158" s="114" t="n"/>
      <c r="AJ158" s="114" t="n"/>
      <c r="AK158" s="114" t="n"/>
    </row>
    <row r="159" hidden="1" ht="35" customHeight="1" s="173" thickBot="1">
      <c r="A159" s="121" t="inlineStr">
        <is>
          <t>Cadangan kerugian penurunan nilai pada pinjaman yang diberikan - Dalam perhatian khusus</t>
        </is>
      </c>
      <c r="B159" s="111" t="n"/>
      <c r="C159" s="114" t="n"/>
      <c r="D159" s="114" t="n"/>
      <c r="E159" s="114" t="n"/>
      <c r="F159" s="114" t="n"/>
      <c r="G159" s="114" t="n"/>
      <c r="H159" s="114" t="n"/>
      <c r="I159" s="114" t="n"/>
      <c r="J159" s="114" t="n"/>
      <c r="K159" s="114" t="n"/>
      <c r="L159" s="114" t="n"/>
      <c r="M159" s="114" t="n"/>
      <c r="N159" s="114" t="n"/>
      <c r="O159" s="114" t="n"/>
      <c r="P159" s="114" t="n"/>
      <c r="Q159" s="114" t="n"/>
      <c r="R159" s="114" t="n"/>
      <c r="S159" s="114" t="n"/>
      <c r="T159" s="114" t="n"/>
      <c r="U159" s="114" t="n"/>
      <c r="V159" s="114" t="n"/>
      <c r="W159" s="114" t="n"/>
      <c r="X159" s="114" t="n"/>
      <c r="Y159" s="114" t="n"/>
      <c r="Z159" s="114" t="n"/>
      <c r="AA159" s="114" t="n"/>
      <c r="AB159" s="114" t="n"/>
      <c r="AC159" s="114" t="n"/>
      <c r="AD159" s="114" t="n"/>
      <c r="AE159" s="114" t="n"/>
      <c r="AF159" s="114" t="n"/>
      <c r="AG159" s="114" t="n"/>
      <c r="AH159" s="114" t="n"/>
      <c r="AI159" s="114" t="n"/>
      <c r="AJ159" s="114" t="n"/>
      <c r="AK159" s="114" t="n"/>
    </row>
    <row r="160" hidden="1" ht="37" customHeight="1" s="173" thickBot="1">
      <c r="A160" s="121" t="inlineStr">
        <is>
          <t>Cadangan kerugian penurunan nilai pada pinjaman yang diberikan -  Kurang lancar</t>
        </is>
      </c>
      <c r="B160" s="111" t="n"/>
      <c r="C160" s="114" t="n"/>
      <c r="D160" s="114" t="n"/>
      <c r="E160" s="114" t="n"/>
      <c r="F160" s="114" t="n"/>
      <c r="G160" s="114" t="n"/>
      <c r="H160" s="114" t="n"/>
      <c r="I160" s="114" t="n"/>
      <c r="J160" s="114" t="n"/>
      <c r="K160" s="114" t="n"/>
      <c r="L160" s="114" t="n"/>
      <c r="M160" s="114" t="n"/>
      <c r="N160" s="114" t="n"/>
      <c r="O160" s="114" t="n"/>
      <c r="P160" s="114" t="n"/>
      <c r="Q160" s="114" t="n"/>
      <c r="R160" s="114" t="n"/>
      <c r="S160" s="114" t="n"/>
      <c r="T160" s="114" t="n"/>
      <c r="U160" s="114" t="n"/>
      <c r="V160" s="114" t="n"/>
      <c r="W160" s="114" t="n"/>
      <c r="X160" s="114" t="n"/>
      <c r="Y160" s="114" t="n"/>
      <c r="Z160" s="114" t="n"/>
      <c r="AA160" s="114" t="n"/>
      <c r="AB160" s="114" t="n"/>
      <c r="AC160" s="114" t="n"/>
      <c r="AD160" s="114" t="n"/>
      <c r="AE160" s="114" t="n"/>
      <c r="AF160" s="114" t="n"/>
      <c r="AG160" s="114" t="n"/>
      <c r="AH160" s="114" t="n"/>
      <c r="AI160" s="114" t="n"/>
      <c r="AJ160" s="114" t="n"/>
      <c r="AK160" s="114" t="n"/>
    </row>
    <row r="161" hidden="1" ht="37" customHeight="1" s="173" thickBot="1">
      <c r="A161" s="121" t="inlineStr">
        <is>
          <t>Cadangan kerugian penurunan nilai pada pinjaman yang diberikan - Diragukan</t>
        </is>
      </c>
      <c r="B161" s="111" t="n"/>
      <c r="C161" s="114" t="n"/>
      <c r="D161" s="114" t="n"/>
      <c r="E161" s="114" t="n"/>
      <c r="F161" s="114" t="n"/>
      <c r="G161" s="114" t="n"/>
      <c r="H161" s="114" t="n"/>
      <c r="I161" s="114" t="n"/>
      <c r="J161" s="114" t="n"/>
      <c r="K161" s="114" t="n"/>
      <c r="L161" s="114" t="n"/>
      <c r="M161" s="114" t="n"/>
      <c r="N161" s="114" t="n"/>
      <c r="O161" s="114" t="n"/>
      <c r="P161" s="114" t="n"/>
      <c r="Q161" s="114" t="n"/>
      <c r="R161" s="114" t="n"/>
      <c r="S161" s="114" t="n"/>
      <c r="T161" s="114" t="n"/>
      <c r="U161" s="114" t="n"/>
      <c r="V161" s="114" t="n"/>
      <c r="W161" s="114" t="n"/>
      <c r="X161" s="114" t="n"/>
      <c r="Y161" s="114" t="n"/>
      <c r="Z161" s="114" t="n"/>
      <c r="AA161" s="114" t="n"/>
      <c r="AB161" s="114" t="n"/>
      <c r="AC161" s="114" t="n"/>
      <c r="AD161" s="114" t="n"/>
      <c r="AE161" s="114" t="n"/>
      <c r="AF161" s="114" t="n"/>
      <c r="AG161" s="114" t="n"/>
      <c r="AH161" s="114" t="n"/>
      <c r="AI161" s="114" t="n"/>
      <c r="AJ161" s="114" t="n"/>
      <c r="AK161" s="114" t="n"/>
    </row>
    <row r="162" hidden="1" ht="39" customHeight="1" s="173" thickBot="1">
      <c r="A162" s="121" t="inlineStr">
        <is>
          <t>Cadangan kerugian penurunan nilai pada pinjaman yang diberikan - Macet</t>
        </is>
      </c>
      <c r="B162" s="111" t="n"/>
      <c r="C162" s="114" t="n"/>
      <c r="D162" s="114" t="n"/>
      <c r="E162" s="114" t="n"/>
      <c r="F162" s="114" t="n"/>
      <c r="G162" s="114" t="n"/>
      <c r="H162" s="114" t="n"/>
      <c r="I162" s="114" t="n"/>
      <c r="J162" s="114" t="n"/>
      <c r="K162" s="114" t="n"/>
      <c r="L162" s="114" t="n"/>
      <c r="M162" s="114" t="n"/>
      <c r="N162" s="114" t="n"/>
      <c r="O162" s="114" t="n"/>
      <c r="P162" s="114" t="n"/>
      <c r="Q162" s="114" t="n"/>
      <c r="R162" s="114" t="n"/>
      <c r="S162" s="114" t="n"/>
      <c r="T162" s="114" t="n"/>
      <c r="U162" s="114" t="n"/>
      <c r="V162" s="114" t="n"/>
      <c r="W162" s="114" t="n"/>
      <c r="X162" s="114" t="n"/>
      <c r="Y162" s="114" t="n"/>
      <c r="Z162" s="114" t="n"/>
      <c r="AA162" s="114" t="n"/>
      <c r="AB162" s="114" t="n"/>
      <c r="AC162" s="114" t="n"/>
      <c r="AD162" s="114" t="n"/>
      <c r="AE162" s="114" t="n"/>
      <c r="AF162" s="114" t="n"/>
      <c r="AG162" s="114" t="n"/>
      <c r="AH162" s="114" t="n"/>
      <c r="AI162" s="114" t="n"/>
      <c r="AJ162" s="114" t="n"/>
      <c r="AK162" s="114" t="n"/>
    </row>
    <row r="163" ht="18" customHeight="1" s="173" thickBot="1">
      <c r="A163" s="118" t="inlineStr">
        <is>
          <t>Jumlah pinjaman - Bersih - Total</t>
        </is>
      </c>
      <c r="B163" s="111" t="n"/>
      <c r="C163" s="113" t="n"/>
      <c r="D163" s="113" t="n"/>
      <c r="E163" s="113" t="n"/>
      <c r="F163" s="113" t="n"/>
      <c r="G163" s="113" t="n"/>
      <c r="H163" s="113" t="n"/>
      <c r="I163" s="113" t="n"/>
      <c r="J163" s="113" t="n"/>
      <c r="K163" s="113" t="n"/>
      <c r="L163" s="113" t="n"/>
      <c r="M163" s="113" t="n"/>
      <c r="N163" s="113" t="n"/>
      <c r="O163" s="113" t="n"/>
      <c r="P163" s="113" t="n"/>
      <c r="Q163" s="113" t="n"/>
      <c r="R163" s="113" t="n"/>
      <c r="S163" s="113" t="n"/>
      <c r="T163" s="113" t="n"/>
      <c r="U163" s="113" t="n"/>
      <c r="V163" s="113" t="n"/>
      <c r="W163" s="113" t="n"/>
      <c r="X163" s="113" t="n"/>
      <c r="Y163" s="113" t="n"/>
      <c r="Z163" s="113" t="n"/>
      <c r="AA163" s="113" t="n"/>
      <c r="AB163" s="113" t="n"/>
      <c r="AC163" s="113" t="n"/>
      <c r="AD163" s="113" t="n"/>
      <c r="AE163" s="113" t="n"/>
      <c r="AF163" s="113" t="n"/>
      <c r="AG163" s="113" t="n"/>
      <c r="AH163" s="113" t="n"/>
      <c r="AI163" s="113" t="n"/>
      <c r="AJ163" s="113" t="n"/>
      <c r="AK163" s="113" t="n"/>
    </row>
    <row r="164" hidden="1" ht="18" customHeight="1" s="173" thickBot="1">
      <c r="A164" s="121" t="inlineStr">
        <is>
          <t>Jumlah pinjaman - Bersih - Lancar</t>
        </is>
      </c>
      <c r="B164" s="111" t="n"/>
      <c r="C164" s="114" t="n"/>
      <c r="D164" s="114" t="n"/>
      <c r="E164" s="114" t="n"/>
      <c r="F164" s="114" t="n"/>
      <c r="G164" s="114" t="n"/>
      <c r="H164" s="114" t="n"/>
      <c r="I164" s="114" t="n"/>
      <c r="J164" s="114" t="n"/>
      <c r="K164" s="114" t="n"/>
      <c r="L164" s="114" t="n"/>
      <c r="M164" s="114" t="n"/>
      <c r="N164" s="114" t="n"/>
      <c r="O164" s="114" t="n"/>
      <c r="P164" s="114" t="n"/>
      <c r="Q164" s="114" t="n"/>
      <c r="R164" s="114" t="n"/>
      <c r="S164" s="114" t="n"/>
      <c r="T164" s="114" t="n"/>
      <c r="U164" s="114" t="n"/>
      <c r="V164" s="114" t="n"/>
      <c r="W164" s="114" t="n"/>
      <c r="X164" s="114" t="n"/>
      <c r="Y164" s="114" t="n"/>
      <c r="Z164" s="114" t="n"/>
      <c r="AA164" s="114" t="n"/>
      <c r="AB164" s="114" t="n"/>
      <c r="AC164" s="114" t="n"/>
      <c r="AD164" s="114" t="n"/>
      <c r="AE164" s="114" t="n"/>
      <c r="AF164" s="114" t="n"/>
      <c r="AG164" s="114" t="n"/>
      <c r="AH164" s="114" t="n"/>
      <c r="AI164" s="114" t="n"/>
      <c r="AJ164" s="114" t="n"/>
      <c r="AK164" s="114" t="n"/>
    </row>
    <row r="165" hidden="1" ht="18" customHeight="1" s="173" thickBot="1">
      <c r="A165" s="121" t="inlineStr">
        <is>
          <t>Jumlah pinjaman - Bersih - Dalam perhatian khusus</t>
        </is>
      </c>
      <c r="B165" s="111" t="n"/>
      <c r="C165" s="114" t="n"/>
      <c r="D165" s="114" t="n"/>
      <c r="E165" s="114" t="n"/>
      <c r="F165" s="114" t="n"/>
      <c r="G165" s="114" t="n"/>
      <c r="H165" s="114" t="n"/>
      <c r="I165" s="114" t="n"/>
      <c r="J165" s="114" t="n"/>
      <c r="K165" s="114" t="n"/>
      <c r="L165" s="114" t="n"/>
      <c r="M165" s="114" t="n"/>
      <c r="N165" s="114" t="n"/>
      <c r="O165" s="114" t="n"/>
      <c r="P165" s="114" t="n"/>
      <c r="Q165" s="114" t="n"/>
      <c r="R165" s="114" t="n"/>
      <c r="S165" s="114" t="n"/>
      <c r="T165" s="114" t="n"/>
      <c r="U165" s="114" t="n"/>
      <c r="V165" s="114" t="n"/>
      <c r="W165" s="114" t="n"/>
      <c r="X165" s="114" t="n"/>
      <c r="Y165" s="114" t="n"/>
      <c r="Z165" s="114" t="n"/>
      <c r="AA165" s="114" t="n"/>
      <c r="AB165" s="114" t="n"/>
      <c r="AC165" s="114" t="n"/>
      <c r="AD165" s="114" t="n"/>
      <c r="AE165" s="114" t="n"/>
      <c r="AF165" s="114" t="n"/>
      <c r="AG165" s="114" t="n"/>
      <c r="AH165" s="114" t="n"/>
      <c r="AI165" s="114" t="n"/>
      <c r="AJ165" s="114" t="n"/>
      <c r="AK165" s="114" t="n"/>
    </row>
    <row r="166" hidden="1" ht="18" customHeight="1" s="173" thickBot="1">
      <c r="A166" s="121" t="inlineStr">
        <is>
          <t>Jumlah pinjaman - Bersih - Kurang lancar</t>
        </is>
      </c>
      <c r="B166" s="111" t="n"/>
      <c r="C166" s="114" t="n"/>
      <c r="D166" s="114" t="n"/>
      <c r="E166" s="114" t="n"/>
      <c r="F166" s="114" t="n"/>
      <c r="G166" s="114" t="n"/>
      <c r="H166" s="114" t="n"/>
      <c r="I166" s="114" t="n"/>
      <c r="J166" s="114" t="n"/>
      <c r="K166" s="114" t="n"/>
      <c r="L166" s="114" t="n"/>
      <c r="M166" s="114" t="n"/>
      <c r="N166" s="114" t="n"/>
      <c r="O166" s="114" t="n"/>
      <c r="P166" s="114" t="n"/>
      <c r="Q166" s="114" t="n"/>
      <c r="R166" s="114" t="n"/>
      <c r="S166" s="114" t="n"/>
      <c r="T166" s="114" t="n"/>
      <c r="U166" s="114" t="n"/>
      <c r="V166" s="114" t="n"/>
      <c r="W166" s="114" t="n"/>
      <c r="X166" s="114" t="n"/>
      <c r="Y166" s="114" t="n"/>
      <c r="Z166" s="114" t="n"/>
      <c r="AA166" s="114" t="n"/>
      <c r="AB166" s="114" t="n"/>
      <c r="AC166" s="114" t="n"/>
      <c r="AD166" s="114" t="n"/>
      <c r="AE166" s="114" t="n"/>
      <c r="AF166" s="114" t="n"/>
      <c r="AG166" s="114" t="n"/>
      <c r="AH166" s="114" t="n"/>
      <c r="AI166" s="114" t="n"/>
      <c r="AJ166" s="114" t="n"/>
      <c r="AK166" s="114" t="n"/>
    </row>
    <row r="167" hidden="1" ht="18" customHeight="1" s="173" thickBot="1">
      <c r="A167" s="121" t="inlineStr">
        <is>
          <t>Jumlah pinjaman - Bersih - Diragukan</t>
        </is>
      </c>
      <c r="B167" s="111" t="n"/>
      <c r="C167" s="114" t="n"/>
      <c r="D167" s="114" t="n"/>
      <c r="E167" s="114" t="n"/>
      <c r="F167" s="114" t="n"/>
      <c r="G167" s="114" t="n"/>
      <c r="H167" s="114" t="n"/>
      <c r="I167" s="114" t="n"/>
      <c r="J167" s="114" t="n"/>
      <c r="K167" s="114" t="n"/>
      <c r="L167" s="114" t="n"/>
      <c r="M167" s="114" t="n"/>
      <c r="N167" s="114" t="n"/>
      <c r="O167" s="114" t="n"/>
      <c r="P167" s="114" t="n"/>
      <c r="Q167" s="114" t="n"/>
      <c r="R167" s="114" t="n"/>
      <c r="S167" s="114" t="n"/>
      <c r="T167" s="114" t="n"/>
      <c r="U167" s="114" t="n"/>
      <c r="V167" s="114" t="n"/>
      <c r="W167" s="114" t="n"/>
      <c r="X167" s="114" t="n"/>
      <c r="Y167" s="114" t="n"/>
      <c r="Z167" s="114" t="n"/>
      <c r="AA167" s="114" t="n"/>
      <c r="AB167" s="114" t="n"/>
      <c r="AC167" s="114" t="n"/>
      <c r="AD167" s="114" t="n"/>
      <c r="AE167" s="114" t="n"/>
      <c r="AF167" s="114" t="n"/>
      <c r="AG167" s="114" t="n"/>
      <c r="AH167" s="114" t="n"/>
      <c r="AI167" s="114" t="n"/>
      <c r="AJ167" s="114" t="n"/>
      <c r="AK167" s="114" t="n"/>
    </row>
    <row r="168" hidden="1" ht="18" customHeight="1" s="173" thickBot="1">
      <c r="A168" s="121" t="inlineStr">
        <is>
          <t>Jumlah pinjaman - Bersih - Macet</t>
        </is>
      </c>
      <c r="B168" s="111" t="n"/>
      <c r="C168" s="114" t="n"/>
      <c r="D168" s="114" t="n"/>
      <c r="E168" s="114" t="n"/>
      <c r="F168" s="114" t="n"/>
      <c r="G168" s="114" t="n"/>
      <c r="H168" s="114" t="n"/>
      <c r="I168" s="114" t="n"/>
      <c r="J168" s="114" t="n"/>
      <c r="K168" s="114" t="n"/>
      <c r="L168" s="114" t="n"/>
      <c r="M168" s="114" t="n"/>
      <c r="N168" s="114" t="n"/>
      <c r="O168" s="114" t="n"/>
      <c r="P168" s="114" t="n"/>
      <c r="Q168" s="114" t="n"/>
      <c r="R168" s="114" t="n"/>
      <c r="S168" s="114" t="n"/>
      <c r="T168" s="114" t="n"/>
      <c r="U168" s="114" t="n"/>
      <c r="V168" s="114" t="n"/>
      <c r="W168" s="114" t="n"/>
      <c r="X168" s="114" t="n"/>
      <c r="Y168" s="114" t="n"/>
      <c r="Z168" s="114" t="n"/>
      <c r="AA168" s="114" t="n"/>
      <c r="AB168" s="114" t="n"/>
      <c r="AC168" s="114" t="n"/>
      <c r="AD168" s="114" t="n"/>
      <c r="AE168" s="114" t="n"/>
      <c r="AF168" s="114" t="n"/>
      <c r="AG168" s="114" t="n"/>
      <c r="AH168" s="114" t="n"/>
      <c r="AI168" s="114" t="n"/>
      <c r="AJ168" s="114" t="n"/>
      <c r="AK168" s="114" t="n"/>
    </row>
  </sheetData>
  <mergeCells count="1">
    <mergeCell ref="A1:C1"/>
  </mergeCells>
  <dataValidations count="2">
    <dataValidation sqref="C6:AK10 C12:AK16 C18:AK22 C24:AK28 C30:AK34 C36:AK40 C42:AK46 C48:AK52 C54:AK58 C60:AK64 C66:AK70 C72:AK76 C79:AK83 C85:AK89 C91:AK95 C97:AK101 C103:AK107 C109:AK113 C115:AK119 C121:AK125 C127:AK131 C133:AK137 C139:AK143 C145:AK149 C152:AK156 C158:AK162 C164:AK168" showDropDown="0" showInputMessage="0" showErrorMessage="1" allowBlank="1" errorTitle="Invalid Data Type" error="Please input data in Numeric Data Type" type="decimal">
      <formula1>-9.99999999999999E+33</formula1>
      <formula2>9.99999999999999E+33</formula2>
    </dataValidation>
    <dataValidation sqref="C5:AK5 C11:AK11 C17:AK17 C23:AK23 C29:AK29 C35:AK35 C41:AK41 C47:AK47 C53:AK53 C59:AK59 C65:AK65 C71:AK71 C78:AK78 C84:AK84 C90:AK90 C96:AK96 C102:AK102 C108:AK108 C114:AK114 C120:AK120 C126:AK126 C132:AK132 C138:AK138 C144:AK144 C151:AK151 C157:AK157 C163:AK163"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0.xml><?xml version="1.0" encoding="utf-8"?>
<worksheet xmlns="http://schemas.openxmlformats.org/spreadsheetml/2006/main">
  <sheetPr>
    <outlinePr summaryBelow="1" summaryRight="1"/>
    <pageSetUpPr/>
  </sheetPr>
  <dimension ref="A1:P18"/>
  <sheetViews>
    <sheetView showGridLines="0" topLeftCell="A1" workbookViewId="0">
      <pane xSplit="2" ySplit="3" topLeftCell="C4" activePane="bottomRight" state="frozen"/>
      <selection pane="topRight"/>
      <selection pane="bottomLeft"/>
      <selection pane="bottomRight" activeCell="A5" sqref="A5:A18"/>
    </sheetView>
  </sheetViews>
  <sheetFormatPr baseColWidth="10" defaultColWidth="9.3984375" defaultRowHeight="15"/>
  <cols>
    <col collapsed="1" width="73.19921875" customWidth="1" style="171" min="1" max="1"/>
    <col width="26" customWidth="1" style="171" min="2" max="2"/>
    <col collapsed="1" width="21" customWidth="1" style="171" min="3" max="16"/>
    <col collapsed="1" width="9.3984375" customWidth="1" style="171" min="17" max="16384"/>
  </cols>
  <sheetData>
    <row r="1" ht="18" customHeight="1" s="173">
      <c r="A1" s="169" t="inlineStr">
        <is>
          <t>Rincian piutang usaha berdasarkan rincian pihak</t>
        </is>
      </c>
    </row>
    <row r="2">
      <c r="A2" s="107" t="n">
        <v>1</v>
      </c>
    </row>
    <row r="3" ht="16" customHeight="1" s="173">
      <c r="A3" s="108" t="inlineStr">
        <is>
          <t>Period</t>
        </is>
      </c>
      <c r="B3" s="109" t="n"/>
      <c r="C3" s="110" t="inlineStr">
        <is>
          <t>2021-12-31</t>
        </is>
      </c>
      <c r="D3" s="110" t="inlineStr">
        <is>
          <t>2022-12-31</t>
        </is>
      </c>
      <c r="E3" s="110" t="inlineStr">
        <is>
          <t>2023-12-31</t>
        </is>
      </c>
      <c r="F3" s="110" t="inlineStr">
        <is>
          <t>2024-12-31</t>
        </is>
      </c>
      <c r="G3" s="110" t="inlineStr">
        <is>
          <t>2025-12-31</t>
        </is>
      </c>
      <c r="H3" s="110" t="n"/>
      <c r="I3" s="110" t="n"/>
      <c r="J3" s="110" t="n"/>
      <c r="K3" s="110" t="n"/>
      <c r="L3" s="110" t="n"/>
      <c r="M3" s="110" t="n"/>
      <c r="N3" s="110" t="n"/>
      <c r="O3" s="110" t="n"/>
      <c r="P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row>
    <row r="5" ht="18" customHeight="1" s="173" thickBot="1">
      <c r="A5" s="111" t="inlineStr">
        <is>
          <t>Giro - Total</t>
        </is>
      </c>
      <c r="B5" s="112" t="n"/>
      <c r="C5" s="113" t="inlineStr"/>
      <c r="D5" s="113" t="inlineStr"/>
      <c r="E5" s="113" t="inlineStr"/>
      <c r="F5" s="113" t="inlineStr"/>
      <c r="G5" s="113" t="inlineStr"/>
      <c r="H5" s="113" t="n"/>
      <c r="I5" s="113" t="n"/>
      <c r="J5" s="113" t="n"/>
      <c r="K5" s="113" t="n"/>
      <c r="L5" s="113" t="n"/>
      <c r="M5" s="113" t="n"/>
      <c r="N5" s="113" t="n"/>
      <c r="O5" s="113" t="n"/>
      <c r="P5" s="113" t="n"/>
    </row>
    <row r="6" ht="18" customHeight="1" s="173" thickBot="1">
      <c r="A6" s="118" t="inlineStr">
        <is>
          <t>Giro - Pihak Berelasi - Total</t>
        </is>
      </c>
      <c r="B6" s="112" t="n"/>
      <c r="C6" s="113" t="inlineStr"/>
      <c r="D6" s="113" t="inlineStr"/>
      <c r="E6" s="113" t="inlineStr"/>
      <c r="F6" s="113" t="inlineStr"/>
      <c r="G6" s="113" t="inlineStr"/>
      <c r="H6" s="113" t="n"/>
      <c r="I6" s="113" t="n"/>
      <c r="J6" s="113" t="n"/>
      <c r="K6" s="113" t="n"/>
      <c r="L6" s="113" t="n"/>
      <c r="M6" s="113" t="n"/>
      <c r="N6" s="113" t="n"/>
      <c r="O6" s="113" t="n"/>
      <c r="P6" s="113" t="n"/>
    </row>
    <row r="7" hidden="1" ht="18" customHeight="1" s="173" thickBot="1">
      <c r="A7" s="121" t="inlineStr">
        <is>
          <t>Giro - Pihak Berelasi - Rupiah</t>
        </is>
      </c>
      <c r="B7" s="112" t="n"/>
      <c r="C7" s="114" t="inlineStr"/>
      <c r="D7" s="114" t="inlineStr"/>
      <c r="E7" s="114" t="inlineStr"/>
      <c r="F7" s="114" t="inlineStr"/>
      <c r="G7" s="114" t="inlineStr"/>
      <c r="H7" s="114" t="n"/>
      <c r="I7" s="114" t="n"/>
      <c r="J7" s="114" t="n"/>
      <c r="K7" s="114" t="n"/>
      <c r="L7" s="114" t="n"/>
      <c r="M7" s="114" t="n"/>
      <c r="N7" s="114" t="n"/>
      <c r="O7" s="114" t="n"/>
      <c r="P7" s="114" t="n"/>
    </row>
    <row r="8" hidden="1" ht="18" customHeight="1" s="173" thickBot="1">
      <c r="A8" s="121" t="inlineStr">
        <is>
          <t>Giro - Pihak Berelasi - Mata uang asing</t>
        </is>
      </c>
      <c r="B8" s="112" t="n"/>
      <c r="C8" s="114" t="inlineStr"/>
      <c r="D8" s="114" t="inlineStr"/>
      <c r="E8" s="114" t="inlineStr"/>
      <c r="F8" s="114" t="inlineStr"/>
      <c r="G8" s="114" t="inlineStr"/>
      <c r="H8" s="114" t="n"/>
      <c r="I8" s="114" t="n"/>
      <c r="J8" s="114" t="n"/>
      <c r="K8" s="114" t="n"/>
      <c r="L8" s="114" t="n"/>
      <c r="M8" s="114" t="n"/>
      <c r="N8" s="114" t="n"/>
      <c r="O8" s="114" t="n"/>
      <c r="P8" s="114" t="n"/>
    </row>
    <row r="9" ht="18" customHeight="1" s="173" thickBot="1">
      <c r="A9" s="118" t="inlineStr">
        <is>
          <t>Giro - Pihak Ketiga - Total</t>
        </is>
      </c>
      <c r="B9" s="112" t="n"/>
      <c r="C9" s="113" t="inlineStr"/>
      <c r="D9" s="113" t="inlineStr"/>
      <c r="E9" s="113" t="inlineStr"/>
      <c r="F9" s="113" t="inlineStr"/>
      <c r="G9" s="113" t="inlineStr"/>
      <c r="H9" s="113" t="n"/>
      <c r="I9" s="113" t="n"/>
      <c r="J9" s="113" t="n"/>
      <c r="K9" s="113" t="n"/>
      <c r="L9" s="113" t="n"/>
      <c r="M9" s="113" t="n"/>
      <c r="N9" s="113" t="n"/>
      <c r="O9" s="113" t="n"/>
      <c r="P9" s="113" t="n"/>
    </row>
    <row r="10" hidden="1" ht="18" customHeight="1" s="173" thickBot="1">
      <c r="A10" s="121" t="inlineStr">
        <is>
          <t>Giro - Pihak Ketiga - Rupiah</t>
        </is>
      </c>
      <c r="B10" s="112" t="n"/>
      <c r="C10" s="114" t="inlineStr"/>
      <c r="D10" s="114" t="inlineStr"/>
      <c r="E10" s="114" t="inlineStr"/>
      <c r="F10" s="114" t="inlineStr"/>
      <c r="G10" s="114" t="inlineStr"/>
      <c r="H10" s="114" t="n"/>
      <c r="I10" s="114" t="n"/>
      <c r="J10" s="114" t="n"/>
      <c r="K10" s="114" t="n"/>
      <c r="L10" s="114" t="n"/>
      <c r="M10" s="114" t="n"/>
      <c r="N10" s="114" t="n"/>
      <c r="O10" s="114" t="n"/>
      <c r="P10" s="114" t="n"/>
    </row>
    <row r="11" hidden="1" ht="18" customHeight="1" s="173" thickBot="1">
      <c r="A11" s="121" t="inlineStr">
        <is>
          <t>Giro - Pihak Ketiga - Mata uang asing</t>
        </is>
      </c>
      <c r="B11" s="112" t="n"/>
      <c r="C11" s="114" t="inlineStr"/>
      <c r="D11" s="114" t="inlineStr"/>
      <c r="E11" s="114" t="inlineStr"/>
      <c r="F11" s="114" t="inlineStr"/>
      <c r="G11" s="114" t="inlineStr"/>
      <c r="H11" s="114" t="n"/>
      <c r="I11" s="114" t="n"/>
      <c r="J11" s="114" t="n"/>
      <c r="K11" s="114" t="n"/>
      <c r="L11" s="114" t="n"/>
      <c r="M11" s="114" t="n"/>
      <c r="N11" s="114" t="n"/>
      <c r="O11" s="114" t="n"/>
      <c r="P11" s="114" t="n"/>
    </row>
    <row r="12" ht="18" customHeight="1" s="173" thickBot="1">
      <c r="A12" s="111" t="inlineStr">
        <is>
          <t>Giro wadiah - Total</t>
        </is>
      </c>
      <c r="B12" s="112" t="n"/>
      <c r="C12" s="113" t="n">
        <v>21090.695</v>
      </c>
      <c r="D12" s="113" t="n">
        <v>21797.852</v>
      </c>
      <c r="E12" s="113" t="n">
        <v>20847.524</v>
      </c>
      <c r="F12" s="113" t="n">
        <v>19147.079</v>
      </c>
      <c r="G12" s="113" t="n">
        <v>27790.474</v>
      </c>
      <c r="H12" s="113" t="n"/>
      <c r="I12" s="113" t="n"/>
      <c r="J12" s="113" t="n"/>
      <c r="K12" s="113" t="n"/>
      <c r="L12" s="113" t="n"/>
      <c r="M12" s="113" t="n"/>
      <c r="N12" s="113" t="n"/>
      <c r="O12" s="113" t="n"/>
      <c r="P12" s="113" t="n"/>
    </row>
    <row r="13" ht="18" customHeight="1" s="173" thickBot="1">
      <c r="A13" s="118" t="inlineStr">
        <is>
          <t>Giro wadiah - Pihak Berelasi - Total</t>
        </is>
      </c>
      <c r="B13" s="112" t="n"/>
      <c r="C13" s="113" t="n">
        <v>1333.744</v>
      </c>
      <c r="D13" s="113" t="n">
        <v>2410.156</v>
      </c>
      <c r="E13" s="113" t="n">
        <v>2823.859</v>
      </c>
      <c r="F13" s="113" t="n">
        <v>2886.845</v>
      </c>
      <c r="G13" s="113" t="n">
        <v>2855.644</v>
      </c>
      <c r="H13" s="113" t="n"/>
      <c r="I13" s="113" t="n"/>
      <c r="J13" s="113" t="n"/>
      <c r="K13" s="113" t="n"/>
      <c r="L13" s="113" t="n"/>
      <c r="M13" s="113" t="n"/>
      <c r="N13" s="113" t="n"/>
      <c r="O13" s="113" t="n"/>
      <c r="P13" s="113" t="n"/>
    </row>
    <row r="14" ht="18" customHeight="1" s="173" thickBot="1">
      <c r="A14" s="121" t="inlineStr">
        <is>
          <t>Giro wadiah - Pihak Berelasi - Rupiah</t>
        </is>
      </c>
      <c r="B14" s="112" t="n"/>
      <c r="C14" s="114" t="n">
        <v>1301.454</v>
      </c>
      <c r="D14" s="114" t="n">
        <v>2404.787</v>
      </c>
      <c r="E14" s="114" t="n">
        <v>2818.082</v>
      </c>
      <c r="F14" s="114" t="n">
        <v>2847.492</v>
      </c>
      <c r="G14" s="114" t="n">
        <v>2833.391</v>
      </c>
      <c r="H14" s="114" t="n"/>
      <c r="I14" s="114" t="n"/>
      <c r="J14" s="114" t="n"/>
      <c r="K14" s="114" t="n"/>
      <c r="L14" s="114" t="n"/>
      <c r="M14" s="114" t="n"/>
      <c r="N14" s="114" t="n"/>
      <c r="O14" s="114" t="n"/>
      <c r="P14" s="114" t="n"/>
    </row>
    <row r="15" ht="18" customHeight="1" s="173" thickBot="1">
      <c r="A15" s="121" t="inlineStr">
        <is>
          <t>Giro wadiah - Pihak Berelasi - Mata uang asing</t>
        </is>
      </c>
      <c r="B15" s="112" t="n"/>
      <c r="C15" s="114" t="n">
        <v>32.29</v>
      </c>
      <c r="D15" s="114" t="n">
        <v>5.369</v>
      </c>
      <c r="E15" s="114" t="n">
        <v>5.777</v>
      </c>
      <c r="F15" s="114" t="n">
        <v>39.353</v>
      </c>
      <c r="G15" s="114" t="n">
        <v>22.253</v>
      </c>
      <c r="H15" s="114" t="n"/>
      <c r="I15" s="114" t="n"/>
      <c r="J15" s="114" t="n"/>
      <c r="K15" s="114" t="n"/>
      <c r="L15" s="114" t="n"/>
      <c r="M15" s="114" t="n"/>
      <c r="N15" s="114" t="n"/>
      <c r="O15" s="114" t="n"/>
      <c r="P15" s="114" t="n"/>
    </row>
    <row r="16" ht="18" customHeight="1" s="173" thickBot="1">
      <c r="A16" s="118" t="inlineStr">
        <is>
          <t>Giro wadiah - Pihak Ketiga - Total</t>
        </is>
      </c>
      <c r="B16" s="112" t="n"/>
      <c r="C16" s="113" t="n">
        <v>19756.951</v>
      </c>
      <c r="D16" s="113" t="n">
        <v>19387.696</v>
      </c>
      <c r="E16" s="113" t="n">
        <v>18023.665</v>
      </c>
      <c r="F16" s="113" t="n">
        <v>16260.234</v>
      </c>
      <c r="G16" s="113" t="n">
        <v>24934.83</v>
      </c>
      <c r="H16" s="113" t="n"/>
      <c r="I16" s="113" t="n"/>
      <c r="J16" s="113" t="n"/>
      <c r="K16" s="113" t="n"/>
      <c r="L16" s="113" t="n"/>
      <c r="M16" s="113" t="n"/>
      <c r="N16" s="113" t="n"/>
      <c r="O16" s="113" t="n"/>
      <c r="P16" s="113" t="n"/>
    </row>
    <row r="17" ht="18" customHeight="1" s="173" thickBot="1">
      <c r="A17" s="121" t="inlineStr">
        <is>
          <t>Giro wadiah - Pihak Ketiga - Rupiah</t>
        </is>
      </c>
      <c r="B17" s="112" t="n"/>
      <c r="C17" s="114" t="n">
        <v>18757.585</v>
      </c>
      <c r="D17" s="114" t="n">
        <v>18439.514</v>
      </c>
      <c r="E17" s="114" t="n">
        <v>16475.273</v>
      </c>
      <c r="F17" s="114" t="n">
        <v>15113.9</v>
      </c>
      <c r="G17" s="114" t="n">
        <v>23444.933</v>
      </c>
      <c r="H17" s="114" t="n"/>
      <c r="I17" s="114" t="n"/>
      <c r="J17" s="114" t="n"/>
      <c r="K17" s="114" t="n"/>
      <c r="L17" s="114" t="n"/>
      <c r="M17" s="114" t="n"/>
      <c r="N17" s="114" t="n"/>
      <c r="O17" s="114" t="n"/>
      <c r="P17" s="114" t="n"/>
    </row>
    <row r="18" ht="18" customHeight="1" s="173" thickBot="1">
      <c r="A18" s="121" t="inlineStr">
        <is>
          <t>Giro wadiah - Pihak Ketiga - Mata uang asing</t>
        </is>
      </c>
      <c r="B18" s="112" t="n"/>
      <c r="C18" s="114" t="n">
        <v>999.366</v>
      </c>
      <c r="D18" s="114" t="n">
        <v>948.182</v>
      </c>
      <c r="E18" s="114" t="n">
        <v>1548.392</v>
      </c>
      <c r="F18" s="114" t="n">
        <v>1146.334</v>
      </c>
      <c r="G18" s="114" t="n">
        <v>1489.897</v>
      </c>
      <c r="H18" s="114" t="n"/>
      <c r="I18" s="114" t="n"/>
      <c r="J18" s="114" t="n"/>
      <c r="K18" s="114" t="n"/>
      <c r="L18" s="114" t="n"/>
      <c r="M18" s="114" t="n"/>
      <c r="N18" s="114" t="n"/>
      <c r="O18" s="114" t="n"/>
      <c r="P18" s="114" t="n"/>
    </row>
  </sheetData>
  <mergeCells count="1">
    <mergeCell ref="A1:C1"/>
  </mergeCells>
  <dataValidations count="2">
    <dataValidation sqref="C7:P8 C10:P11 C14:P15 C17:P18" showDropDown="0" showInputMessage="0" showErrorMessage="1" allowBlank="1" errorTitle="Invalid Data Type" error="Please input data in Numeric Data Type" type="decimal">
      <formula1>-9.99999999999999E+33</formula1>
      <formula2>9.99999999999999E+33</formula2>
    </dataValidation>
    <dataValidation sqref="C5:P6 C9:P9 C12:P13 C16:P16"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1.xml><?xml version="1.0" encoding="utf-8"?>
<worksheet xmlns="http://schemas.openxmlformats.org/spreadsheetml/2006/main">
  <sheetPr>
    <outlinePr summaryBelow="1" summaryRight="1"/>
    <pageSetUpPr/>
  </sheetPr>
  <dimension ref="A1:V18"/>
  <sheetViews>
    <sheetView showGridLines="0" topLeftCell="A1" workbookViewId="0">
      <pane xSplit="2" ySplit="3" topLeftCell="C4" activePane="bottomRight" state="frozen"/>
      <selection pane="topRight"/>
      <selection pane="bottomLeft"/>
      <selection pane="bottomRight" activeCell="T1" sqref="T1:V1048576"/>
    </sheetView>
  </sheetViews>
  <sheetFormatPr baseColWidth="10" defaultColWidth="9.3984375" defaultRowHeight="15"/>
  <cols>
    <col collapsed="1" width="73.19921875" customWidth="1" style="171" min="1" max="1"/>
    <col width="26" customWidth="1" style="171" min="2" max="2"/>
    <col collapsed="1" width="21" customWidth="1" style="171" min="3" max="22"/>
    <col collapsed="1" width="9.3984375" customWidth="1" style="171" min="23" max="16384"/>
  </cols>
  <sheetData>
    <row r="1" ht="18" customHeight="1" s="173">
      <c r="A1" s="169" t="inlineStr">
        <is>
          <t>Rincian piutang usaha berdasarkan rincian pihak</t>
        </is>
      </c>
    </row>
    <row r="2">
      <c r="A2" s="107" t="n">
        <v>1</v>
      </c>
    </row>
    <row r="3" ht="16" customHeight="1" s="173">
      <c r="A3" s="108" t="inlineStr">
        <is>
          <t>Period</t>
        </is>
      </c>
      <c r="B3" s="109" t="n"/>
      <c r="C3" s="110" t="inlineStr">
        <is>
          <t>2021-12-31</t>
        </is>
      </c>
      <c r="D3" s="110" t="inlineStr">
        <is>
          <t>2022-12-31</t>
        </is>
      </c>
      <c r="E3" s="110" t="inlineStr">
        <is>
          <t>2023-12-31</t>
        </is>
      </c>
      <c r="F3" s="110" t="inlineStr">
        <is>
          <t>2024-12-31</t>
        </is>
      </c>
      <c r="G3" s="110" t="inlineStr">
        <is>
          <t>2025-12-31</t>
        </is>
      </c>
      <c r="H3" s="110" t="n"/>
      <c r="I3" s="110" t="n"/>
      <c r="J3" s="110" t="n"/>
      <c r="K3" s="110" t="n"/>
      <c r="L3" s="110" t="n"/>
      <c r="M3" s="110" t="n"/>
      <c r="N3" s="110" t="n"/>
      <c r="O3" s="110" t="n"/>
      <c r="P3" s="110" t="n"/>
      <c r="Q3" s="110" t="n"/>
      <c r="R3" s="110" t="n"/>
      <c r="S3" s="110" t="n"/>
      <c r="T3" s="110" t="n"/>
      <c r="U3" s="110" t="n"/>
      <c r="V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row>
    <row r="5" ht="18" customHeight="1" s="173" thickBot="1">
      <c r="A5" s="111" t="inlineStr">
        <is>
          <t>Tabungan - Total</t>
        </is>
      </c>
      <c r="B5" s="112" t="n"/>
      <c r="C5" s="113" t="inlineStr"/>
      <c r="D5" s="113" t="inlineStr"/>
      <c r="E5" s="113" t="inlineStr"/>
      <c r="F5" s="113" t="inlineStr"/>
      <c r="G5" s="113" t="inlineStr"/>
      <c r="H5" s="113" t="n"/>
      <c r="I5" s="113" t="n"/>
      <c r="J5" s="113" t="n"/>
      <c r="K5" s="113" t="n"/>
      <c r="L5" s="113" t="n"/>
      <c r="M5" s="113" t="n"/>
      <c r="N5" s="113" t="n"/>
      <c r="O5" s="113" t="n"/>
      <c r="P5" s="113" t="n"/>
      <c r="Q5" s="113" t="n"/>
      <c r="R5" s="113" t="n"/>
      <c r="S5" s="113" t="n"/>
      <c r="T5" s="113" t="n"/>
      <c r="U5" s="113" t="n"/>
      <c r="V5" s="113" t="n"/>
    </row>
    <row r="6" ht="18" customHeight="1" s="173" thickBot="1">
      <c r="A6" s="118" t="inlineStr">
        <is>
          <t>Tabungan - Pihak Berelasi - Total</t>
        </is>
      </c>
      <c r="B6" s="112" t="n"/>
      <c r="C6" s="113" t="inlineStr"/>
      <c r="D6" s="113" t="inlineStr"/>
      <c r="E6" s="113" t="inlineStr"/>
      <c r="F6" s="113" t="inlineStr"/>
      <c r="G6" s="113" t="inlineStr"/>
      <c r="H6" s="113" t="n"/>
      <c r="I6" s="113" t="n"/>
      <c r="J6" s="113" t="n"/>
      <c r="K6" s="113" t="n"/>
      <c r="L6" s="113" t="n"/>
      <c r="M6" s="113" t="n"/>
      <c r="N6" s="113" t="n"/>
      <c r="O6" s="113" t="n"/>
      <c r="P6" s="113" t="n"/>
      <c r="Q6" s="113" t="n"/>
      <c r="R6" s="113" t="n"/>
      <c r="S6" s="113" t="n"/>
      <c r="T6" s="113" t="n"/>
      <c r="U6" s="113" t="n"/>
      <c r="V6" s="113" t="n"/>
    </row>
    <row r="7" hidden="1" ht="18" customHeight="1" s="173" thickBot="1">
      <c r="A7" s="121" t="inlineStr">
        <is>
          <t>Tabungan - Pihak Berelasi - Rupiah</t>
        </is>
      </c>
      <c r="B7" s="112" t="n"/>
      <c r="C7" s="114" t="inlineStr"/>
      <c r="D7" s="114" t="inlineStr"/>
      <c r="E7" s="114" t="inlineStr"/>
      <c r="F7" s="114" t="inlineStr"/>
      <c r="G7" s="114" t="inlineStr"/>
      <c r="H7" s="114" t="n"/>
      <c r="I7" s="114" t="n"/>
      <c r="J7" s="114" t="n"/>
      <c r="K7" s="114" t="n"/>
      <c r="L7" s="114" t="n"/>
      <c r="M7" s="114" t="n"/>
      <c r="N7" s="114" t="n"/>
      <c r="O7" s="114" t="n"/>
      <c r="P7" s="114" t="n"/>
      <c r="Q7" s="114" t="n"/>
      <c r="R7" s="114" t="n"/>
      <c r="S7" s="114" t="n"/>
      <c r="T7" s="114" t="n"/>
      <c r="U7" s="114" t="n"/>
      <c r="V7" s="114" t="n"/>
    </row>
    <row r="8" hidden="1" ht="18" customHeight="1" s="173" thickBot="1">
      <c r="A8" s="121" t="inlineStr">
        <is>
          <t>Tabungan - Pihak Berelasi - Mata uang asing</t>
        </is>
      </c>
      <c r="B8" s="112" t="n"/>
      <c r="C8" s="114" t="inlineStr"/>
      <c r="D8" s="114" t="inlineStr"/>
      <c r="E8" s="114" t="inlineStr"/>
      <c r="F8" s="114" t="inlineStr"/>
      <c r="G8" s="114" t="inlineStr"/>
      <c r="H8" s="114" t="n"/>
      <c r="I8" s="114" t="n"/>
      <c r="J8" s="114" t="n"/>
      <c r="K8" s="114" t="n"/>
      <c r="L8" s="114" t="n"/>
      <c r="M8" s="114" t="n"/>
      <c r="N8" s="114" t="n"/>
      <c r="O8" s="114" t="n"/>
      <c r="P8" s="114" t="n"/>
      <c r="Q8" s="114" t="n"/>
      <c r="R8" s="114" t="n"/>
      <c r="S8" s="114" t="n"/>
      <c r="T8" s="114" t="n"/>
      <c r="U8" s="114" t="n"/>
      <c r="V8" s="114" t="n"/>
    </row>
    <row r="9" ht="18" customHeight="1" s="173" thickBot="1">
      <c r="A9" s="118" t="inlineStr">
        <is>
          <t>Tabungan - Pihak Ketiga - Total</t>
        </is>
      </c>
      <c r="B9" s="112" t="n"/>
      <c r="C9" s="113" t="inlineStr"/>
      <c r="D9" s="113" t="inlineStr"/>
      <c r="E9" s="113" t="inlineStr"/>
      <c r="F9" s="113" t="inlineStr"/>
      <c r="G9" s="113" t="inlineStr"/>
      <c r="H9" s="113" t="n"/>
      <c r="I9" s="113" t="n"/>
      <c r="J9" s="113" t="n"/>
      <c r="K9" s="113" t="n"/>
      <c r="L9" s="113" t="n"/>
      <c r="M9" s="113" t="n"/>
      <c r="N9" s="113" t="n"/>
      <c r="O9" s="113" t="n"/>
      <c r="P9" s="113" t="n"/>
      <c r="Q9" s="113" t="n"/>
      <c r="R9" s="113" t="n"/>
      <c r="S9" s="113" t="n"/>
      <c r="T9" s="113" t="n"/>
      <c r="U9" s="113" t="n"/>
      <c r="V9" s="113" t="n"/>
    </row>
    <row r="10" hidden="1" ht="18" customHeight="1" s="173" thickBot="1">
      <c r="A10" s="121" t="inlineStr">
        <is>
          <t>Tabungan - Pihak Ketiga - Rupiah</t>
        </is>
      </c>
      <c r="B10" s="112" t="n"/>
      <c r="C10" s="114" t="inlineStr"/>
      <c r="D10" s="114" t="inlineStr"/>
      <c r="E10" s="114" t="inlineStr"/>
      <c r="F10" s="114" t="inlineStr"/>
      <c r="G10" s="114" t="inlineStr"/>
      <c r="H10" s="114" t="n"/>
      <c r="I10" s="114" t="n"/>
      <c r="J10" s="114" t="n"/>
      <c r="K10" s="114" t="n"/>
      <c r="L10" s="114" t="n"/>
      <c r="M10" s="114" t="n"/>
      <c r="N10" s="114" t="n"/>
      <c r="O10" s="114" t="n"/>
      <c r="P10" s="114" t="n"/>
      <c r="Q10" s="114" t="n"/>
      <c r="R10" s="114" t="n"/>
      <c r="S10" s="114" t="n"/>
      <c r="T10" s="114" t="n"/>
      <c r="U10" s="114" t="n"/>
      <c r="V10" s="114" t="n"/>
    </row>
    <row r="11" hidden="1" ht="18" customHeight="1" s="173" thickBot="1">
      <c r="A11" s="121" t="inlineStr">
        <is>
          <t>Tabungan - Pihak Ketiga - Mata uang asing</t>
        </is>
      </c>
      <c r="B11" s="112" t="n"/>
      <c r="C11" s="114" t="inlineStr"/>
      <c r="D11" s="114" t="inlineStr"/>
      <c r="E11" s="114" t="inlineStr"/>
      <c r="F11" s="114" t="inlineStr"/>
      <c r="G11" s="114" t="inlineStr"/>
      <c r="H11" s="114" t="n"/>
      <c r="I11" s="114" t="n"/>
      <c r="J11" s="114" t="n"/>
      <c r="K11" s="114" t="n"/>
      <c r="L11" s="114" t="n"/>
      <c r="M11" s="114" t="n"/>
      <c r="N11" s="114" t="n"/>
      <c r="O11" s="114" t="n"/>
      <c r="P11" s="114" t="n"/>
      <c r="Q11" s="114" t="n"/>
      <c r="R11" s="114" t="n"/>
      <c r="S11" s="114" t="n"/>
      <c r="T11" s="114" t="n"/>
      <c r="U11" s="114" t="n"/>
      <c r="V11" s="114" t="n"/>
    </row>
    <row r="12" ht="18" customHeight="1" s="173" thickBot="1">
      <c r="A12" s="111" t="inlineStr">
        <is>
          <t>Tabungan wadiah - Total</t>
        </is>
      </c>
      <c r="B12" s="112" t="n"/>
      <c r="C12" s="113" t="n">
        <v>36157.195</v>
      </c>
      <c r="D12" s="113" t="n">
        <v>44214.405</v>
      </c>
      <c r="E12" s="113" t="n">
        <v>47026.374</v>
      </c>
      <c r="F12" s="113" t="n">
        <v>55280.067</v>
      </c>
      <c r="G12" s="113" t="n">
        <v>63311.121</v>
      </c>
      <c r="H12" s="113" t="n"/>
      <c r="I12" s="113" t="n"/>
      <c r="J12" s="113" t="n"/>
      <c r="K12" s="113" t="n"/>
      <c r="L12" s="113" t="n"/>
      <c r="M12" s="113" t="n"/>
      <c r="N12" s="113" t="n"/>
      <c r="O12" s="113" t="n"/>
      <c r="P12" s="113" t="n"/>
      <c r="Q12" s="113" t="n"/>
      <c r="R12" s="113" t="n"/>
      <c r="S12" s="113" t="n"/>
      <c r="T12" s="113" t="n"/>
      <c r="U12" s="113" t="n"/>
      <c r="V12" s="113" t="n"/>
    </row>
    <row r="13" ht="18" customHeight="1" s="173" thickBot="1">
      <c r="A13" s="118" t="inlineStr">
        <is>
          <t>Tabungan wadiah - Pihak Berelasi - Total</t>
        </is>
      </c>
      <c r="B13" s="112" t="n"/>
      <c r="C13" s="113" t="n">
        <v>11.176</v>
      </c>
      <c r="D13" s="113" t="n">
        <v>12.747</v>
      </c>
      <c r="E13" s="113" t="n">
        <v>10.163</v>
      </c>
      <c r="F13" s="113" t="n">
        <v>13.901</v>
      </c>
      <c r="G13" s="113" t="n">
        <v>17.47</v>
      </c>
      <c r="H13" s="113" t="n"/>
      <c r="I13" s="113" t="n"/>
      <c r="J13" s="113" t="n"/>
      <c r="K13" s="113" t="n"/>
      <c r="L13" s="113" t="n"/>
      <c r="M13" s="113" t="n"/>
      <c r="N13" s="113" t="n"/>
      <c r="O13" s="113" t="n"/>
      <c r="P13" s="113" t="n"/>
      <c r="Q13" s="113" t="n"/>
      <c r="R13" s="113" t="n"/>
      <c r="S13" s="113" t="n"/>
      <c r="T13" s="113" t="n"/>
      <c r="U13" s="113" t="n"/>
      <c r="V13" s="113" t="n"/>
    </row>
    <row r="14" ht="18" customHeight="1" s="173" thickBot="1">
      <c r="A14" s="121" t="inlineStr">
        <is>
          <t>Tabungan wadiah - Pihak Berelasi - Rupiah</t>
        </is>
      </c>
      <c r="B14" s="112" t="n"/>
      <c r="C14" s="114" t="n">
        <v>9.616</v>
      </c>
      <c r="D14" s="114" t="n">
        <v>11.97</v>
      </c>
      <c r="E14" s="114" t="n">
        <v>9.35</v>
      </c>
      <c r="F14" s="114" t="n">
        <v>11.364</v>
      </c>
      <c r="G14" s="114" t="n">
        <v>16.159</v>
      </c>
      <c r="H14" s="114" t="n"/>
      <c r="I14" s="114" t="n"/>
      <c r="J14" s="114" t="n"/>
      <c r="K14" s="114" t="n"/>
      <c r="L14" s="114" t="n"/>
      <c r="M14" s="114" t="n"/>
      <c r="N14" s="114" t="n"/>
      <c r="O14" s="114" t="n"/>
      <c r="P14" s="114" t="n"/>
      <c r="Q14" s="114" t="n"/>
      <c r="R14" s="114" t="n"/>
      <c r="S14" s="114" t="n"/>
      <c r="T14" s="114" t="n"/>
      <c r="U14" s="114" t="n"/>
      <c r="V14" s="114" t="n"/>
    </row>
    <row r="15" ht="18" customHeight="1" s="173" thickBot="1">
      <c r="A15" s="121" t="inlineStr">
        <is>
          <t>Tabungan wadiah - Pihak Berelasi - Mata uang asing</t>
        </is>
      </c>
      <c r="B15" s="112" t="n"/>
      <c r="C15" s="114" t="n">
        <v>1.56</v>
      </c>
      <c r="D15" s="114" t="n">
        <v>0.777</v>
      </c>
      <c r="E15" s="114" t="n">
        <v>0.8129999999999999</v>
      </c>
      <c r="F15" s="114" t="n">
        <v>2.537</v>
      </c>
      <c r="G15" s="114" t="n">
        <v>1.311</v>
      </c>
      <c r="H15" s="114" t="n"/>
      <c r="I15" s="114" t="n"/>
      <c r="J15" s="114" t="n"/>
      <c r="K15" s="114" t="n"/>
      <c r="L15" s="114" t="n"/>
      <c r="M15" s="114" t="n"/>
      <c r="N15" s="114" t="n"/>
      <c r="O15" s="114" t="n"/>
      <c r="P15" s="114" t="n"/>
      <c r="Q15" s="114" t="n"/>
      <c r="R15" s="114" t="n"/>
      <c r="S15" s="114" t="n"/>
      <c r="T15" s="114" t="n"/>
      <c r="U15" s="114" t="n"/>
      <c r="V15" s="114" t="n"/>
    </row>
    <row r="16" ht="18" customHeight="1" s="173" thickBot="1">
      <c r="A16" s="118" t="inlineStr">
        <is>
          <t>Tabungan wadiah - Pihak Ketiga - Total</t>
        </is>
      </c>
      <c r="B16" s="112" t="n"/>
      <c r="C16" s="113" t="n">
        <v>36146.019</v>
      </c>
      <c r="D16" s="113" t="n">
        <v>44201.658</v>
      </c>
      <c r="E16" s="113" t="n">
        <v>47016.211</v>
      </c>
      <c r="F16" s="113" t="n">
        <v>55266.166</v>
      </c>
      <c r="G16" s="113" t="n">
        <v>63293.651</v>
      </c>
      <c r="H16" s="113" t="n"/>
      <c r="I16" s="113" t="n"/>
      <c r="J16" s="113" t="n"/>
      <c r="K16" s="113" t="n"/>
      <c r="L16" s="113" t="n"/>
      <c r="M16" s="113" t="n"/>
      <c r="N16" s="113" t="n"/>
      <c r="O16" s="113" t="n"/>
      <c r="P16" s="113" t="n"/>
      <c r="Q16" s="113" t="n"/>
      <c r="R16" s="113" t="n"/>
      <c r="S16" s="113" t="n"/>
      <c r="T16" s="113" t="n"/>
      <c r="U16" s="113" t="n"/>
      <c r="V16" s="113" t="n"/>
    </row>
    <row r="17" ht="18" customHeight="1" s="173" thickBot="1">
      <c r="A17" s="121" t="inlineStr">
        <is>
          <t>Tabungan wadiah - Pihak Ketiga - Rupiah</t>
        </is>
      </c>
      <c r="B17" s="112" t="n"/>
      <c r="C17" s="114" t="n">
        <v>34815.161</v>
      </c>
      <c r="D17" s="114" t="n">
        <v>42804.765</v>
      </c>
      <c r="E17" s="114" t="n">
        <v>45708.696</v>
      </c>
      <c r="F17" s="114" t="n">
        <v>54045.084</v>
      </c>
      <c r="G17" s="114" t="n">
        <v>62015.96</v>
      </c>
      <c r="H17" s="114" t="n"/>
      <c r="I17" s="114" t="n"/>
      <c r="J17" s="114" t="n"/>
      <c r="K17" s="114" t="n"/>
      <c r="L17" s="114" t="n"/>
      <c r="M17" s="114" t="n"/>
      <c r="N17" s="114" t="n"/>
      <c r="O17" s="114" t="n"/>
      <c r="P17" s="114" t="n"/>
      <c r="Q17" s="114" t="n"/>
      <c r="R17" s="114" t="n"/>
      <c r="S17" s="114" t="n"/>
      <c r="T17" s="114" t="n"/>
      <c r="U17" s="114" t="n"/>
      <c r="V17" s="114" t="n"/>
    </row>
    <row r="18" ht="18" customHeight="1" s="173" thickBot="1">
      <c r="A18" s="121" t="inlineStr">
        <is>
          <t>Tabungan wadiah - Pihak Ketiga - Mata uang asing</t>
        </is>
      </c>
      <c r="B18" s="112" t="n"/>
      <c r="C18" s="114" t="n">
        <v>1330.858</v>
      </c>
      <c r="D18" s="114" t="n">
        <v>1396.893</v>
      </c>
      <c r="E18" s="114" t="n">
        <v>1307.515</v>
      </c>
      <c r="F18" s="114" t="n">
        <v>1221.082</v>
      </c>
      <c r="G18" s="114" t="n">
        <v>1277.691</v>
      </c>
      <c r="H18" s="114" t="n"/>
      <c r="I18" s="114" t="n"/>
      <c r="J18" s="114" t="n"/>
      <c r="K18" s="114" t="n"/>
      <c r="L18" s="114" t="n"/>
      <c r="M18" s="114" t="n"/>
      <c r="N18" s="114" t="n"/>
      <c r="O18" s="114" t="n"/>
      <c r="P18" s="114" t="n"/>
      <c r="Q18" s="114" t="n"/>
      <c r="R18" s="114" t="n"/>
      <c r="S18" s="114" t="n"/>
      <c r="T18" s="114" t="n"/>
      <c r="U18" s="114" t="n"/>
      <c r="V18" s="114" t="n"/>
    </row>
  </sheetData>
  <mergeCells count="1">
    <mergeCell ref="A1:C1"/>
  </mergeCells>
  <dataValidations count="2">
    <dataValidation sqref="C5:V6 C9:V9 C12:V13 C16:V16" showDropDown="0" showInputMessage="1" showErrorMessage="1" allowBlank="1" errorTitle="Invalid Data Type" error="Please input data in Numeric Data Type" type="decimal">
      <formula1>-9.99999999999999E+33</formula1>
      <formula2>9.99999999999999E+33</formula2>
    </dataValidation>
    <dataValidation sqref="C7:V8 C10:V11 C14:V15 C17:V18"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2.xml><?xml version="1.0" encoding="utf-8"?>
<worksheet xmlns="http://schemas.openxmlformats.org/spreadsheetml/2006/main">
  <sheetPr>
    <outlinePr summaryBelow="1" summaryRight="1"/>
    <pageSetUpPr/>
  </sheetPr>
  <dimension ref="A1:V18"/>
  <sheetViews>
    <sheetView showGridLines="0" topLeftCell="A1" workbookViewId="0">
      <pane xSplit="2" ySplit="3" topLeftCell="C4" activePane="bottomRight" state="frozen"/>
      <selection pane="topRight"/>
      <selection pane="bottomLeft"/>
      <selection pane="bottomRight" activeCell="T1" sqref="T1:V1048576"/>
    </sheetView>
  </sheetViews>
  <sheetFormatPr baseColWidth="10" defaultColWidth="9.3984375" defaultRowHeight="15"/>
  <cols>
    <col collapsed="1" width="73.19921875" customWidth="1" style="171" min="1" max="1"/>
    <col width="26" customWidth="1" style="171" min="2" max="2"/>
    <col collapsed="1" width="21" customWidth="1" style="171" min="3" max="22"/>
    <col collapsed="1" width="9.3984375" customWidth="1" style="171" min="23" max="16384"/>
  </cols>
  <sheetData>
    <row r="1" ht="18" customHeight="1" s="173">
      <c r="A1" s="169" t="inlineStr">
        <is>
          <t>Deposito berjangka dan deposito wakalah</t>
        </is>
      </c>
    </row>
    <row r="2">
      <c r="A2" s="107" t="n">
        <v>1</v>
      </c>
    </row>
    <row r="3" ht="16" customHeight="1" s="173">
      <c r="A3" s="108" t="inlineStr">
        <is>
          <t>Period</t>
        </is>
      </c>
      <c r="B3" s="109" t="n"/>
      <c r="C3" s="110" t="inlineStr">
        <is>
          <t>2021-12-31</t>
        </is>
      </c>
      <c r="D3" s="110" t="inlineStr">
        <is>
          <t>2022-12-31</t>
        </is>
      </c>
      <c r="E3" s="110" t="inlineStr">
        <is>
          <t>2023-12-31</t>
        </is>
      </c>
      <c r="F3" s="110" t="inlineStr">
        <is>
          <t>2024-12-31</t>
        </is>
      </c>
      <c r="G3" s="110" t="inlineStr">
        <is>
          <t>2025-12-31</t>
        </is>
      </c>
      <c r="H3" s="110" t="n"/>
      <c r="I3" s="110" t="n"/>
      <c r="J3" s="110" t="n"/>
      <c r="K3" s="110" t="n"/>
      <c r="L3" s="110" t="n"/>
      <c r="M3" s="110" t="n"/>
      <c r="N3" s="110" t="n"/>
      <c r="O3" s="110" t="n"/>
      <c r="P3" s="110" t="n"/>
      <c r="Q3" s="110" t="n"/>
      <c r="R3" s="110" t="n"/>
      <c r="S3" s="110" t="n"/>
      <c r="T3" s="110" t="n"/>
      <c r="U3" s="110" t="n"/>
      <c r="V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row>
    <row r="5" ht="18" customHeight="1" s="173" thickBot="1">
      <c r="A5" s="111" t="inlineStr">
        <is>
          <t>Deposito berjangka - Total</t>
        </is>
      </c>
      <c r="B5" s="112" t="n"/>
      <c r="C5" s="113" t="inlineStr"/>
      <c r="D5" s="113" t="inlineStr"/>
      <c r="E5" s="113" t="inlineStr"/>
      <c r="F5" s="113" t="inlineStr"/>
      <c r="G5" s="113" t="inlineStr"/>
      <c r="H5" s="113" t="n"/>
      <c r="I5" s="113" t="n"/>
      <c r="J5" s="113" t="n"/>
      <c r="K5" s="113" t="n"/>
      <c r="L5" s="113" t="n"/>
      <c r="M5" s="113" t="n"/>
      <c r="N5" s="113" t="n"/>
      <c r="O5" s="113" t="n"/>
      <c r="P5" s="113" t="n"/>
      <c r="Q5" s="113" t="n"/>
      <c r="R5" s="113" t="n"/>
      <c r="S5" s="113" t="n"/>
      <c r="T5" s="113" t="n"/>
      <c r="U5" s="113" t="n"/>
      <c r="V5" s="113" t="n"/>
    </row>
    <row r="6" ht="18" customHeight="1" s="173" thickBot="1">
      <c r="A6" s="118" t="inlineStr">
        <is>
          <t>Deposito berjangka - Pihak Berelasi - Total</t>
        </is>
      </c>
      <c r="B6" s="112" t="n"/>
      <c r="C6" s="113" t="inlineStr"/>
      <c r="D6" s="113" t="inlineStr"/>
      <c r="E6" s="113" t="inlineStr"/>
      <c r="F6" s="113" t="inlineStr"/>
      <c r="G6" s="113" t="inlineStr"/>
      <c r="H6" s="113" t="n"/>
      <c r="I6" s="113" t="n"/>
      <c r="J6" s="113" t="n"/>
      <c r="K6" s="113" t="n"/>
      <c r="L6" s="113" t="n"/>
      <c r="M6" s="113" t="n"/>
      <c r="N6" s="113" t="n"/>
      <c r="O6" s="113" t="n"/>
      <c r="P6" s="113" t="n"/>
      <c r="Q6" s="113" t="n"/>
      <c r="R6" s="113" t="n"/>
      <c r="S6" s="113" t="n"/>
      <c r="T6" s="113" t="n"/>
      <c r="U6" s="113" t="n"/>
      <c r="V6" s="113" t="n"/>
    </row>
    <row r="7" hidden="1" ht="18" customHeight="1" s="173" thickBot="1">
      <c r="A7" s="121" t="inlineStr">
        <is>
          <t>Deposito berjangka - Pihak Berelasi - Rupiah</t>
        </is>
      </c>
      <c r="B7" s="112" t="n"/>
      <c r="C7" s="114" t="inlineStr"/>
      <c r="D7" s="114" t="inlineStr"/>
      <c r="E7" s="114" t="inlineStr"/>
      <c r="F7" s="114" t="inlineStr"/>
      <c r="G7" s="114" t="inlineStr"/>
      <c r="H7" s="114" t="n"/>
      <c r="I7" s="114" t="n"/>
      <c r="J7" s="114" t="n"/>
      <c r="K7" s="114" t="n"/>
      <c r="L7" s="114" t="n"/>
      <c r="M7" s="114" t="n"/>
      <c r="N7" s="114" t="n"/>
      <c r="O7" s="114" t="n"/>
      <c r="P7" s="114" t="n"/>
      <c r="Q7" s="114" t="n"/>
      <c r="R7" s="114" t="n"/>
      <c r="S7" s="114" t="n"/>
      <c r="T7" s="114" t="n"/>
      <c r="U7" s="114" t="n"/>
      <c r="V7" s="114" t="n"/>
    </row>
    <row r="8" hidden="1" ht="18" customHeight="1" s="173" thickBot="1">
      <c r="A8" s="121" t="inlineStr">
        <is>
          <t>Deposito berjangka - Pihak Berelasi - Mata uang asing</t>
        </is>
      </c>
      <c r="B8" s="112" t="n"/>
      <c r="C8" s="114" t="inlineStr"/>
      <c r="D8" s="114" t="inlineStr"/>
      <c r="E8" s="114" t="inlineStr"/>
      <c r="F8" s="114" t="inlineStr"/>
      <c r="G8" s="114" t="inlineStr"/>
      <c r="H8" s="114" t="n"/>
      <c r="I8" s="114" t="n"/>
      <c r="J8" s="114" t="n"/>
      <c r="K8" s="114" t="n"/>
      <c r="L8" s="114" t="n"/>
      <c r="M8" s="114" t="n"/>
      <c r="N8" s="114" t="n"/>
      <c r="O8" s="114" t="n"/>
      <c r="P8" s="114" t="n"/>
      <c r="Q8" s="114" t="n"/>
      <c r="R8" s="114" t="n"/>
      <c r="S8" s="114" t="n"/>
      <c r="T8" s="114" t="n"/>
      <c r="U8" s="114" t="n"/>
      <c r="V8" s="114" t="n"/>
    </row>
    <row r="9" ht="18" customHeight="1" s="173" thickBot="1">
      <c r="A9" s="118" t="inlineStr">
        <is>
          <t>Deposito berjangka - Pihak Ketiga - Total</t>
        </is>
      </c>
      <c r="B9" s="112" t="n"/>
      <c r="C9" s="113" t="inlineStr"/>
      <c r="D9" s="113" t="inlineStr"/>
      <c r="E9" s="113" t="inlineStr"/>
      <c r="F9" s="113" t="inlineStr"/>
      <c r="G9" s="113" t="inlineStr"/>
      <c r="H9" s="113" t="n"/>
      <c r="I9" s="113" t="n"/>
      <c r="J9" s="113" t="n"/>
      <c r="K9" s="113" t="n"/>
      <c r="L9" s="113" t="n"/>
      <c r="M9" s="113" t="n"/>
      <c r="N9" s="113" t="n"/>
      <c r="O9" s="113" t="n"/>
      <c r="P9" s="113" t="n"/>
      <c r="Q9" s="113" t="n"/>
      <c r="R9" s="113" t="n"/>
      <c r="S9" s="113" t="n"/>
      <c r="T9" s="113" t="n"/>
      <c r="U9" s="113" t="n"/>
      <c r="V9" s="113" t="n"/>
    </row>
    <row r="10" hidden="1" ht="18" customHeight="1" s="173" thickBot="1">
      <c r="A10" s="121" t="inlineStr">
        <is>
          <t>Deposito berjangka - Pihak Ketiga - Rupiah</t>
        </is>
      </c>
      <c r="B10" s="112" t="n"/>
      <c r="C10" s="114" t="inlineStr"/>
      <c r="D10" s="114" t="inlineStr"/>
      <c r="E10" s="114" t="inlineStr"/>
      <c r="F10" s="114" t="inlineStr"/>
      <c r="G10" s="114" t="inlineStr"/>
      <c r="H10" s="114" t="n"/>
      <c r="I10" s="114" t="n"/>
      <c r="J10" s="114" t="n"/>
      <c r="K10" s="114" t="n"/>
      <c r="L10" s="114" t="n"/>
      <c r="M10" s="114" t="n"/>
      <c r="N10" s="114" t="n"/>
      <c r="O10" s="114" t="n"/>
      <c r="P10" s="114" t="n"/>
      <c r="Q10" s="114" t="n"/>
      <c r="R10" s="114" t="n"/>
      <c r="S10" s="114" t="n"/>
      <c r="T10" s="114" t="n"/>
      <c r="U10" s="114" t="n"/>
      <c r="V10" s="114" t="n"/>
    </row>
    <row r="11" hidden="1" ht="18" customHeight="1" s="173" thickBot="1">
      <c r="A11" s="121" t="inlineStr">
        <is>
          <t>Deposito berjangka - Pihak Ketiga - Mata uang asing</t>
        </is>
      </c>
      <c r="B11" s="112" t="n"/>
      <c r="C11" s="114" t="inlineStr"/>
      <c r="D11" s="114" t="inlineStr"/>
      <c r="E11" s="114" t="inlineStr"/>
      <c r="F11" s="114" t="inlineStr"/>
      <c r="G11" s="114" t="inlineStr"/>
      <c r="H11" s="114" t="n"/>
      <c r="I11" s="114" t="n"/>
      <c r="J11" s="114" t="n"/>
      <c r="K11" s="114" t="n"/>
      <c r="L11" s="114" t="n"/>
      <c r="M11" s="114" t="n"/>
      <c r="N11" s="114" t="n"/>
      <c r="O11" s="114" t="n"/>
      <c r="P11" s="114" t="n"/>
      <c r="Q11" s="114" t="n"/>
      <c r="R11" s="114" t="n"/>
      <c r="S11" s="114" t="n"/>
      <c r="T11" s="114" t="n"/>
      <c r="U11" s="114" t="n"/>
      <c r="V11" s="114" t="n"/>
    </row>
    <row r="12" ht="18" customHeight="1" s="173" thickBot="1">
      <c r="A12" s="111" t="inlineStr">
        <is>
          <t>Deposito wakalah - Total</t>
        </is>
      </c>
      <c r="B12" s="112" t="n"/>
      <c r="C12" s="113" t="inlineStr"/>
      <c r="D12" s="113" t="inlineStr"/>
      <c r="E12" s="113" t="inlineStr"/>
      <c r="F12" s="113" t="inlineStr"/>
      <c r="G12" s="113" t="inlineStr"/>
      <c r="H12" s="113" t="n"/>
      <c r="I12" s="113" t="n"/>
      <c r="J12" s="113" t="n"/>
      <c r="K12" s="113" t="n"/>
      <c r="L12" s="113" t="n"/>
      <c r="M12" s="113" t="n"/>
      <c r="N12" s="113" t="n"/>
      <c r="O12" s="113" t="n"/>
      <c r="P12" s="113" t="n"/>
      <c r="Q12" s="113" t="n"/>
      <c r="R12" s="113" t="n"/>
      <c r="S12" s="113" t="n"/>
      <c r="T12" s="113" t="n"/>
      <c r="U12" s="113" t="n"/>
      <c r="V12" s="113" t="n"/>
    </row>
    <row r="13" ht="18" customHeight="1" s="173" thickBot="1">
      <c r="A13" s="118" t="inlineStr">
        <is>
          <t>Deposito wakalah - Pihak Berelasi - Total</t>
        </is>
      </c>
      <c r="B13" s="112" t="n"/>
      <c r="C13" s="113" t="inlineStr"/>
      <c r="D13" s="113" t="inlineStr"/>
      <c r="E13" s="113" t="inlineStr"/>
      <c r="F13" s="113" t="inlineStr"/>
      <c r="G13" s="113" t="inlineStr"/>
      <c r="H13" s="113" t="n"/>
      <c r="I13" s="113" t="n"/>
      <c r="J13" s="113" t="n"/>
      <c r="K13" s="113" t="n"/>
      <c r="L13" s="113" t="n"/>
      <c r="M13" s="113" t="n"/>
      <c r="N13" s="113" t="n"/>
      <c r="O13" s="113" t="n"/>
      <c r="P13" s="113" t="n"/>
      <c r="Q13" s="113" t="n"/>
      <c r="R13" s="113" t="n"/>
      <c r="S13" s="113" t="n"/>
      <c r="T13" s="113" t="n"/>
      <c r="U13" s="113" t="n"/>
      <c r="V13" s="113" t="n"/>
    </row>
    <row r="14" hidden="1" ht="18" customHeight="1" s="173" thickBot="1">
      <c r="A14" s="121" t="inlineStr">
        <is>
          <t>Deposito wakalah - Pihak Berelasi - Rupiah</t>
        </is>
      </c>
      <c r="B14" s="112" t="n"/>
      <c r="C14" s="114" t="inlineStr"/>
      <c r="D14" s="114" t="inlineStr"/>
      <c r="E14" s="114" t="inlineStr"/>
      <c r="F14" s="114" t="inlineStr"/>
      <c r="G14" s="114" t="inlineStr"/>
      <c r="H14" s="114" t="n"/>
      <c r="I14" s="114" t="n"/>
      <c r="J14" s="114" t="n"/>
      <c r="K14" s="114" t="n"/>
      <c r="L14" s="114" t="n"/>
      <c r="M14" s="114" t="n"/>
      <c r="N14" s="114" t="n"/>
      <c r="O14" s="114" t="n"/>
      <c r="P14" s="114" t="n"/>
      <c r="Q14" s="114" t="n"/>
      <c r="R14" s="114" t="n"/>
      <c r="S14" s="114" t="n"/>
      <c r="T14" s="114" t="n"/>
      <c r="U14" s="114" t="n"/>
      <c r="V14" s="114" t="n"/>
    </row>
    <row r="15" hidden="1" ht="18" customHeight="1" s="173" thickBot="1">
      <c r="A15" s="121" t="inlineStr">
        <is>
          <t>Deposito wakalah - Pihak Berelasi - Mata uang asing</t>
        </is>
      </c>
      <c r="B15" s="112" t="n"/>
      <c r="C15" s="114" t="inlineStr"/>
      <c r="D15" s="114" t="inlineStr"/>
      <c r="E15" s="114" t="inlineStr"/>
      <c r="F15" s="114" t="inlineStr"/>
      <c r="G15" s="114" t="inlineStr"/>
      <c r="H15" s="114" t="n"/>
      <c r="I15" s="114" t="n"/>
      <c r="J15" s="114" t="n"/>
      <c r="K15" s="114" t="n"/>
      <c r="L15" s="114" t="n"/>
      <c r="M15" s="114" t="n"/>
      <c r="N15" s="114" t="n"/>
      <c r="O15" s="114" t="n"/>
      <c r="P15" s="114" t="n"/>
      <c r="Q15" s="114" t="n"/>
      <c r="R15" s="114" t="n"/>
      <c r="S15" s="114" t="n"/>
      <c r="T15" s="114" t="n"/>
      <c r="U15" s="114" t="n"/>
      <c r="V15" s="114" t="n"/>
    </row>
    <row r="16" ht="18" customHeight="1" s="173" thickBot="1">
      <c r="A16" s="118" t="inlineStr">
        <is>
          <t>Deposito wakalah - Pihak Ketiga - Total</t>
        </is>
      </c>
      <c r="B16" s="112" t="n"/>
      <c r="C16" s="113" t="inlineStr"/>
      <c r="D16" s="113" t="inlineStr"/>
      <c r="E16" s="113" t="inlineStr"/>
      <c r="F16" s="113" t="inlineStr"/>
      <c r="G16" s="113" t="inlineStr"/>
      <c r="H16" s="113" t="n"/>
      <c r="I16" s="113" t="n"/>
      <c r="J16" s="113" t="n"/>
      <c r="K16" s="113" t="n"/>
      <c r="L16" s="113" t="n"/>
      <c r="M16" s="113" t="n"/>
      <c r="N16" s="113" t="n"/>
      <c r="O16" s="113" t="n"/>
      <c r="P16" s="113" t="n"/>
      <c r="Q16" s="113" t="n"/>
      <c r="R16" s="113" t="n"/>
      <c r="S16" s="113" t="n"/>
      <c r="T16" s="113" t="n"/>
      <c r="U16" s="113" t="n"/>
      <c r="V16" s="113" t="n"/>
    </row>
    <row r="17" hidden="1" ht="18" customHeight="1" s="173" thickBot="1">
      <c r="A17" s="121" t="inlineStr">
        <is>
          <t>Deposito wakalah - Pihak Ketiga - Rupiah</t>
        </is>
      </c>
      <c r="B17" s="112" t="n"/>
      <c r="C17" s="114" t="inlineStr"/>
      <c r="D17" s="114" t="inlineStr"/>
      <c r="E17" s="114" t="inlineStr"/>
      <c r="F17" s="114" t="inlineStr"/>
      <c r="G17" s="114" t="inlineStr"/>
      <c r="H17" s="114" t="n"/>
      <c r="I17" s="114" t="n"/>
      <c r="J17" s="114" t="n"/>
      <c r="K17" s="114" t="n"/>
      <c r="L17" s="114" t="n"/>
      <c r="M17" s="114" t="n"/>
      <c r="N17" s="114" t="n"/>
      <c r="O17" s="114" t="n"/>
      <c r="P17" s="114" t="n"/>
      <c r="Q17" s="114" t="n"/>
      <c r="R17" s="114" t="n"/>
      <c r="S17" s="114" t="n"/>
      <c r="T17" s="114" t="n"/>
      <c r="U17" s="114" t="n"/>
      <c r="V17" s="114" t="n"/>
    </row>
    <row r="18" hidden="1" ht="18" customHeight="1" s="173" thickBot="1">
      <c r="A18" s="121" t="inlineStr">
        <is>
          <t>Deposito wakalah - Pihak Ketiga - Mata uang asing</t>
        </is>
      </c>
      <c r="B18" s="112" t="n"/>
      <c r="C18" s="114" t="inlineStr"/>
      <c r="D18" s="114" t="inlineStr"/>
      <c r="E18" s="114" t="inlineStr"/>
      <c r="F18" s="114" t="inlineStr"/>
      <c r="G18" s="114" t="inlineStr"/>
      <c r="H18" s="114" t="n"/>
      <c r="I18" s="114" t="n"/>
      <c r="J18" s="114" t="n"/>
      <c r="K18" s="114" t="n"/>
      <c r="L18" s="114" t="n"/>
      <c r="M18" s="114" t="n"/>
      <c r="N18" s="114" t="n"/>
      <c r="O18" s="114" t="n"/>
      <c r="P18" s="114" t="n"/>
      <c r="Q18" s="114" t="n"/>
      <c r="R18" s="114" t="n"/>
      <c r="S18" s="114" t="n"/>
      <c r="T18" s="114" t="n"/>
      <c r="U18" s="114" t="n"/>
      <c r="V18" s="114" t="n"/>
    </row>
  </sheetData>
  <mergeCells count="1">
    <mergeCell ref="A1:C1"/>
  </mergeCells>
  <dataValidations disablePrompts="1" count="1">
    <dataValidation sqref="C5:V18"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3.xml><?xml version="1.0" encoding="utf-8"?>
<worksheet xmlns="http://schemas.openxmlformats.org/spreadsheetml/2006/main">
  <sheetPr>
    <outlinePr summaryBelow="1" summaryRight="1"/>
    <pageSetUpPr/>
  </sheetPr>
  <dimension ref="A1:AP21"/>
  <sheetViews>
    <sheetView showGridLines="0" topLeftCell="A1" workbookViewId="0">
      <pane xSplit="2" ySplit="3" topLeftCell="C4" activePane="bottomRight" state="frozen"/>
      <selection pane="topRight"/>
      <selection pane="bottomLeft"/>
      <selection pane="bottomRight" activeCell="E4" sqref="E4"/>
    </sheetView>
  </sheetViews>
  <sheetFormatPr baseColWidth="10" defaultColWidth="9.3984375" defaultRowHeight="15"/>
  <cols>
    <col collapsed="1" width="42.59765625" bestFit="1" customWidth="1" style="170" min="1" max="1"/>
    <col width="26" customWidth="1" style="170" min="2" max="2"/>
    <col collapsed="1" width="21" customWidth="1" style="170" min="3" max="5"/>
    <col width="21" customWidth="1" style="170" min="6" max="6"/>
    <col collapsed="1" width="21" customWidth="1" style="170" min="7" max="42"/>
    <col collapsed="1" width="9.3984375" customWidth="1" style="170" min="43" max="43"/>
    <col collapsed="1" width="9.3984375" customWidth="1" style="170" min="44" max="16384"/>
  </cols>
  <sheetData>
    <row r="1" ht="18" customHeight="1" s="173">
      <c r="A1" s="168" t="inlineStr">
        <is>
          <t>Tingkat bunga rata-rata per tahun dana pihak ketiga</t>
        </is>
      </c>
    </row>
    <row r="2" ht="17.25" customHeight="1" s="173">
      <c r="A2" s="168" t="n"/>
      <c r="D2" s="71" t="n"/>
    </row>
    <row r="3" ht="17" customHeight="1" s="173">
      <c r="A3" s="72" t="inlineStr">
        <is>
          <t>Period</t>
        </is>
      </c>
      <c r="B3" s="72" t="n"/>
      <c r="C3" s="73" t="inlineStr">
        <is>
          <t>2021-12-31</t>
        </is>
      </c>
      <c r="D3" s="73" t="inlineStr">
        <is>
          <t>2022-12-31</t>
        </is>
      </c>
      <c r="E3" s="73" t="inlineStr">
        <is>
          <t>2023-12-31</t>
        </is>
      </c>
      <c r="F3" s="73" t="inlineStr">
        <is>
          <t>2024-12-31</t>
        </is>
      </c>
      <c r="G3" s="73" t="inlineStr">
        <is>
          <t>2025-12-31</t>
        </is>
      </c>
      <c r="H3" s="73" t="n"/>
      <c r="I3" s="73" t="n"/>
      <c r="J3" s="73" t="n"/>
      <c r="K3" s="74" t="n"/>
      <c r="L3" s="74" t="n"/>
      <c r="M3" s="73" t="n"/>
      <c r="N3" s="73" t="n"/>
      <c r="O3" s="73" t="n"/>
      <c r="P3" s="73" t="n"/>
      <c r="Q3" s="73" t="n"/>
      <c r="R3" s="73" t="n"/>
      <c r="S3" s="73" t="n"/>
      <c r="T3" s="73" t="n"/>
      <c r="U3" s="74" t="n"/>
      <c r="V3" s="74" t="n"/>
      <c r="W3" s="73" t="n"/>
      <c r="X3" s="73" t="n"/>
      <c r="Y3" s="73" t="n"/>
      <c r="Z3" s="73" t="n"/>
      <c r="AA3" s="73" t="n"/>
      <c r="AB3" s="73" t="n"/>
      <c r="AC3" s="73" t="n"/>
      <c r="AD3" s="73" t="n"/>
      <c r="AE3" s="74" t="n"/>
      <c r="AF3" s="74" t="n"/>
      <c r="AG3" s="73" t="n"/>
      <c r="AH3" s="73" t="n"/>
      <c r="AI3" s="73" t="n"/>
      <c r="AJ3" s="73" t="n"/>
      <c r="AK3" s="73" t="n"/>
      <c r="AL3" s="73" t="n"/>
      <c r="AM3" s="73" t="n"/>
      <c r="AN3" s="73" t="n"/>
      <c r="AO3" s="74" t="n"/>
      <c r="AP3" s="74" t="n"/>
    </row>
    <row r="4" ht="35" customHeight="1" s="173" thickBot="1">
      <c r="A4" s="126" t="inlineStr">
        <is>
          <t>Tingkat bunga giro</t>
        </is>
      </c>
      <c r="B4" s="80" t="n"/>
      <c r="C4" s="127" t="inlineStr"/>
      <c r="D4" s="127" t="inlineStr"/>
      <c r="E4" s="127" t="inlineStr"/>
      <c r="F4" s="127" t="inlineStr"/>
      <c r="G4" s="127" t="inlineStr"/>
      <c r="H4" s="127" t="n"/>
      <c r="I4" s="127" t="n"/>
      <c r="J4" s="127" t="n"/>
      <c r="K4" s="127" t="n"/>
      <c r="L4" s="127" t="n"/>
      <c r="M4" s="127" t="n"/>
      <c r="N4" s="127" t="n"/>
      <c r="O4" s="127" t="n"/>
      <c r="P4" s="127" t="n"/>
      <c r="Q4" s="127" t="n"/>
      <c r="R4" s="127" t="n"/>
      <c r="S4" s="127" t="n"/>
      <c r="T4" s="127" t="n"/>
      <c r="U4" s="127" t="n"/>
      <c r="V4" s="127" t="n"/>
      <c r="W4" s="127" t="n"/>
      <c r="X4" s="127" t="n"/>
      <c r="Y4" s="127" t="n"/>
      <c r="Z4" s="127" t="n"/>
      <c r="AA4" s="127" t="n"/>
      <c r="AB4" s="127" t="n"/>
      <c r="AC4" s="127" t="n"/>
      <c r="AD4" s="127" t="n"/>
      <c r="AE4" s="127" t="n"/>
      <c r="AF4" s="127" t="n"/>
      <c r="AG4" s="127" t="n"/>
      <c r="AH4" s="127" t="n"/>
      <c r="AI4" s="127" t="n"/>
      <c r="AJ4" s="127" t="n"/>
      <c r="AK4" s="127" t="n"/>
      <c r="AL4" s="127" t="n"/>
      <c r="AM4" s="127" t="n"/>
      <c r="AN4" s="127" t="n"/>
      <c r="AO4" s="127" t="n"/>
      <c r="AP4" s="127" t="n"/>
    </row>
    <row r="5" hidden="1" ht="35" customHeight="1" s="173" thickBot="1">
      <c r="A5" s="81" t="inlineStr">
        <is>
          <t>Tingkat bunga giro - Rupiah</t>
        </is>
      </c>
      <c r="B5" s="81" t="n"/>
      <c r="C5" s="123" t="inlineStr"/>
      <c r="D5" s="123" t="inlineStr"/>
      <c r="E5" s="123" t="inlineStr"/>
      <c r="F5" s="123" t="inlineStr"/>
      <c r="G5" s="123" t="inlineStr"/>
      <c r="H5" s="123" t="n"/>
      <c r="I5" s="123" t="n"/>
      <c r="J5" s="123" t="n"/>
      <c r="K5" s="124" t="n"/>
      <c r="L5" s="125" t="n"/>
      <c r="M5" s="123" t="n"/>
      <c r="N5" s="123" t="n"/>
      <c r="O5" s="123" t="n"/>
      <c r="P5" s="123" t="n"/>
      <c r="Q5" s="123" t="n"/>
      <c r="R5" s="123" t="n"/>
      <c r="S5" s="123" t="n"/>
      <c r="T5" s="123" t="n"/>
      <c r="U5" s="124" t="n"/>
      <c r="V5" s="125" t="n"/>
      <c r="W5" s="123" t="n"/>
      <c r="X5" s="123" t="n"/>
      <c r="Y5" s="123" t="n"/>
      <c r="Z5" s="123" t="n"/>
      <c r="AA5" s="123" t="n"/>
      <c r="AB5" s="123" t="n"/>
      <c r="AC5" s="123" t="n"/>
      <c r="AD5" s="123" t="n"/>
      <c r="AE5" s="124" t="n"/>
      <c r="AF5" s="125" t="n"/>
      <c r="AG5" s="123" t="n"/>
      <c r="AH5" s="123" t="n"/>
      <c r="AI5" s="123" t="n"/>
      <c r="AJ5" s="123" t="n"/>
      <c r="AK5" s="123" t="n"/>
      <c r="AL5" s="123" t="n"/>
      <c r="AM5" s="123" t="n"/>
      <c r="AN5" s="123" t="n"/>
      <c r="AO5" s="124" t="n"/>
      <c r="AP5" s="125" t="n"/>
    </row>
    <row r="6" hidden="1" ht="35" customHeight="1" s="173" thickBot="1">
      <c r="A6" s="81" t="inlineStr">
        <is>
          <t>Tingkat bunga giro - Mata uang asing</t>
        </is>
      </c>
      <c r="B6" s="81" t="n"/>
      <c r="C6" s="123" t="inlineStr"/>
      <c r="D6" s="123" t="inlineStr"/>
      <c r="E6" s="123" t="inlineStr"/>
      <c r="F6" s="123" t="inlineStr"/>
      <c r="G6" s="123" t="inlineStr"/>
      <c r="H6" s="123" t="n"/>
      <c r="I6" s="123" t="n"/>
      <c r="J6" s="123" t="n"/>
      <c r="K6" s="123" t="n"/>
      <c r="L6" s="123" t="n"/>
      <c r="M6" s="123" t="n"/>
      <c r="N6" s="123" t="n"/>
      <c r="O6" s="123" t="n"/>
      <c r="P6" s="123" t="n"/>
      <c r="Q6" s="123" t="n"/>
      <c r="R6" s="123" t="n"/>
      <c r="S6" s="123" t="n"/>
      <c r="T6" s="123" t="n"/>
      <c r="U6" s="123" t="n"/>
      <c r="V6" s="123" t="n"/>
      <c r="W6" s="123" t="n"/>
      <c r="X6" s="123" t="n"/>
      <c r="Y6" s="123" t="n"/>
      <c r="Z6" s="123" t="n"/>
      <c r="AA6" s="123" t="n"/>
      <c r="AB6" s="123" t="n"/>
      <c r="AC6" s="123" t="n"/>
      <c r="AD6" s="123" t="n"/>
      <c r="AE6" s="123" t="n"/>
      <c r="AF6" s="123" t="n"/>
      <c r="AG6" s="123" t="n"/>
      <c r="AH6" s="123" t="n"/>
      <c r="AI6" s="123" t="n"/>
      <c r="AJ6" s="123" t="n"/>
      <c r="AK6" s="123" t="n"/>
      <c r="AL6" s="123" t="n"/>
      <c r="AM6" s="123" t="n"/>
      <c r="AN6" s="123" t="n"/>
      <c r="AO6" s="123" t="n"/>
      <c r="AP6" s="123" t="n"/>
    </row>
    <row r="7" ht="35" customHeight="1" s="173" thickBot="1">
      <c r="A7" s="126" t="inlineStr">
        <is>
          <t>Imbal hasil giro wadiah</t>
        </is>
      </c>
      <c r="B7" s="80" t="n"/>
      <c r="C7" s="127" t="inlineStr"/>
      <c r="D7" s="127" t="inlineStr"/>
      <c r="E7" s="127" t="inlineStr"/>
      <c r="F7" s="127" t="inlineStr"/>
      <c r="G7" s="127" t="inlineStr"/>
      <c r="H7" s="127" t="n"/>
      <c r="I7" s="127" t="n"/>
      <c r="J7" s="127" t="n"/>
      <c r="K7" s="127" t="n"/>
      <c r="L7" s="127" t="n"/>
      <c r="M7" s="127" t="n"/>
      <c r="N7" s="127" t="n"/>
      <c r="O7" s="127" t="n"/>
      <c r="P7" s="127" t="n"/>
      <c r="Q7" s="127" t="n"/>
      <c r="R7" s="127" t="n"/>
      <c r="S7" s="127" t="n"/>
      <c r="T7" s="127" t="n"/>
      <c r="U7" s="127" t="n"/>
      <c r="V7" s="127" t="n"/>
      <c r="W7" s="127" t="n"/>
      <c r="X7" s="127" t="n"/>
      <c r="Y7" s="127" t="n"/>
      <c r="Z7" s="127" t="n"/>
      <c r="AA7" s="127" t="n"/>
      <c r="AB7" s="127" t="n"/>
      <c r="AC7" s="127" t="n"/>
      <c r="AD7" s="127" t="n"/>
      <c r="AE7" s="127" t="n"/>
      <c r="AF7" s="127" t="n"/>
      <c r="AG7" s="127" t="n"/>
      <c r="AH7" s="127" t="n"/>
      <c r="AI7" s="127" t="n"/>
      <c r="AJ7" s="127" t="n"/>
      <c r="AK7" s="127" t="n"/>
      <c r="AL7" s="127" t="n"/>
      <c r="AM7" s="127" t="n"/>
      <c r="AN7" s="127" t="n"/>
      <c r="AO7" s="127" t="n"/>
      <c r="AP7" s="127" t="n"/>
    </row>
    <row r="8" ht="35" customHeight="1" s="173" thickBot="1">
      <c r="A8" s="81" t="inlineStr">
        <is>
          <t>Imbal hasil giro wadiah - Rupiah</t>
        </is>
      </c>
      <c r="B8" s="81" t="n"/>
      <c r="C8" s="123" t="inlineStr">
        <is>
          <t>0.00% - 0.38%</t>
        </is>
      </c>
      <c r="D8" s="123" t="inlineStr">
        <is>
          <t>0.01% - 0.03%</t>
        </is>
      </c>
      <c r="E8" s="123" t="inlineStr"/>
      <c r="F8" s="123" t="inlineStr">
        <is>
          <t>0.02% - 0.04%</t>
        </is>
      </c>
      <c r="G8" s="123" t="inlineStr">
        <is>
          <t>0.18% - 0.24%</t>
        </is>
      </c>
      <c r="H8" s="123" t="n"/>
      <c r="I8" s="123" t="n"/>
      <c r="J8" s="123" t="n"/>
      <c r="K8" s="124" t="n"/>
      <c r="L8" s="125" t="n"/>
      <c r="M8" s="123" t="n"/>
      <c r="N8" s="123" t="n"/>
      <c r="O8" s="123" t="n"/>
      <c r="P8" s="123" t="n"/>
      <c r="Q8" s="123" t="n"/>
      <c r="R8" s="123" t="n"/>
      <c r="S8" s="123" t="n"/>
      <c r="T8" s="123" t="n"/>
      <c r="U8" s="124" t="n"/>
      <c r="V8" s="125" t="n"/>
      <c r="W8" s="123" t="n"/>
      <c r="X8" s="123" t="n"/>
      <c r="Y8" s="123" t="n"/>
      <c r="Z8" s="123" t="n"/>
      <c r="AA8" s="123" t="n"/>
      <c r="AB8" s="123" t="n"/>
      <c r="AC8" s="123" t="n"/>
      <c r="AD8" s="123" t="n"/>
      <c r="AE8" s="124" t="n"/>
      <c r="AF8" s="125" t="n"/>
      <c r="AG8" s="123" t="n"/>
      <c r="AH8" s="123" t="n"/>
      <c r="AI8" s="123" t="n"/>
      <c r="AJ8" s="123" t="n"/>
      <c r="AK8" s="123" t="n"/>
      <c r="AL8" s="123" t="n"/>
      <c r="AM8" s="123" t="n"/>
      <c r="AN8" s="123" t="n"/>
      <c r="AO8" s="124" t="n"/>
      <c r="AP8" s="125" t="n"/>
    </row>
    <row r="9" ht="35" customHeight="1" s="173" thickBot="1">
      <c r="A9" s="81" t="inlineStr">
        <is>
          <t>Imbal hasil giro wadiah - Mata uang asing</t>
        </is>
      </c>
      <c r="B9" s="81" t="n"/>
      <c r="C9" s="123" t="inlineStr">
        <is>
          <t>0.00% - 0.09%</t>
        </is>
      </c>
      <c r="D9" s="123" t="inlineStr">
        <is>
          <t>0.00% - 0.00%</t>
        </is>
      </c>
      <c r="E9" s="123" t="inlineStr"/>
      <c r="F9" s="123" t="n">
        <v>0</v>
      </c>
      <c r="G9" s="123" t="n">
        <v>0</v>
      </c>
      <c r="H9" s="123" t="n"/>
      <c r="I9" s="123" t="n"/>
      <c r="J9" s="123" t="n"/>
      <c r="K9" s="123" t="n"/>
      <c r="L9" s="123" t="n"/>
      <c r="M9" s="123" t="n"/>
      <c r="N9" s="123" t="n"/>
      <c r="O9" s="123" t="n"/>
      <c r="P9" s="123" t="n"/>
      <c r="Q9" s="123" t="n"/>
      <c r="R9" s="123" t="n"/>
      <c r="S9" s="123" t="n"/>
      <c r="T9" s="123" t="n"/>
      <c r="U9" s="123" t="n"/>
      <c r="V9" s="123" t="n"/>
      <c r="W9" s="123" t="n"/>
      <c r="X9" s="123" t="n"/>
      <c r="Y9" s="123" t="n"/>
      <c r="Z9" s="123" t="n"/>
      <c r="AA9" s="123" t="n"/>
      <c r="AB9" s="123" t="n"/>
      <c r="AC9" s="123" t="n"/>
      <c r="AD9" s="123" t="n"/>
      <c r="AE9" s="123" t="n"/>
      <c r="AF9" s="123" t="n"/>
      <c r="AG9" s="123" t="n"/>
      <c r="AH9" s="123" t="n"/>
      <c r="AI9" s="123" t="n"/>
      <c r="AJ9" s="123" t="n"/>
      <c r="AK9" s="123" t="n"/>
      <c r="AL9" s="123" t="n"/>
      <c r="AM9" s="123" t="n"/>
      <c r="AN9" s="123" t="n"/>
      <c r="AO9" s="123" t="n"/>
      <c r="AP9" s="123" t="n"/>
    </row>
    <row r="10" ht="35" customHeight="1" s="173" thickBot="1">
      <c r="A10" s="126" t="inlineStr">
        <is>
          <t>Tingkat bunga tabungan</t>
        </is>
      </c>
      <c r="B10" s="80" t="n"/>
      <c r="C10" s="127" t="inlineStr"/>
      <c r="D10" s="127" t="inlineStr"/>
      <c r="E10" s="127" t="inlineStr"/>
      <c r="F10" s="127" t="inlineStr"/>
      <c r="G10" s="127" t="inlineStr"/>
      <c r="H10" s="127" t="n"/>
      <c r="I10" s="127" t="n"/>
      <c r="J10" s="127" t="n"/>
      <c r="K10" s="127" t="n"/>
      <c r="L10" s="127" t="n"/>
      <c r="M10" s="127" t="n"/>
      <c r="N10" s="127" t="n"/>
      <c r="O10" s="127" t="n"/>
      <c r="P10" s="127" t="n"/>
      <c r="Q10" s="127" t="n"/>
      <c r="R10" s="127" t="n"/>
      <c r="S10" s="127" t="n"/>
      <c r="T10" s="127" t="n"/>
      <c r="U10" s="127" t="n"/>
      <c r="V10" s="127" t="n"/>
      <c r="W10" s="127" t="n"/>
      <c r="X10" s="127" t="n"/>
      <c r="Y10" s="127" t="n"/>
      <c r="Z10" s="127" t="n"/>
      <c r="AA10" s="127" t="n"/>
      <c r="AB10" s="127" t="n"/>
      <c r="AC10" s="127" t="n"/>
      <c r="AD10" s="127" t="n"/>
      <c r="AE10" s="127" t="n"/>
      <c r="AF10" s="127" t="n"/>
      <c r="AG10" s="127" t="n"/>
      <c r="AH10" s="127" t="n"/>
      <c r="AI10" s="127" t="n"/>
      <c r="AJ10" s="127" t="n"/>
      <c r="AK10" s="127" t="n"/>
      <c r="AL10" s="127" t="n"/>
      <c r="AM10" s="127" t="n"/>
      <c r="AN10" s="127" t="n"/>
      <c r="AO10" s="127" t="n"/>
      <c r="AP10" s="127" t="n"/>
    </row>
    <row r="11" hidden="1" ht="35" customHeight="1" s="173" thickBot="1">
      <c r="A11" s="81" t="inlineStr">
        <is>
          <t>Tingkat bunga tabungan - Rupiah</t>
        </is>
      </c>
      <c r="B11" s="81" t="n"/>
      <c r="C11" s="123" t="inlineStr"/>
      <c r="D11" s="123" t="inlineStr"/>
      <c r="E11" s="123" t="inlineStr"/>
      <c r="F11" s="123" t="inlineStr"/>
      <c r="G11" s="123" t="inlineStr"/>
      <c r="H11" s="123" t="n"/>
      <c r="I11" s="123" t="n"/>
      <c r="J11" s="123" t="n"/>
      <c r="K11" s="124" t="n"/>
      <c r="L11" s="125" t="n"/>
      <c r="M11" s="123" t="n"/>
      <c r="N11" s="123" t="n"/>
      <c r="O11" s="123" t="n"/>
      <c r="P11" s="123" t="n"/>
      <c r="Q11" s="123" t="n"/>
      <c r="R11" s="123" t="n"/>
      <c r="S11" s="123" t="n"/>
      <c r="T11" s="123" t="n"/>
      <c r="U11" s="124" t="n"/>
      <c r="V11" s="125" t="n"/>
      <c r="W11" s="123" t="n"/>
      <c r="X11" s="123" t="n"/>
      <c r="Y11" s="123" t="n"/>
      <c r="Z11" s="123" t="n"/>
      <c r="AA11" s="123" t="n"/>
      <c r="AB11" s="123" t="n"/>
      <c r="AC11" s="123" t="n"/>
      <c r="AD11" s="123" t="n"/>
      <c r="AE11" s="124" t="n"/>
      <c r="AF11" s="125" t="n"/>
      <c r="AG11" s="123" t="n"/>
      <c r="AH11" s="123" t="n"/>
      <c r="AI11" s="123" t="n"/>
      <c r="AJ11" s="123" t="n"/>
      <c r="AK11" s="123" t="n"/>
      <c r="AL11" s="123" t="n"/>
      <c r="AM11" s="123" t="n"/>
      <c r="AN11" s="123" t="n"/>
      <c r="AO11" s="124" t="n"/>
      <c r="AP11" s="125" t="n"/>
    </row>
    <row r="12" hidden="1" ht="35" customHeight="1" s="173" thickBot="1">
      <c r="A12" s="81" t="inlineStr">
        <is>
          <t>Tingkat bunga tabungan - Mata uang asing</t>
        </is>
      </c>
      <c r="B12" s="81" t="n"/>
      <c r="C12" s="123" t="inlineStr"/>
      <c r="D12" s="123" t="inlineStr"/>
      <c r="E12" s="123" t="inlineStr"/>
      <c r="F12" s="123" t="inlineStr"/>
      <c r="G12" s="123" t="inlineStr"/>
      <c r="H12" s="123" t="n"/>
      <c r="I12" s="123" t="n"/>
      <c r="J12" s="123" t="n"/>
      <c r="K12" s="123" t="n"/>
      <c r="L12" s="123" t="n"/>
      <c r="M12" s="123" t="n"/>
      <c r="N12" s="123" t="n"/>
      <c r="O12" s="123" t="n"/>
      <c r="P12" s="123" t="n"/>
      <c r="Q12" s="123" t="n"/>
      <c r="R12" s="123" t="n"/>
      <c r="S12" s="123" t="n"/>
      <c r="T12" s="123" t="n"/>
      <c r="U12" s="123" t="n"/>
      <c r="V12" s="123" t="n"/>
      <c r="W12" s="123" t="n"/>
      <c r="X12" s="123" t="n"/>
      <c r="Y12" s="123" t="n"/>
      <c r="Z12" s="123" t="n"/>
      <c r="AA12" s="123" t="n"/>
      <c r="AB12" s="123" t="n"/>
      <c r="AC12" s="123" t="n"/>
      <c r="AD12" s="123" t="n"/>
      <c r="AE12" s="123" t="n"/>
      <c r="AF12" s="123" t="n"/>
      <c r="AG12" s="123" t="n"/>
      <c r="AH12" s="123" t="n"/>
      <c r="AI12" s="123" t="n"/>
      <c r="AJ12" s="123" t="n"/>
      <c r="AK12" s="123" t="n"/>
      <c r="AL12" s="123" t="n"/>
      <c r="AM12" s="123" t="n"/>
      <c r="AN12" s="123" t="n"/>
      <c r="AO12" s="123" t="n"/>
      <c r="AP12" s="123" t="n"/>
    </row>
    <row r="13" ht="35" customHeight="1" s="173" thickBot="1">
      <c r="A13" s="126" t="inlineStr">
        <is>
          <t>Imbal hasil tabungan wadiah</t>
        </is>
      </c>
      <c r="B13" s="80" t="n"/>
      <c r="C13" s="127" t="inlineStr"/>
      <c r="D13" s="127" t="inlineStr"/>
      <c r="E13" s="127" t="inlineStr"/>
      <c r="F13" s="127" t="inlineStr"/>
      <c r="G13" s="127" t="inlineStr"/>
      <c r="H13" s="127" t="n"/>
      <c r="I13" s="127" t="n"/>
      <c r="J13" s="127" t="n"/>
      <c r="K13" s="127" t="n"/>
      <c r="L13" s="127" t="n"/>
      <c r="M13" s="127" t="n"/>
      <c r="N13" s="127" t="n"/>
      <c r="O13" s="127" t="n"/>
      <c r="P13" s="127" t="n"/>
      <c r="Q13" s="127" t="n"/>
      <c r="R13" s="127" t="n"/>
      <c r="S13" s="127" t="n"/>
      <c r="T13" s="127" t="n"/>
      <c r="U13" s="127" t="n"/>
      <c r="V13" s="127" t="n"/>
      <c r="W13" s="127" t="n"/>
      <c r="X13" s="127" t="n"/>
      <c r="Y13" s="127" t="n"/>
      <c r="Z13" s="127" t="n"/>
      <c r="AA13" s="127" t="n"/>
      <c r="AB13" s="127" t="n"/>
      <c r="AC13" s="127" t="n"/>
      <c r="AD13" s="127" t="n"/>
      <c r="AE13" s="127" t="n"/>
      <c r="AF13" s="127" t="n"/>
      <c r="AG13" s="127" t="n"/>
      <c r="AH13" s="127" t="n"/>
      <c r="AI13" s="127" t="n"/>
      <c r="AJ13" s="127" t="n"/>
      <c r="AK13" s="127" t="n"/>
      <c r="AL13" s="127" t="n"/>
      <c r="AM13" s="127" t="n"/>
      <c r="AN13" s="127" t="n"/>
      <c r="AO13" s="127" t="n"/>
      <c r="AP13" s="127" t="n"/>
    </row>
    <row r="14" ht="35" customHeight="1" s="173" thickBot="1">
      <c r="A14" s="81" t="inlineStr">
        <is>
          <t>Imbal hasil tabungan wadiah - Rupiah</t>
        </is>
      </c>
      <c r="B14" s="81" t="n"/>
      <c r="C14" s="123" t="inlineStr">
        <is>
          <t>0.00% - 0.04%</t>
        </is>
      </c>
      <c r="D14" s="123" t="inlineStr">
        <is>
          <t>0.00% - 0.00%</t>
        </is>
      </c>
      <c r="E14" s="123" t="inlineStr">
        <is>
          <t>0.00% - 0.00%</t>
        </is>
      </c>
      <c r="F14" s="123" t="inlineStr">
        <is>
          <t>0.00% - 0.00%</t>
        </is>
      </c>
      <c r="G14" s="123" t="inlineStr">
        <is>
          <t>0.46% - 0.49%</t>
        </is>
      </c>
      <c r="H14" s="123" t="n"/>
      <c r="I14" s="123" t="n"/>
      <c r="J14" s="123" t="n"/>
      <c r="K14" s="124" t="n"/>
      <c r="L14" s="125" t="n"/>
      <c r="M14" s="123" t="n"/>
      <c r="N14" s="123" t="n"/>
      <c r="O14" s="123" t="n"/>
      <c r="P14" s="123" t="n"/>
      <c r="Q14" s="123" t="n"/>
      <c r="R14" s="123" t="n"/>
      <c r="S14" s="123" t="n"/>
      <c r="T14" s="123" t="n"/>
      <c r="U14" s="124" t="n"/>
      <c r="V14" s="125" t="n"/>
      <c r="W14" s="123" t="n"/>
      <c r="X14" s="123" t="n"/>
      <c r="Y14" s="123" t="n"/>
      <c r="Z14" s="123" t="n"/>
      <c r="AA14" s="123" t="n"/>
      <c r="AB14" s="123" t="n"/>
      <c r="AC14" s="123" t="n"/>
      <c r="AD14" s="123" t="n"/>
      <c r="AE14" s="124" t="n"/>
      <c r="AF14" s="125" t="n"/>
      <c r="AG14" s="123" t="n"/>
      <c r="AH14" s="123" t="n"/>
      <c r="AI14" s="123" t="n"/>
      <c r="AJ14" s="123" t="n"/>
      <c r="AK14" s="123" t="n"/>
      <c r="AL14" s="123" t="n"/>
      <c r="AM14" s="123" t="n"/>
      <c r="AN14" s="123" t="n"/>
      <c r="AO14" s="124" t="n"/>
      <c r="AP14" s="125" t="n"/>
    </row>
    <row r="15" ht="35" customHeight="1" s="173" thickBot="1">
      <c r="A15" s="81" t="inlineStr">
        <is>
          <t>Imbal hasil tabungan wadiah - Mata uang asing</t>
        </is>
      </c>
      <c r="B15" s="81" t="n"/>
      <c r="C15" s="123" t="inlineStr"/>
      <c r="D15" s="123" t="inlineStr">
        <is>
          <t>0.00% - 0.00%</t>
        </is>
      </c>
      <c r="E15" s="123" t="inlineStr"/>
      <c r="F15" s="123" t="n">
        <v>0</v>
      </c>
      <c r="G15" s="123" t="n">
        <v>0</v>
      </c>
      <c r="H15" s="123" t="n"/>
      <c r="I15" s="123" t="n"/>
      <c r="J15" s="123" t="n"/>
      <c r="K15" s="123" t="n"/>
      <c r="L15" s="123" t="n"/>
      <c r="M15" s="123" t="n"/>
      <c r="N15" s="123" t="n"/>
      <c r="O15" s="123" t="n"/>
      <c r="P15" s="123" t="n"/>
      <c r="Q15" s="123" t="n"/>
      <c r="R15" s="123" t="n"/>
      <c r="S15" s="123" t="n"/>
      <c r="T15" s="123" t="n"/>
      <c r="U15" s="123" t="n"/>
      <c r="V15" s="123" t="n"/>
      <c r="W15" s="123" t="n"/>
      <c r="X15" s="123" t="n"/>
      <c r="Y15" s="123" t="n"/>
      <c r="Z15" s="123" t="n"/>
      <c r="AA15" s="123" t="n"/>
      <c r="AB15" s="123" t="n"/>
      <c r="AC15" s="123" t="n"/>
      <c r="AD15" s="123" t="n"/>
      <c r="AE15" s="123" t="n"/>
      <c r="AF15" s="123" t="n"/>
      <c r="AG15" s="123" t="n"/>
      <c r="AH15" s="123" t="n"/>
      <c r="AI15" s="123" t="n"/>
      <c r="AJ15" s="123" t="n"/>
      <c r="AK15" s="123" t="n"/>
      <c r="AL15" s="123" t="n"/>
      <c r="AM15" s="123" t="n"/>
      <c r="AN15" s="123" t="n"/>
      <c r="AO15" s="123" t="n"/>
      <c r="AP15" s="123" t="n"/>
    </row>
    <row r="16" ht="35" customHeight="1" s="173" thickBot="1">
      <c r="A16" s="126" t="inlineStr">
        <is>
          <t>Tingkat bunga deposito berjangka</t>
        </is>
      </c>
      <c r="B16" s="80" t="n"/>
      <c r="C16" s="127" t="inlineStr"/>
      <c r="D16" s="127" t="inlineStr"/>
      <c r="E16" s="127" t="inlineStr"/>
      <c r="F16" s="127" t="inlineStr"/>
      <c r="G16" s="127" t="inlineStr"/>
      <c r="H16" s="127" t="n"/>
      <c r="I16" s="127" t="n"/>
      <c r="J16" s="127" t="n"/>
      <c r="K16" s="127" t="n"/>
      <c r="L16" s="127" t="n"/>
      <c r="M16" s="127" t="n"/>
      <c r="N16" s="127" t="n"/>
      <c r="O16" s="127" t="n"/>
      <c r="P16" s="127" t="n"/>
      <c r="Q16" s="127" t="n"/>
      <c r="R16" s="127" t="n"/>
      <c r="S16" s="127" t="n"/>
      <c r="T16" s="127" t="n"/>
      <c r="U16" s="127" t="n"/>
      <c r="V16" s="127" t="n"/>
      <c r="W16" s="127" t="n"/>
      <c r="X16" s="127" t="n"/>
      <c r="Y16" s="127" t="n"/>
      <c r="Z16" s="127" t="n"/>
      <c r="AA16" s="127" t="n"/>
      <c r="AB16" s="127" t="n"/>
      <c r="AC16" s="127" t="n"/>
      <c r="AD16" s="127" t="n"/>
      <c r="AE16" s="127" t="n"/>
      <c r="AF16" s="127" t="n"/>
      <c r="AG16" s="127" t="n"/>
      <c r="AH16" s="127" t="n"/>
      <c r="AI16" s="127" t="n"/>
      <c r="AJ16" s="127" t="n"/>
      <c r="AK16" s="127" t="n"/>
      <c r="AL16" s="127" t="n"/>
      <c r="AM16" s="127" t="n"/>
      <c r="AN16" s="127" t="n"/>
      <c r="AO16" s="127" t="n"/>
      <c r="AP16" s="127" t="n"/>
    </row>
    <row r="17" hidden="1" ht="35" customHeight="1" s="173" thickBot="1">
      <c r="A17" s="81" t="inlineStr">
        <is>
          <t>Tingkat bunga deposito berjangka - Rupiah</t>
        </is>
      </c>
      <c r="B17" s="81" t="n"/>
      <c r="C17" s="123" t="inlineStr"/>
      <c r="D17" s="123" t="inlineStr"/>
      <c r="E17" s="123" t="inlineStr"/>
      <c r="F17" s="123" t="inlineStr"/>
      <c r="G17" s="123" t="inlineStr"/>
      <c r="H17" s="123" t="n"/>
      <c r="I17" s="123" t="n"/>
      <c r="J17" s="123" t="n"/>
      <c r="K17" s="124" t="n"/>
      <c r="L17" s="125" t="n"/>
      <c r="M17" s="123" t="n"/>
      <c r="N17" s="123" t="n"/>
      <c r="O17" s="123" t="n"/>
      <c r="P17" s="123" t="n"/>
      <c r="Q17" s="123" t="n"/>
      <c r="R17" s="123" t="n"/>
      <c r="S17" s="123" t="n"/>
      <c r="T17" s="123" t="n"/>
      <c r="U17" s="124" t="n"/>
      <c r="V17" s="125" t="n"/>
      <c r="W17" s="123" t="n"/>
      <c r="X17" s="123" t="n"/>
      <c r="Y17" s="123" t="n"/>
      <c r="Z17" s="123" t="n"/>
      <c r="AA17" s="123" t="n"/>
      <c r="AB17" s="123" t="n"/>
      <c r="AC17" s="123" t="n"/>
      <c r="AD17" s="123" t="n"/>
      <c r="AE17" s="124" t="n"/>
      <c r="AF17" s="125" t="n"/>
      <c r="AG17" s="123" t="n"/>
      <c r="AH17" s="123" t="n"/>
      <c r="AI17" s="123" t="n"/>
      <c r="AJ17" s="123" t="n"/>
      <c r="AK17" s="123" t="n"/>
      <c r="AL17" s="123" t="n"/>
      <c r="AM17" s="123" t="n"/>
      <c r="AN17" s="123" t="n"/>
      <c r="AO17" s="124" t="n"/>
      <c r="AP17" s="125" t="n"/>
    </row>
    <row r="18" hidden="1" ht="35" customHeight="1" s="173" thickBot="1">
      <c r="A18" s="81" t="inlineStr">
        <is>
          <t>Tingkat bunga deposito berjangka - Mata uang asing</t>
        </is>
      </c>
      <c r="B18" s="81" t="n"/>
      <c r="C18" s="123" t="inlineStr"/>
      <c r="D18" s="123" t="inlineStr"/>
      <c r="E18" s="123" t="inlineStr"/>
      <c r="F18" s="123" t="inlineStr"/>
      <c r="G18" s="123" t="inlineStr"/>
      <c r="H18" s="123" t="n"/>
      <c r="I18" s="123" t="n"/>
      <c r="J18" s="123" t="n"/>
      <c r="K18" s="123" t="n"/>
      <c r="L18" s="123" t="n"/>
      <c r="M18" s="123" t="n"/>
      <c r="N18" s="123" t="n"/>
      <c r="O18" s="123" t="n"/>
      <c r="P18" s="123" t="n"/>
      <c r="Q18" s="123" t="n"/>
      <c r="R18" s="123" t="n"/>
      <c r="S18" s="123" t="n"/>
      <c r="T18" s="123" t="n"/>
      <c r="U18" s="123" t="n"/>
      <c r="V18" s="123" t="n"/>
      <c r="W18" s="123" t="n"/>
      <c r="X18" s="123" t="n"/>
      <c r="Y18" s="123" t="n"/>
      <c r="Z18" s="123" t="n"/>
      <c r="AA18" s="123" t="n"/>
      <c r="AB18" s="123" t="n"/>
      <c r="AC18" s="123" t="n"/>
      <c r="AD18" s="123" t="n"/>
      <c r="AE18" s="123" t="n"/>
      <c r="AF18" s="123" t="n"/>
      <c r="AG18" s="123" t="n"/>
      <c r="AH18" s="123" t="n"/>
      <c r="AI18" s="123" t="n"/>
      <c r="AJ18" s="123" t="n"/>
      <c r="AK18" s="123" t="n"/>
      <c r="AL18" s="123" t="n"/>
      <c r="AM18" s="123" t="n"/>
      <c r="AN18" s="123" t="n"/>
      <c r="AO18" s="123" t="n"/>
      <c r="AP18" s="123" t="n"/>
    </row>
    <row r="19" ht="35" customHeight="1" s="173" thickBot="1">
      <c r="A19" s="126" t="inlineStr">
        <is>
          <t>Imbal hasil deposito wakalah</t>
        </is>
      </c>
      <c r="B19" s="80" t="n"/>
      <c r="C19" s="127" t="inlineStr"/>
      <c r="D19" s="127" t="inlineStr"/>
      <c r="E19" s="127" t="inlineStr"/>
      <c r="F19" s="127" t="inlineStr"/>
      <c r="G19" s="127" t="inlineStr"/>
      <c r="H19" s="127" t="n"/>
      <c r="I19" s="127" t="n"/>
      <c r="J19" s="127" t="n"/>
      <c r="K19" s="127" t="n"/>
      <c r="L19" s="127" t="n"/>
      <c r="M19" s="127" t="n"/>
      <c r="N19" s="127" t="n"/>
      <c r="O19" s="127" t="n"/>
      <c r="P19" s="127" t="n"/>
      <c r="Q19" s="127" t="n"/>
      <c r="R19" s="127" t="n"/>
      <c r="S19" s="127" t="n"/>
      <c r="T19" s="127" t="n"/>
      <c r="U19" s="127" t="n"/>
      <c r="V19" s="127" t="n"/>
      <c r="W19" s="127" t="n"/>
      <c r="X19" s="127" t="n"/>
      <c r="Y19" s="127" t="n"/>
      <c r="Z19" s="127" t="n"/>
      <c r="AA19" s="127" t="n"/>
      <c r="AB19" s="127" t="n"/>
      <c r="AC19" s="127" t="n"/>
      <c r="AD19" s="127" t="n"/>
      <c r="AE19" s="127" t="n"/>
      <c r="AF19" s="127" t="n"/>
      <c r="AG19" s="127" t="n"/>
      <c r="AH19" s="127" t="n"/>
      <c r="AI19" s="127" t="n"/>
      <c r="AJ19" s="127" t="n"/>
      <c r="AK19" s="127" t="n"/>
      <c r="AL19" s="127" t="n"/>
      <c r="AM19" s="127" t="n"/>
      <c r="AN19" s="127" t="n"/>
      <c r="AO19" s="127" t="n"/>
      <c r="AP19" s="127" t="n"/>
    </row>
    <row r="20" hidden="1" ht="35" customHeight="1" s="173" thickBot="1">
      <c r="A20" s="81" t="inlineStr">
        <is>
          <t>Imbal hasil deposito wakalah - Rupiah</t>
        </is>
      </c>
      <c r="B20" s="81" t="n"/>
      <c r="C20" s="123" t="inlineStr"/>
      <c r="D20" s="123" t="inlineStr"/>
      <c r="E20" s="123" t="inlineStr"/>
      <c r="F20" s="123" t="inlineStr"/>
      <c r="G20" s="123" t="inlineStr"/>
      <c r="H20" s="123" t="n"/>
      <c r="I20" s="123" t="n"/>
      <c r="J20" s="123" t="n"/>
      <c r="K20" s="124" t="n"/>
      <c r="L20" s="125" t="n"/>
      <c r="M20" s="123" t="n"/>
      <c r="N20" s="123" t="n"/>
      <c r="O20" s="123" t="n"/>
      <c r="P20" s="123" t="n"/>
      <c r="Q20" s="123" t="n"/>
      <c r="R20" s="123" t="n"/>
      <c r="S20" s="123" t="n"/>
      <c r="T20" s="123" t="n"/>
      <c r="U20" s="124" t="n"/>
      <c r="V20" s="125" t="n"/>
      <c r="W20" s="123" t="n"/>
      <c r="X20" s="123" t="n"/>
      <c r="Y20" s="123" t="n"/>
      <c r="Z20" s="123" t="n"/>
      <c r="AA20" s="123" t="n"/>
      <c r="AB20" s="123" t="n"/>
      <c r="AC20" s="123" t="n"/>
      <c r="AD20" s="123" t="n"/>
      <c r="AE20" s="124" t="n"/>
      <c r="AF20" s="125" t="n"/>
      <c r="AG20" s="123" t="n"/>
      <c r="AH20" s="123" t="n"/>
      <c r="AI20" s="123" t="n"/>
      <c r="AJ20" s="123" t="n"/>
      <c r="AK20" s="123" t="n"/>
      <c r="AL20" s="123" t="n"/>
      <c r="AM20" s="123" t="n"/>
      <c r="AN20" s="123" t="n"/>
      <c r="AO20" s="124" t="n"/>
      <c r="AP20" s="125" t="n"/>
    </row>
    <row r="21" hidden="1" ht="35" customHeight="1" s="173" thickBot="1">
      <c r="A21" s="81" t="inlineStr">
        <is>
          <t>Imbal hasil deposito wakalah - Mata uang asing</t>
        </is>
      </c>
      <c r="B21" s="81" t="n"/>
      <c r="C21" s="123" t="inlineStr"/>
      <c r="D21" s="123" t="inlineStr"/>
      <c r="E21" s="123" t="inlineStr"/>
      <c r="F21" s="123" t="inlineStr"/>
      <c r="G21" s="123" t="inlineStr"/>
      <c r="H21" s="123" t="n"/>
      <c r="I21" s="123" t="n"/>
      <c r="J21" s="123" t="n"/>
      <c r="K21" s="123" t="n"/>
      <c r="L21" s="123" t="n"/>
      <c r="M21" s="123" t="n"/>
      <c r="N21" s="123" t="n"/>
      <c r="O21" s="123" t="n"/>
      <c r="P21" s="123" t="n"/>
      <c r="Q21" s="123" t="n"/>
      <c r="R21" s="123" t="n"/>
      <c r="S21" s="123" t="n"/>
      <c r="T21" s="123" t="n"/>
      <c r="U21" s="123" t="n"/>
      <c r="V21" s="123" t="n"/>
      <c r="W21" s="123" t="n"/>
      <c r="X21" s="123" t="n"/>
      <c r="Y21" s="123" t="n"/>
      <c r="Z21" s="123" t="n"/>
      <c r="AA21" s="123" t="n"/>
      <c r="AB21" s="123" t="n"/>
      <c r="AC21" s="123" t="n"/>
      <c r="AD21" s="123" t="n"/>
      <c r="AE21" s="123" t="n"/>
      <c r="AF21" s="123" t="n"/>
      <c r="AG21" s="123" t="n"/>
      <c r="AH21" s="123" t="n"/>
      <c r="AI21" s="123" t="n"/>
      <c r="AJ21" s="123" t="n"/>
      <c r="AK21" s="123" t="n"/>
      <c r="AL21" s="123" t="n"/>
      <c r="AM21" s="123" t="n"/>
      <c r="AN21" s="123" t="n"/>
      <c r="AO21" s="123" t="n"/>
      <c r="AP21" s="123" t="n"/>
    </row>
  </sheetData>
  <mergeCells count="2">
    <mergeCell ref="A1:C1"/>
    <mergeCell ref="A2:C2"/>
  </mergeCells>
  <dataValidations count="1">
    <dataValidation sqref="C4:AP4 C5:J5 C6:AP7 C8:J8 C9:AP10 C11:J11 C12:AP13 C14:J14 C15:AP16 C17:J17 C18:AP19 C20:J20 C21:AP21 M5:T5 M8:T8 M11:T11 M14:T14 M17:T17 M20:T20 W5:AD5 W8:AD8 W11:AD11 W14:AD14 W17:AD17 W20:AD20 AG5:AN5 AG8:AN8 AG11:AN11 AG14:AN14 AG17:AN17 AG20:AN20"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14.xml><?xml version="1.0" encoding="utf-8"?>
<worksheet xmlns="http://schemas.openxmlformats.org/spreadsheetml/2006/main">
  <sheetPr>
    <outlinePr summaryBelow="1" summaryRight="1"/>
    <pageSetUpPr/>
  </sheetPr>
  <dimension ref="A1:Z21"/>
  <sheetViews>
    <sheetView showGridLines="0" topLeftCell="A1" workbookViewId="0">
      <pane xSplit="2" ySplit="3" topLeftCell="C4" activePane="bottomRight" state="frozen"/>
      <selection pane="topRight"/>
      <selection pane="bottomLeft"/>
      <selection pane="bottomRight" activeCell="X1" sqref="X1:Z1048576"/>
    </sheetView>
  </sheetViews>
  <sheetFormatPr baseColWidth="10" defaultColWidth="9.3984375" defaultRowHeight="15"/>
  <cols>
    <col collapsed="1" width="57" customWidth="1" style="128" min="1" max="1"/>
    <col width="26" customWidth="1" style="128" min="2" max="2"/>
    <col collapsed="1" width="26" customWidth="1" style="128" min="3" max="26"/>
    <col collapsed="1" width="9.3984375" customWidth="1" style="128" min="27" max="16384"/>
  </cols>
  <sheetData>
    <row r="1" ht="18" customHeight="1" s="173">
      <c r="A1" s="172" t="inlineStr">
        <is>
          <t>Pendapatan bunga dan syariah</t>
        </is>
      </c>
    </row>
    <row r="2" hidden="1" s="173">
      <c r="A2" s="129" t="n">
        <v>1</v>
      </c>
      <c r="B2" s="129" t="n"/>
    </row>
    <row r="3" ht="17" customHeight="1" s="173">
      <c r="A3" s="130" t="inlineStr">
        <is>
          <t>Period</t>
        </is>
      </c>
      <c r="B3" s="130" t="n"/>
      <c r="C3" s="131" t="inlineStr">
        <is>
          <t>2021-12-31</t>
        </is>
      </c>
      <c r="D3" s="131" t="inlineStr">
        <is>
          <t>2022-12-31</t>
        </is>
      </c>
      <c r="E3" s="131" t="inlineStr">
        <is>
          <t>2023-12-31</t>
        </is>
      </c>
      <c r="F3" s="131" t="inlineStr">
        <is>
          <t>2024-12-31</t>
        </is>
      </c>
      <c r="G3" s="131" t="inlineStr">
        <is>
          <t>2025-12-31</t>
        </is>
      </c>
      <c r="H3" s="131" t="n"/>
      <c r="I3" s="131" t="n"/>
      <c r="J3" s="131" t="n"/>
      <c r="K3" s="131" t="n"/>
      <c r="L3" s="131" t="n"/>
      <c r="M3" s="131" t="n"/>
      <c r="N3" s="131" t="n"/>
      <c r="O3" s="131" t="n"/>
      <c r="P3" s="131" t="n"/>
      <c r="Q3" s="131" t="n"/>
      <c r="R3" s="131" t="n"/>
      <c r="S3" s="131" t="n"/>
      <c r="T3" s="131" t="n"/>
      <c r="U3" s="131" t="n"/>
      <c r="V3" s="131" t="n"/>
      <c r="W3" s="131" t="n"/>
      <c r="X3" s="131" t="n"/>
      <c r="Y3" s="131" t="n"/>
      <c r="Z3" s="131" t="n"/>
    </row>
    <row r="4" ht="18" customHeight="1" s="173" thickBot="1">
      <c r="A4" s="132" t="inlineStr">
        <is>
          <t>Pendapatan bunga dan syariah</t>
        </is>
      </c>
      <c r="B4" s="132" t="n"/>
      <c r="C4" s="133" t="n"/>
      <c r="D4" s="133" t="n"/>
      <c r="E4" s="133" t="n"/>
      <c r="F4" s="133" t="n"/>
      <c r="G4" s="133" t="n"/>
      <c r="H4" s="133" t="n"/>
      <c r="I4" s="133" t="n"/>
      <c r="J4" s="133" t="n"/>
      <c r="K4" s="133" t="n"/>
      <c r="L4" s="133" t="n"/>
      <c r="M4" s="133" t="n"/>
      <c r="N4" s="133" t="n"/>
      <c r="O4" s="133" t="n"/>
      <c r="P4" s="133" t="n"/>
      <c r="Q4" s="133" t="n"/>
      <c r="R4" s="133" t="n"/>
      <c r="S4" s="133" t="n"/>
      <c r="T4" s="133" t="n"/>
      <c r="U4" s="133" t="n"/>
      <c r="V4" s="133" t="n"/>
      <c r="W4" s="133" t="n"/>
      <c r="X4" s="133" t="n"/>
      <c r="Y4" s="133" t="n"/>
      <c r="Z4" s="133" t="n"/>
    </row>
    <row r="5" ht="18" customHeight="1" s="173" thickBot="1">
      <c r="A5" s="136" t="inlineStr">
        <is>
          <t>Pendapatan bunga</t>
        </is>
      </c>
      <c r="B5" s="136" t="n"/>
      <c r="C5" s="133" t="n"/>
      <c r="D5" s="133" t="n"/>
      <c r="E5" s="133" t="n"/>
      <c r="F5" s="133" t="n"/>
      <c r="G5" s="133" t="n"/>
      <c r="H5" s="133" t="n"/>
      <c r="I5" s="133" t="n"/>
      <c r="J5" s="133" t="n"/>
      <c r="K5" s="133" t="n"/>
      <c r="L5" s="133" t="n"/>
      <c r="M5" s="133" t="n"/>
      <c r="N5" s="133" t="n"/>
      <c r="O5" s="133" t="n"/>
      <c r="P5" s="133" t="n"/>
      <c r="Q5" s="133" t="n"/>
      <c r="R5" s="133" t="n"/>
      <c r="S5" s="133" t="n"/>
      <c r="T5" s="133" t="n"/>
      <c r="U5" s="133" t="n"/>
      <c r="V5" s="133" t="n"/>
      <c r="W5" s="133" t="n"/>
      <c r="X5" s="133" t="n"/>
      <c r="Y5" s="133" t="n"/>
      <c r="Z5" s="133" t="n"/>
    </row>
    <row r="6" hidden="1" ht="18" customHeight="1" s="173" thickBot="1">
      <c r="A6" s="138" t="inlineStr">
        <is>
          <t>Kredit yang diberikan</t>
        </is>
      </c>
      <c r="B6" s="134" t="n"/>
      <c r="C6" s="135" t="inlineStr"/>
      <c r="D6" s="135" t="inlineStr"/>
      <c r="E6" s="135" t="inlineStr"/>
      <c r="F6" s="135" t="inlineStr"/>
      <c r="G6" s="135" t="inlineStr"/>
      <c r="H6" s="135" t="n"/>
      <c r="I6" s="135" t="n"/>
      <c r="J6" s="135" t="n"/>
      <c r="K6" s="135" t="n"/>
      <c r="L6" s="135" t="n"/>
      <c r="M6" s="135" t="n"/>
      <c r="N6" s="135" t="n"/>
      <c r="O6" s="135" t="n"/>
      <c r="P6" s="135" t="n"/>
      <c r="Q6" s="135" t="n"/>
      <c r="R6" s="135" t="n"/>
      <c r="S6" s="135" t="n"/>
      <c r="T6" s="135" t="n"/>
      <c r="U6" s="135" t="n"/>
      <c r="V6" s="135" t="n"/>
      <c r="W6" s="135" t="n"/>
      <c r="X6" s="135" t="n"/>
      <c r="Y6" s="135" t="n"/>
      <c r="Z6" s="135" t="n"/>
    </row>
    <row r="7" hidden="1" ht="18" customHeight="1" s="173" thickBot="1">
      <c r="A7" s="138" t="inlineStr">
        <is>
          <t>Obligasi pemerintah</t>
        </is>
      </c>
      <c r="B7" s="134" t="n"/>
      <c r="C7" s="135" t="inlineStr"/>
      <c r="D7" s="135" t="inlineStr"/>
      <c r="E7" s="135" t="inlineStr"/>
      <c r="F7" s="135" t="inlineStr"/>
      <c r="G7" s="135" t="inlineStr"/>
      <c r="H7" s="135" t="n"/>
      <c r="I7" s="135" t="n"/>
      <c r="J7" s="135" t="n"/>
      <c r="K7" s="135" t="n"/>
      <c r="L7" s="135" t="n"/>
      <c r="M7" s="135" t="n"/>
      <c r="N7" s="135" t="n"/>
      <c r="O7" s="135" t="n"/>
      <c r="P7" s="135" t="n"/>
      <c r="Q7" s="135" t="n"/>
      <c r="R7" s="135" t="n"/>
      <c r="S7" s="135" t="n"/>
      <c r="T7" s="135" t="n"/>
      <c r="U7" s="135" t="n"/>
      <c r="V7" s="135" t="n"/>
      <c r="W7" s="135" t="n"/>
      <c r="X7" s="135" t="n"/>
      <c r="Y7" s="135" t="n"/>
      <c r="Z7" s="135" t="n"/>
    </row>
    <row r="8" hidden="1" ht="18" customHeight="1" s="173" thickBot="1">
      <c r="A8" s="138" t="inlineStr">
        <is>
          <t>Pendapatan pembiayaan konsumen</t>
        </is>
      </c>
      <c r="B8" s="134" t="n"/>
      <c r="C8" s="135" t="inlineStr"/>
      <c r="D8" s="135" t="inlineStr"/>
      <c r="E8" s="135" t="inlineStr"/>
      <c r="F8" s="135" t="inlineStr"/>
      <c r="G8" s="135" t="inlineStr"/>
      <c r="H8" s="135" t="n"/>
      <c r="I8" s="135" t="n"/>
      <c r="J8" s="135" t="n"/>
      <c r="K8" s="135" t="n"/>
      <c r="L8" s="135" t="n"/>
      <c r="M8" s="135" t="n"/>
      <c r="N8" s="135" t="n"/>
      <c r="O8" s="135" t="n"/>
      <c r="P8" s="135" t="n"/>
      <c r="Q8" s="135" t="n"/>
      <c r="R8" s="135" t="n"/>
      <c r="S8" s="135" t="n"/>
      <c r="T8" s="135" t="n"/>
      <c r="U8" s="135" t="n"/>
      <c r="V8" s="135" t="n"/>
      <c r="W8" s="135" t="n"/>
      <c r="X8" s="135" t="n"/>
      <c r="Y8" s="135" t="n"/>
      <c r="Z8" s="135" t="n"/>
    </row>
    <row r="9" hidden="1" ht="18" customHeight="1" s="173" thickBot="1">
      <c r="A9" s="138" t="inlineStr">
        <is>
          <t>Efek-efek</t>
        </is>
      </c>
      <c r="B9" s="134" t="n"/>
      <c r="C9" s="135" t="inlineStr"/>
      <c r="D9" s="135" t="inlineStr"/>
      <c r="E9" s="135" t="inlineStr"/>
      <c r="F9" s="135" t="inlineStr"/>
      <c r="G9" s="135" t="inlineStr"/>
      <c r="H9" s="135" t="n"/>
      <c r="I9" s="135" t="n"/>
      <c r="J9" s="135" t="n"/>
      <c r="K9" s="135" t="n"/>
      <c r="L9" s="135" t="n"/>
      <c r="M9" s="135" t="n"/>
      <c r="N9" s="135" t="n"/>
      <c r="O9" s="135" t="n"/>
      <c r="P9" s="135" t="n"/>
      <c r="Q9" s="135" t="n"/>
      <c r="R9" s="135" t="n"/>
      <c r="S9" s="135" t="n"/>
      <c r="T9" s="135" t="n"/>
      <c r="U9" s="135" t="n"/>
      <c r="V9" s="135" t="n"/>
      <c r="W9" s="135" t="n"/>
      <c r="X9" s="135" t="n"/>
      <c r="Y9" s="135" t="n"/>
      <c r="Z9" s="135" t="n"/>
    </row>
    <row r="10" hidden="1" ht="35" customHeight="1" s="173" thickBot="1">
      <c r="A10" s="138" t="inlineStr">
        <is>
          <t>Penempatan pada Bank Indonesia dan bank lain</t>
        </is>
      </c>
      <c r="B10" s="134" t="n"/>
      <c r="C10" s="135" t="inlineStr"/>
      <c r="D10" s="135" t="inlineStr"/>
      <c r="E10" s="135" t="inlineStr"/>
      <c r="F10" s="135" t="inlineStr"/>
      <c r="G10" s="135" t="inlineStr"/>
      <c r="H10" s="135" t="n"/>
      <c r="I10" s="135" t="n"/>
      <c r="J10" s="135" t="n"/>
      <c r="K10" s="135" t="n"/>
      <c r="L10" s="135" t="n"/>
      <c r="M10" s="135" t="n"/>
      <c r="N10" s="135" t="n"/>
      <c r="O10" s="135" t="n"/>
      <c r="P10" s="135" t="n"/>
      <c r="Q10" s="135" t="n"/>
      <c r="R10" s="135" t="n"/>
      <c r="S10" s="135" t="n"/>
      <c r="T10" s="135" t="n"/>
      <c r="U10" s="135" t="n"/>
      <c r="V10" s="135" t="n"/>
      <c r="W10" s="135" t="n"/>
      <c r="X10" s="135" t="n"/>
      <c r="Y10" s="135" t="n"/>
      <c r="Z10" s="135" t="n"/>
    </row>
    <row r="11" hidden="1" ht="18" customHeight="1" s="173" thickBot="1">
      <c r="A11" s="138" t="inlineStr">
        <is>
          <t>Lain-lain</t>
        </is>
      </c>
      <c r="B11" s="134" t="n"/>
      <c r="C11" s="135" t="n"/>
      <c r="D11" s="135" t="n"/>
      <c r="E11" s="135" t="n"/>
      <c r="F11" s="135" t="n"/>
      <c r="G11" s="135" t="n"/>
      <c r="H11" s="135" t="n"/>
      <c r="I11" s="135" t="n"/>
      <c r="J11" s="135" t="n"/>
      <c r="K11" s="135" t="n"/>
      <c r="L11" s="135" t="n"/>
      <c r="M11" s="135" t="n"/>
      <c r="N11" s="135" t="n"/>
      <c r="O11" s="135" t="n"/>
      <c r="P11" s="135" t="n"/>
      <c r="Q11" s="135" t="n"/>
      <c r="R11" s="135" t="n"/>
      <c r="S11" s="135" t="n"/>
      <c r="T11" s="135" t="n"/>
      <c r="U11" s="135" t="n"/>
      <c r="V11" s="135" t="n"/>
      <c r="W11" s="135" t="n"/>
      <c r="X11" s="135" t="n"/>
      <c r="Y11" s="135" t="n"/>
      <c r="Z11" s="135" t="n"/>
    </row>
    <row r="12" ht="18" customHeight="1" s="173" thickBot="1">
      <c r="A12" s="139" t="inlineStr">
        <is>
          <t>Subjumlah pendapatan bunga</t>
        </is>
      </c>
      <c r="B12" s="134" t="n"/>
      <c r="C12" s="137" t="inlineStr"/>
      <c r="D12" s="137" t="inlineStr"/>
      <c r="E12" s="137" t="inlineStr"/>
      <c r="F12" s="137" t="inlineStr"/>
      <c r="G12" s="137" t="inlineStr"/>
      <c r="H12" s="137" t="n"/>
      <c r="I12" s="137" t="n"/>
      <c r="J12" s="137" t="n"/>
      <c r="K12" s="137" t="n"/>
      <c r="L12" s="137" t="n"/>
      <c r="M12" s="137" t="n"/>
      <c r="N12" s="137" t="n"/>
      <c r="O12" s="137" t="n"/>
      <c r="P12" s="137" t="n"/>
      <c r="Q12" s="137" t="n"/>
      <c r="R12" s="137" t="n"/>
      <c r="S12" s="137" t="n"/>
      <c r="T12" s="137" t="n"/>
      <c r="U12" s="137" t="n"/>
      <c r="V12" s="137" t="n"/>
      <c r="W12" s="137" t="n"/>
      <c r="X12" s="137" t="n"/>
      <c r="Y12" s="137" t="n"/>
      <c r="Z12" s="137" t="n"/>
    </row>
    <row r="13" ht="35" customHeight="1" s="173" thickBot="1">
      <c r="A13" s="136" t="inlineStr">
        <is>
          <t>Pendapatan syariah dan pendapatan pengelolaan dana oleh bank sebagai mudharib</t>
        </is>
      </c>
      <c r="B13" s="134" t="n"/>
      <c r="C13" s="133" t="n"/>
      <c r="D13" s="133" t="n"/>
      <c r="E13" s="133" t="n"/>
      <c r="F13" s="133" t="n"/>
      <c r="G13" s="133" t="n"/>
      <c r="H13" s="133" t="n"/>
      <c r="I13" s="133" t="n"/>
      <c r="J13" s="133" t="n"/>
      <c r="K13" s="133" t="n"/>
      <c r="L13" s="133" t="n"/>
      <c r="M13" s="133" t="n"/>
      <c r="N13" s="133" t="n"/>
      <c r="O13" s="133" t="n"/>
      <c r="P13" s="133" t="n"/>
      <c r="Q13" s="133" t="n"/>
      <c r="R13" s="133" t="n"/>
      <c r="S13" s="133" t="n"/>
      <c r="T13" s="133" t="n"/>
      <c r="U13" s="133" t="n"/>
      <c r="V13" s="133" t="n"/>
      <c r="W13" s="133" t="n"/>
      <c r="X13" s="133" t="n"/>
      <c r="Y13" s="133" t="n"/>
      <c r="Z13" s="133" t="n"/>
    </row>
    <row r="14" ht="35" customHeight="1" s="173" thickBot="1">
      <c r="A14" s="138" t="inlineStr">
        <is>
          <t>Pendapatan keuntungan murabahah dan pendapatan bersih istishna</t>
        </is>
      </c>
      <c r="B14" s="134" t="n"/>
      <c r="C14" s="135" t="n">
        <v>10184.236</v>
      </c>
      <c r="D14" s="135" t="n">
        <v>11354.885</v>
      </c>
      <c r="E14" s="135" t="n">
        <v>12627.78</v>
      </c>
      <c r="F14" s="135" t="n">
        <v>13404.055</v>
      </c>
      <c r="G14" s="135" t="n">
        <v>14510.697</v>
      </c>
      <c r="H14" s="135" t="n"/>
      <c r="I14" s="135" t="n"/>
      <c r="J14" s="135" t="n"/>
      <c r="K14" s="135" t="n"/>
      <c r="L14" s="135" t="n"/>
      <c r="M14" s="135" t="n"/>
      <c r="N14" s="135" t="n"/>
      <c r="O14" s="135" t="n"/>
      <c r="P14" s="135" t="n"/>
      <c r="Q14" s="135" t="n"/>
      <c r="R14" s="135" t="n"/>
      <c r="S14" s="135" t="n"/>
      <c r="T14" s="135" t="n"/>
      <c r="U14" s="135" t="n"/>
      <c r="V14" s="135" t="n"/>
      <c r="W14" s="135" t="n"/>
      <c r="X14" s="135" t="n"/>
      <c r="Y14" s="135" t="n"/>
      <c r="Z14" s="135" t="n"/>
    </row>
    <row r="15" ht="18" customHeight="1" s="173" thickBot="1">
      <c r="A15" s="138" t="inlineStr">
        <is>
          <t>Pendapatan bagi hasil musyarakah</t>
        </is>
      </c>
      <c r="B15" s="134" t="n"/>
      <c r="C15" s="135" t="n">
        <v>4237.16</v>
      </c>
      <c r="D15" s="135" t="n">
        <v>4722.224</v>
      </c>
      <c r="E15" s="135" t="n">
        <v>5843.007</v>
      </c>
      <c r="F15" s="135" t="n">
        <v>7841.527</v>
      </c>
      <c r="G15" s="135" t="n">
        <v>9978.945</v>
      </c>
      <c r="H15" s="135" t="n"/>
      <c r="I15" s="135" t="n"/>
      <c r="J15" s="135" t="n"/>
      <c r="K15" s="135" t="n"/>
      <c r="L15" s="135" t="n"/>
      <c r="M15" s="135" t="n"/>
      <c r="N15" s="135" t="n"/>
      <c r="O15" s="135" t="n"/>
      <c r="P15" s="135" t="n"/>
      <c r="Q15" s="135" t="n"/>
      <c r="R15" s="135" t="n"/>
      <c r="S15" s="135" t="n"/>
      <c r="T15" s="135" t="n"/>
      <c r="U15" s="135" t="n"/>
      <c r="V15" s="135" t="n"/>
      <c r="W15" s="135" t="n"/>
      <c r="X15" s="135" t="n"/>
      <c r="Y15" s="135" t="n"/>
      <c r="Z15" s="135" t="n"/>
    </row>
    <row r="16" ht="18" customHeight="1" s="173" thickBot="1">
      <c r="A16" s="138" t="inlineStr">
        <is>
          <t>Pendapatan bagi hasil mudharabah</t>
        </is>
      </c>
      <c r="B16" s="134" t="n"/>
      <c r="C16" s="135" t="n">
        <v>218.525</v>
      </c>
      <c r="D16" s="135" t="n">
        <v>142.04</v>
      </c>
      <c r="E16" s="135" t="n">
        <v>97.479</v>
      </c>
      <c r="F16" s="135" t="n">
        <v>159.677</v>
      </c>
      <c r="G16" s="135" t="n">
        <v>147.268</v>
      </c>
      <c r="H16" s="135" t="n"/>
      <c r="I16" s="135" t="n"/>
      <c r="J16" s="135" t="n"/>
      <c r="K16" s="135" t="n"/>
      <c r="L16" s="135" t="n"/>
      <c r="M16" s="135" t="n"/>
      <c r="N16" s="135" t="n"/>
      <c r="O16" s="135" t="n"/>
      <c r="P16" s="135" t="n"/>
      <c r="Q16" s="135" t="n"/>
      <c r="R16" s="135" t="n"/>
      <c r="S16" s="135" t="n"/>
      <c r="T16" s="135" t="n"/>
      <c r="U16" s="135" t="n"/>
      <c r="V16" s="135" t="n"/>
      <c r="W16" s="135" t="n"/>
      <c r="X16" s="135" t="n"/>
      <c r="Y16" s="135" t="n"/>
      <c r="Z16" s="135" t="n"/>
    </row>
    <row r="17" hidden="1" ht="18" customHeight="1" s="173" thickBot="1">
      <c r="A17" s="138" t="inlineStr">
        <is>
          <t>Pendapatan ujrah dari pinjaman qardh</t>
        </is>
      </c>
      <c r="B17" s="134" t="n"/>
      <c r="C17" s="135" t="inlineStr"/>
      <c r="D17" s="135" t="inlineStr"/>
      <c r="E17" s="135" t="inlineStr"/>
      <c r="F17" s="135" t="inlineStr"/>
      <c r="G17" s="135" t="inlineStr"/>
      <c r="H17" s="135" t="n"/>
      <c r="I17" s="135" t="n"/>
      <c r="J17" s="135" t="n"/>
      <c r="K17" s="135" t="n"/>
      <c r="L17" s="135" t="n"/>
      <c r="M17" s="135" t="n"/>
      <c r="N17" s="135" t="n"/>
      <c r="O17" s="135" t="n"/>
      <c r="P17" s="135" t="n"/>
      <c r="Q17" s="135" t="n"/>
      <c r="R17" s="135" t="n"/>
      <c r="S17" s="135" t="n"/>
      <c r="T17" s="135" t="n"/>
      <c r="U17" s="135" t="n"/>
      <c r="V17" s="135" t="n"/>
      <c r="W17" s="135" t="n"/>
      <c r="X17" s="135" t="n"/>
      <c r="Y17" s="135" t="n"/>
      <c r="Z17" s="135" t="n"/>
    </row>
    <row r="18" ht="18" customHeight="1" s="173" thickBot="1">
      <c r="A18" s="138" t="inlineStr">
        <is>
          <t>Pendapatan bersih ijarah</t>
        </is>
      </c>
      <c r="B18" s="134" t="n"/>
      <c r="C18" s="135" t="n">
        <v>75.21899999999999</v>
      </c>
      <c r="D18" s="135" t="n">
        <v>122.221</v>
      </c>
      <c r="E18" s="135" t="n">
        <v>155.446</v>
      </c>
      <c r="F18" s="135" t="n">
        <v>192.124</v>
      </c>
      <c r="G18" s="135" t="n">
        <v>128.536</v>
      </c>
      <c r="H18" s="135" t="n"/>
      <c r="I18" s="135" t="n"/>
      <c r="J18" s="135" t="n"/>
      <c r="K18" s="135" t="n"/>
      <c r="L18" s="135" t="n"/>
      <c r="M18" s="135" t="n"/>
      <c r="N18" s="135" t="n"/>
      <c r="O18" s="135" t="n"/>
      <c r="P18" s="135" t="n"/>
      <c r="Q18" s="135" t="n"/>
      <c r="R18" s="135" t="n"/>
      <c r="S18" s="135" t="n"/>
      <c r="T18" s="135" t="n"/>
      <c r="U18" s="135" t="n"/>
      <c r="V18" s="135" t="n"/>
      <c r="W18" s="135" t="n"/>
      <c r="X18" s="135" t="n"/>
      <c r="Y18" s="135" t="n"/>
      <c r="Z18" s="135" t="n"/>
    </row>
    <row r="19" ht="18" customHeight="1" s="173" thickBot="1">
      <c r="A19" s="138" t="inlineStr">
        <is>
          <t>Lain-lain</t>
        </is>
      </c>
      <c r="B19" s="134" t="n"/>
      <c r="C19" s="135" t="n">
        <v>3093.292</v>
      </c>
      <c r="D19" s="135" t="n">
        <v>3281.495</v>
      </c>
      <c r="E19" s="135" t="n">
        <v>3528.031</v>
      </c>
      <c r="F19" s="135" t="n">
        <v>3700.82</v>
      </c>
      <c r="G19" s="135" t="n">
        <v>3500.045</v>
      </c>
      <c r="H19" s="135" t="n"/>
      <c r="I19" s="135" t="n"/>
      <c r="J19" s="135" t="n"/>
      <c r="K19" s="135" t="n"/>
      <c r="L19" s="135" t="n"/>
      <c r="M19" s="135" t="n"/>
      <c r="N19" s="135" t="n"/>
      <c r="O19" s="135" t="n"/>
      <c r="P19" s="135" t="n"/>
      <c r="Q19" s="135" t="n"/>
      <c r="R19" s="135" t="n"/>
      <c r="S19" s="135" t="n"/>
      <c r="T19" s="135" t="n"/>
      <c r="U19" s="135" t="n"/>
      <c r="V19" s="135" t="n"/>
      <c r="W19" s="135" t="n"/>
      <c r="X19" s="135" t="n"/>
      <c r="Y19" s="135" t="n"/>
      <c r="Z19" s="135" t="n"/>
    </row>
    <row r="20" ht="49" customHeight="1" s="173" thickBot="1">
      <c r="A20" s="139" t="inlineStr">
        <is>
          <t>Subjumlah pendapatan syariah dan pendapatan pengelolaan dana oleh bank sebagai mudharib</t>
        </is>
      </c>
      <c r="B20" s="134" t="n"/>
      <c r="C20" s="137" t="n">
        <v>17808.432</v>
      </c>
      <c r="D20" s="137" t="n">
        <v>19622.865</v>
      </c>
      <c r="E20" s="137" t="n">
        <v>22251.743</v>
      </c>
      <c r="F20" s="137" t="n">
        <v>25298.203</v>
      </c>
      <c r="G20" s="137" t="n">
        <v>28265.491</v>
      </c>
      <c r="H20" s="137" t="n"/>
      <c r="I20" s="137" t="n"/>
      <c r="J20" s="137" t="n"/>
      <c r="K20" s="137" t="n"/>
      <c r="L20" s="137" t="n"/>
      <c r="M20" s="137" t="n"/>
      <c r="N20" s="137" t="n"/>
      <c r="O20" s="137" t="n"/>
      <c r="P20" s="137" t="n"/>
      <c r="Q20" s="137" t="n"/>
      <c r="R20" s="137" t="n"/>
      <c r="S20" s="137" t="n"/>
      <c r="T20" s="137" t="n"/>
      <c r="U20" s="137" t="n"/>
      <c r="V20" s="137" t="n"/>
      <c r="W20" s="137" t="n"/>
      <c r="X20" s="137" t="n"/>
      <c r="Y20" s="137" t="n"/>
      <c r="Z20" s="137" t="n"/>
    </row>
    <row r="21" ht="18" customHeight="1" s="173" thickBot="1">
      <c r="A21" s="136" t="inlineStr">
        <is>
          <t>Pendapatan bunga</t>
        </is>
      </c>
      <c r="B21" s="134" t="n"/>
      <c r="C21" s="137" t="n">
        <v>17808.432</v>
      </c>
      <c r="D21" s="137" t="n">
        <v>19622.865</v>
      </c>
      <c r="E21" s="137" t="n">
        <v>22251.743</v>
      </c>
      <c r="F21" s="137" t="n">
        <v>25298.203</v>
      </c>
      <c r="G21" s="137" t="n">
        <v>28265.491</v>
      </c>
      <c r="H21" s="137" t="n"/>
      <c r="I21" s="137" t="n"/>
      <c r="J21" s="137" t="n"/>
      <c r="K21" s="137" t="n"/>
      <c r="L21" s="137" t="n"/>
      <c r="M21" s="137" t="n"/>
      <c r="N21" s="137" t="n"/>
      <c r="O21" s="137" t="n"/>
      <c r="P21" s="137" t="n"/>
      <c r="Q21" s="137" t="n"/>
      <c r="R21" s="137" t="n"/>
      <c r="S21" s="137" t="n"/>
      <c r="T21" s="137" t="n"/>
      <c r="U21" s="137" t="n"/>
      <c r="V21" s="137" t="n"/>
      <c r="W21" s="137" t="n"/>
      <c r="X21" s="137" t="n"/>
      <c r="Y21" s="137" t="n"/>
      <c r="Z21" s="137" t="n"/>
    </row>
  </sheetData>
  <mergeCells count="1">
    <mergeCell ref="A1:C1"/>
  </mergeCells>
  <dataValidations count="1">
    <dataValidation sqref="C6:Z12 C14:Z21"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15.xml><?xml version="1.0" encoding="utf-8"?>
<worksheet xmlns="http://schemas.openxmlformats.org/spreadsheetml/2006/main">
  <sheetPr>
    <outlinePr summaryBelow="1" summaryRight="1"/>
    <pageSetUpPr/>
  </sheetPr>
  <dimension ref="A1:Z28"/>
  <sheetViews>
    <sheetView showGridLines="0" topLeftCell="A1" workbookViewId="0">
      <pane xSplit="2" ySplit="3" topLeftCell="C4" activePane="bottomRight" state="frozen"/>
      <selection pane="topRight"/>
      <selection pane="bottomLeft"/>
      <selection pane="bottomRight" activeCell="X1" sqref="X1:Z1048576"/>
    </sheetView>
  </sheetViews>
  <sheetFormatPr baseColWidth="10" defaultColWidth="9.3984375" defaultRowHeight="15"/>
  <cols>
    <col collapsed="1" width="57" customWidth="1" style="128" min="1" max="1"/>
    <col width="26" customWidth="1" style="128" min="2" max="2"/>
    <col collapsed="1" width="26" customWidth="1" style="128" min="3" max="26"/>
    <col collapsed="1" width="9.3984375" customWidth="1" style="128" min="27" max="16384"/>
  </cols>
  <sheetData>
    <row r="1" ht="18" customHeight="1" s="173">
      <c r="A1" s="172" t="inlineStr">
        <is>
          <t>Beban bunga dan syariah</t>
        </is>
      </c>
    </row>
    <row r="2" hidden="1" s="173">
      <c r="A2" s="129" t="n">
        <v>1</v>
      </c>
      <c r="B2" s="129" t="n"/>
    </row>
    <row r="3" ht="17" customHeight="1" s="173">
      <c r="A3" s="130" t="inlineStr">
        <is>
          <t>Period</t>
        </is>
      </c>
      <c r="B3" s="130" t="n"/>
      <c r="C3" s="131" t="inlineStr">
        <is>
          <t>2021-12-31</t>
        </is>
      </c>
      <c r="D3" s="131" t="inlineStr">
        <is>
          <t>2022-12-31</t>
        </is>
      </c>
      <c r="E3" s="131" t="inlineStr">
        <is>
          <t>2023-12-31</t>
        </is>
      </c>
      <c r="F3" s="131" t="inlineStr">
        <is>
          <t>2024-12-31</t>
        </is>
      </c>
      <c r="G3" s="131" t="inlineStr">
        <is>
          <t>2025-12-31</t>
        </is>
      </c>
      <c r="H3" s="131" t="n"/>
      <c r="I3" s="131" t="n"/>
      <c r="J3" s="131" t="n"/>
      <c r="K3" s="131" t="n"/>
      <c r="L3" s="131" t="n"/>
      <c r="M3" s="131" t="n"/>
      <c r="N3" s="131" t="n"/>
      <c r="O3" s="131" t="n"/>
      <c r="P3" s="131" t="n"/>
      <c r="Q3" s="131" t="n"/>
      <c r="R3" s="131" t="n"/>
      <c r="S3" s="131" t="n"/>
      <c r="T3" s="131" t="n"/>
      <c r="U3" s="131" t="n"/>
      <c r="V3" s="131" t="n"/>
      <c r="W3" s="131" t="n"/>
      <c r="X3" s="131" t="n"/>
      <c r="Y3" s="131" t="n"/>
      <c r="Z3" s="131" t="n"/>
    </row>
    <row r="4" ht="18" customHeight="1" s="173" thickBot="1">
      <c r="A4" s="132" t="inlineStr">
        <is>
          <t>Beban bunga dan syariah</t>
        </is>
      </c>
      <c r="B4" s="132" t="n"/>
      <c r="C4" s="133" t="n"/>
      <c r="D4" s="133" t="n"/>
      <c r="E4" s="133" t="n"/>
      <c r="F4" s="133" t="n"/>
      <c r="G4" s="133" t="n"/>
      <c r="H4" s="133" t="n"/>
      <c r="I4" s="133" t="n"/>
      <c r="J4" s="133" t="n"/>
      <c r="K4" s="133" t="n"/>
      <c r="L4" s="133" t="n"/>
      <c r="M4" s="133" t="n"/>
      <c r="N4" s="133" t="n"/>
      <c r="O4" s="133" t="n"/>
      <c r="P4" s="133" t="n"/>
      <c r="Q4" s="133" t="n"/>
      <c r="R4" s="133" t="n"/>
      <c r="S4" s="133" t="n"/>
      <c r="T4" s="133" t="n"/>
      <c r="U4" s="133" t="n"/>
      <c r="V4" s="133" t="n"/>
      <c r="W4" s="133" t="n"/>
      <c r="X4" s="133" t="n"/>
      <c r="Y4" s="133" t="n"/>
      <c r="Z4" s="133" t="n"/>
    </row>
    <row r="5" ht="18" customHeight="1" s="173" thickBot="1">
      <c r="A5" s="136" t="inlineStr">
        <is>
          <t>Beban bunga</t>
        </is>
      </c>
      <c r="B5" s="136" t="n"/>
      <c r="C5" s="133" t="n"/>
      <c r="D5" s="133" t="n"/>
      <c r="E5" s="133" t="n"/>
      <c r="F5" s="133" t="n"/>
      <c r="G5" s="133" t="n"/>
      <c r="H5" s="133" t="n"/>
      <c r="I5" s="133" t="n"/>
      <c r="J5" s="133" t="n"/>
      <c r="K5" s="133" t="n"/>
      <c r="L5" s="133" t="n"/>
      <c r="M5" s="133" t="n"/>
      <c r="N5" s="133" t="n"/>
      <c r="O5" s="133" t="n"/>
      <c r="P5" s="133" t="n"/>
      <c r="Q5" s="133" t="n"/>
      <c r="R5" s="133" t="n"/>
      <c r="S5" s="133" t="n"/>
      <c r="T5" s="133" t="n"/>
      <c r="U5" s="133" t="n"/>
      <c r="V5" s="133" t="n"/>
      <c r="W5" s="133" t="n"/>
      <c r="X5" s="133" t="n"/>
      <c r="Y5" s="133" t="n"/>
      <c r="Z5" s="133" t="n"/>
    </row>
    <row r="6" hidden="1" ht="18" customHeight="1" s="173" thickBot="1">
      <c r="A6" s="138" t="inlineStr">
        <is>
          <t>Deposito berjangka</t>
        </is>
      </c>
      <c r="B6" s="134" t="n"/>
      <c r="C6" s="135" t="inlineStr"/>
      <c r="D6" s="135" t="inlineStr"/>
      <c r="E6" s="135" t="inlineStr"/>
      <c r="F6" s="135" t="inlineStr"/>
      <c r="G6" s="135" t="inlineStr"/>
      <c r="H6" s="135" t="n"/>
      <c r="I6" s="135" t="n"/>
      <c r="J6" s="135" t="n"/>
      <c r="K6" s="135" t="n"/>
      <c r="L6" s="135" t="n"/>
      <c r="M6" s="135" t="n"/>
      <c r="N6" s="135" t="n"/>
      <c r="O6" s="135" t="n"/>
      <c r="P6" s="135" t="n"/>
      <c r="Q6" s="135" t="n"/>
      <c r="R6" s="135" t="n"/>
      <c r="S6" s="135" t="n"/>
      <c r="T6" s="135" t="n"/>
      <c r="U6" s="135" t="n"/>
      <c r="V6" s="135" t="n"/>
      <c r="W6" s="135" t="n"/>
      <c r="X6" s="135" t="n"/>
      <c r="Y6" s="135" t="n"/>
      <c r="Z6" s="135" t="n"/>
    </row>
    <row r="7" hidden="1" ht="18" customHeight="1" s="173" thickBot="1">
      <c r="A7" s="138" t="inlineStr">
        <is>
          <t>Tabungan</t>
        </is>
      </c>
      <c r="B7" s="134" t="n"/>
      <c r="C7" s="135" t="inlineStr"/>
      <c r="D7" s="135" t="inlineStr"/>
      <c r="E7" s="135" t="inlineStr"/>
      <c r="F7" s="135" t="inlineStr"/>
      <c r="G7" s="135" t="inlineStr"/>
      <c r="H7" s="135" t="n"/>
      <c r="I7" s="135" t="n"/>
      <c r="J7" s="135" t="n"/>
      <c r="K7" s="135" t="n"/>
      <c r="L7" s="135" t="n"/>
      <c r="M7" s="135" t="n"/>
      <c r="N7" s="135" t="n"/>
      <c r="O7" s="135" t="n"/>
      <c r="P7" s="135" t="n"/>
      <c r="Q7" s="135" t="n"/>
      <c r="R7" s="135" t="n"/>
      <c r="S7" s="135" t="n"/>
      <c r="T7" s="135" t="n"/>
      <c r="U7" s="135" t="n"/>
      <c r="V7" s="135" t="n"/>
      <c r="W7" s="135" t="n"/>
      <c r="X7" s="135" t="n"/>
      <c r="Y7" s="135" t="n"/>
      <c r="Z7" s="135" t="n"/>
    </row>
    <row r="8" hidden="1" ht="18" customHeight="1" s="173" thickBot="1">
      <c r="A8" s="138" t="inlineStr">
        <is>
          <t>Pinjaman yang diterima</t>
        </is>
      </c>
      <c r="B8" s="134" t="n"/>
      <c r="C8" s="135" t="inlineStr"/>
      <c r="D8" s="135" t="inlineStr"/>
      <c r="E8" s="135" t="inlineStr"/>
      <c r="F8" s="135" t="inlineStr"/>
      <c r="G8" s="135" t="inlineStr"/>
      <c r="H8" s="135" t="n"/>
      <c r="I8" s="135" t="n"/>
      <c r="J8" s="135" t="n"/>
      <c r="K8" s="135" t="n"/>
      <c r="L8" s="135" t="n"/>
      <c r="M8" s="135" t="n"/>
      <c r="N8" s="135" t="n"/>
      <c r="O8" s="135" t="n"/>
      <c r="P8" s="135" t="n"/>
      <c r="Q8" s="135" t="n"/>
      <c r="R8" s="135" t="n"/>
      <c r="S8" s="135" t="n"/>
      <c r="T8" s="135" t="n"/>
      <c r="U8" s="135" t="n"/>
      <c r="V8" s="135" t="n"/>
      <c r="W8" s="135" t="n"/>
      <c r="X8" s="135" t="n"/>
      <c r="Y8" s="135" t="n"/>
      <c r="Z8" s="135" t="n"/>
    </row>
    <row r="9" hidden="1" ht="18" customHeight="1" s="173" thickBot="1">
      <c r="A9" s="138" t="inlineStr">
        <is>
          <t>Premi penjaminan dana pihak ketiga</t>
        </is>
      </c>
      <c r="B9" s="134" t="n"/>
      <c r="C9" s="135" t="inlineStr"/>
      <c r="D9" s="135" t="inlineStr"/>
      <c r="E9" s="135" t="inlineStr"/>
      <c r="F9" s="135" t="inlineStr"/>
      <c r="G9" s="135" t="inlineStr"/>
      <c r="H9" s="135" t="n"/>
      <c r="I9" s="135" t="n"/>
      <c r="J9" s="135" t="n"/>
      <c r="K9" s="135" t="n"/>
      <c r="L9" s="135" t="n"/>
      <c r="M9" s="135" t="n"/>
      <c r="N9" s="135" t="n"/>
      <c r="O9" s="135" t="n"/>
      <c r="P9" s="135" t="n"/>
      <c r="Q9" s="135" t="n"/>
      <c r="R9" s="135" t="n"/>
      <c r="S9" s="135" t="n"/>
      <c r="T9" s="135" t="n"/>
      <c r="U9" s="135" t="n"/>
      <c r="V9" s="135" t="n"/>
      <c r="W9" s="135" t="n"/>
      <c r="X9" s="135" t="n"/>
      <c r="Y9" s="135" t="n"/>
      <c r="Z9" s="135" t="n"/>
    </row>
    <row r="10" hidden="1" ht="18" customHeight="1" s="173" thickBot="1">
      <c r="A10" s="138" t="inlineStr">
        <is>
          <t>Giro</t>
        </is>
      </c>
      <c r="B10" s="134" t="n"/>
      <c r="C10" s="135" t="inlineStr"/>
      <c r="D10" s="135" t="inlineStr"/>
      <c r="E10" s="135" t="inlineStr"/>
      <c r="F10" s="135" t="inlineStr"/>
      <c r="G10" s="135" t="inlineStr"/>
      <c r="H10" s="135" t="n"/>
      <c r="I10" s="135" t="n"/>
      <c r="J10" s="135" t="n"/>
      <c r="K10" s="135" t="n"/>
      <c r="L10" s="135" t="n"/>
      <c r="M10" s="135" t="n"/>
      <c r="N10" s="135" t="n"/>
      <c r="O10" s="135" t="n"/>
      <c r="P10" s="135" t="n"/>
      <c r="Q10" s="135" t="n"/>
      <c r="R10" s="135" t="n"/>
      <c r="S10" s="135" t="n"/>
      <c r="T10" s="135" t="n"/>
      <c r="U10" s="135" t="n"/>
      <c r="V10" s="135" t="n"/>
      <c r="W10" s="135" t="n"/>
      <c r="X10" s="135" t="n"/>
      <c r="Y10" s="135" t="n"/>
      <c r="Z10" s="135" t="n"/>
    </row>
    <row r="11" hidden="1" ht="18" customHeight="1" s="173" thickBot="1">
      <c r="A11" s="138" t="inlineStr">
        <is>
          <t>Efek-efek yang diterbitkan</t>
        </is>
      </c>
      <c r="B11" s="134" t="n"/>
      <c r="C11" s="135" t="inlineStr"/>
      <c r="D11" s="135" t="inlineStr"/>
      <c r="E11" s="135" t="inlineStr"/>
      <c r="F11" s="135" t="inlineStr"/>
      <c r="G11" s="135" t="inlineStr"/>
      <c r="H11" s="135" t="n"/>
      <c r="I11" s="135" t="n"/>
      <c r="J11" s="135" t="n"/>
      <c r="K11" s="135" t="n"/>
      <c r="L11" s="135" t="n"/>
      <c r="M11" s="135" t="n"/>
      <c r="N11" s="135" t="n"/>
      <c r="O11" s="135" t="n"/>
      <c r="P11" s="135" t="n"/>
      <c r="Q11" s="135" t="n"/>
      <c r="R11" s="135" t="n"/>
      <c r="S11" s="135" t="n"/>
      <c r="T11" s="135" t="n"/>
      <c r="U11" s="135" t="n"/>
      <c r="V11" s="135" t="n"/>
      <c r="W11" s="135" t="n"/>
      <c r="X11" s="135" t="n"/>
      <c r="Y11" s="135" t="n"/>
      <c r="Z11" s="135" t="n"/>
    </row>
    <row r="12" hidden="1" ht="18" customHeight="1" s="173" thickBot="1">
      <c r="A12" s="138" t="inlineStr">
        <is>
          <t>Pinjaman dan efek-efek subordinasi</t>
        </is>
      </c>
      <c r="B12" s="134" t="n"/>
      <c r="C12" s="135" t="inlineStr"/>
      <c r="D12" s="135" t="inlineStr"/>
      <c r="E12" s="135" t="inlineStr"/>
      <c r="F12" s="135" t="inlineStr"/>
      <c r="G12" s="135" t="inlineStr"/>
      <c r="H12" s="135" t="n"/>
      <c r="I12" s="135" t="n"/>
      <c r="J12" s="135" t="n"/>
      <c r="K12" s="135" t="n"/>
      <c r="L12" s="135" t="n"/>
      <c r="M12" s="135" t="n"/>
      <c r="N12" s="135" t="n"/>
      <c r="O12" s="135" t="n"/>
      <c r="P12" s="135" t="n"/>
      <c r="Q12" s="135" t="n"/>
      <c r="R12" s="135" t="n"/>
      <c r="S12" s="135" t="n"/>
      <c r="T12" s="135" t="n"/>
      <c r="U12" s="135" t="n"/>
      <c r="V12" s="135" t="n"/>
      <c r="W12" s="135" t="n"/>
      <c r="X12" s="135" t="n"/>
      <c r="Y12" s="135" t="n"/>
      <c r="Z12" s="135" t="n"/>
    </row>
    <row r="13" hidden="1" ht="18" customHeight="1" s="173" thickBot="1">
      <c r="A13" s="138" t="inlineStr">
        <is>
          <t>Lain-lain</t>
        </is>
      </c>
      <c r="B13" s="134" t="n"/>
      <c r="C13" s="135" t="n"/>
      <c r="D13" s="135" t="n"/>
      <c r="E13" s="135" t="n"/>
      <c r="F13" s="135" t="n"/>
      <c r="G13" s="135" t="n"/>
      <c r="H13" s="135" t="n"/>
      <c r="I13" s="135" t="n"/>
      <c r="J13" s="135" t="n"/>
      <c r="K13" s="135" t="n"/>
      <c r="L13" s="135" t="n"/>
      <c r="M13" s="135" t="n"/>
      <c r="N13" s="135" t="n"/>
      <c r="O13" s="135" t="n"/>
      <c r="P13" s="135" t="n"/>
      <c r="Q13" s="135" t="n"/>
      <c r="R13" s="135" t="n"/>
      <c r="S13" s="135" t="n"/>
      <c r="T13" s="135" t="n"/>
      <c r="U13" s="135" t="n"/>
      <c r="V13" s="135" t="n"/>
      <c r="W13" s="135" t="n"/>
      <c r="X13" s="135" t="n"/>
      <c r="Y13" s="135" t="n"/>
      <c r="Z13" s="135" t="n"/>
    </row>
    <row r="14" ht="18" customHeight="1" s="173" thickBot="1">
      <c r="A14" s="139" t="inlineStr">
        <is>
          <t>Subjumlah beban bunga</t>
        </is>
      </c>
      <c r="B14" s="134" t="n"/>
      <c r="C14" s="137" t="inlineStr"/>
      <c r="D14" s="137" t="inlineStr"/>
      <c r="E14" s="137" t="inlineStr"/>
      <c r="F14" s="137" t="inlineStr"/>
      <c r="G14" s="137" t="inlineStr"/>
      <c r="H14" s="137" t="n"/>
      <c r="I14" s="137" t="n"/>
      <c r="J14" s="137" t="n"/>
      <c r="K14" s="137" t="n"/>
      <c r="L14" s="137" t="n"/>
      <c r="M14" s="137" t="n"/>
      <c r="N14" s="137" t="n"/>
      <c r="O14" s="137" t="n"/>
      <c r="P14" s="137" t="n"/>
      <c r="Q14" s="137" t="n"/>
      <c r="R14" s="137" t="n"/>
      <c r="S14" s="137" t="n"/>
      <c r="T14" s="137" t="n"/>
      <c r="U14" s="137" t="n"/>
      <c r="V14" s="137" t="n"/>
      <c r="W14" s="137" t="n"/>
      <c r="X14" s="137" t="n"/>
      <c r="Y14" s="137" t="n"/>
      <c r="Z14" s="137" t="n"/>
    </row>
    <row r="15" ht="35" customHeight="1" s="173" thickBot="1">
      <c r="A15" s="136" t="inlineStr">
        <is>
          <t>Beban syariah dan hak pihak ketiga atas bagi hasil dana syirkah temporer</t>
        </is>
      </c>
      <c r="B15" s="134" t="n"/>
      <c r="C15" s="133" t="n"/>
      <c r="D15" s="133" t="n"/>
      <c r="E15" s="133" t="n"/>
      <c r="F15" s="133" t="n"/>
      <c r="G15" s="133" t="n"/>
      <c r="H15" s="133" t="n"/>
      <c r="I15" s="133" t="n"/>
      <c r="J15" s="133" t="n"/>
      <c r="K15" s="133" t="n"/>
      <c r="L15" s="133" t="n"/>
      <c r="M15" s="133" t="n"/>
      <c r="N15" s="133" t="n"/>
      <c r="O15" s="133" t="n"/>
      <c r="P15" s="133" t="n"/>
      <c r="Q15" s="133" t="n"/>
      <c r="R15" s="133" t="n"/>
      <c r="S15" s="133" t="n"/>
      <c r="T15" s="133" t="n"/>
      <c r="U15" s="133" t="n"/>
      <c r="V15" s="133" t="n"/>
      <c r="W15" s="133" t="n"/>
      <c r="X15" s="133" t="n"/>
      <c r="Y15" s="133" t="n"/>
      <c r="Z15" s="133" t="n"/>
    </row>
    <row r="16" ht="18" customHeight="1" s="173" thickBot="1">
      <c r="A16" s="138" t="inlineStr">
        <is>
          <t>Beban deposito mudharabah</t>
        </is>
      </c>
      <c r="B16" s="134" t="n"/>
      <c r="C16" s="135" t="n">
        <v>3473.405</v>
      </c>
      <c r="D16" s="135" t="n">
        <v>2874.964</v>
      </c>
      <c r="E16" s="135" t="n">
        <v>4148.029</v>
      </c>
      <c r="F16" s="135" t="n">
        <v>5539.666</v>
      </c>
      <c r="G16" s="135" t="n">
        <v>6589.557</v>
      </c>
      <c r="H16" s="135" t="n"/>
      <c r="I16" s="135" t="n"/>
      <c r="J16" s="135" t="n"/>
      <c r="K16" s="135" t="n"/>
      <c r="L16" s="135" t="n"/>
      <c r="M16" s="135" t="n"/>
      <c r="N16" s="135" t="n"/>
      <c r="O16" s="135" t="n"/>
      <c r="P16" s="135" t="n"/>
      <c r="Q16" s="135" t="n"/>
      <c r="R16" s="135" t="n"/>
      <c r="S16" s="135" t="n"/>
      <c r="T16" s="135" t="n"/>
      <c r="U16" s="135" t="n"/>
      <c r="V16" s="135" t="n"/>
      <c r="W16" s="135" t="n"/>
      <c r="X16" s="135" t="n"/>
      <c r="Y16" s="135" t="n"/>
      <c r="Z16" s="135" t="n"/>
    </row>
    <row r="17" ht="18" customHeight="1" s="173" thickBot="1">
      <c r="A17" s="138" t="inlineStr">
        <is>
          <t>Beban tabungan mudharabah</t>
        </is>
      </c>
      <c r="B17" s="134" t="n"/>
      <c r="C17" s="135" t="n">
        <v>620.849</v>
      </c>
      <c r="D17" s="135" t="n">
        <v>564.4109999999999</v>
      </c>
      <c r="E17" s="135" t="n">
        <v>466.655</v>
      </c>
      <c r="F17" s="135" t="n">
        <v>432.774</v>
      </c>
      <c r="G17" s="135" t="n">
        <v>438.716</v>
      </c>
      <c r="H17" s="135" t="n"/>
      <c r="I17" s="135" t="n"/>
      <c r="J17" s="135" t="n"/>
      <c r="K17" s="135" t="n"/>
      <c r="L17" s="135" t="n"/>
      <c r="M17" s="135" t="n"/>
      <c r="N17" s="135" t="n"/>
      <c r="O17" s="135" t="n"/>
      <c r="P17" s="135" t="n"/>
      <c r="Q17" s="135" t="n"/>
      <c r="R17" s="135" t="n"/>
      <c r="S17" s="135" t="n"/>
      <c r="T17" s="135" t="n"/>
      <c r="U17" s="135" t="n"/>
      <c r="V17" s="135" t="n"/>
      <c r="W17" s="135" t="n"/>
      <c r="X17" s="135" t="n"/>
      <c r="Y17" s="135" t="n"/>
      <c r="Z17" s="135" t="n"/>
    </row>
    <row r="18" ht="18" customHeight="1" s="173" thickBot="1">
      <c r="A18" s="138" t="inlineStr">
        <is>
          <t>Beban giro mudharabah</t>
        </is>
      </c>
      <c r="B18" s="134" t="n"/>
      <c r="C18" s="135" t="n">
        <v>93.672</v>
      </c>
      <c r="D18" s="135" t="n">
        <v>367.948</v>
      </c>
      <c r="E18" s="135" t="n">
        <v>791.764</v>
      </c>
      <c r="F18" s="135" t="n">
        <v>1100.295</v>
      </c>
      <c r="G18" s="135" t="n">
        <v>1298.084</v>
      </c>
      <c r="H18" s="135" t="n"/>
      <c r="I18" s="135" t="n"/>
      <c r="J18" s="135" t="n"/>
      <c r="K18" s="135" t="n"/>
      <c r="L18" s="135" t="n"/>
      <c r="M18" s="135" t="n"/>
      <c r="N18" s="135" t="n"/>
      <c r="O18" s="135" t="n"/>
      <c r="P18" s="135" t="n"/>
      <c r="Q18" s="135" t="n"/>
      <c r="R18" s="135" t="n"/>
      <c r="S18" s="135" t="n"/>
      <c r="T18" s="135" t="n"/>
      <c r="U18" s="135" t="n"/>
      <c r="V18" s="135" t="n"/>
      <c r="W18" s="135" t="n"/>
      <c r="X18" s="135" t="n"/>
      <c r="Y18" s="135" t="n"/>
      <c r="Z18" s="135" t="n"/>
    </row>
    <row r="19" ht="18" customHeight="1" s="173" thickBot="1">
      <c r="A19" s="138" t="inlineStr">
        <is>
          <t>Beban pinjamam mudharabah</t>
        </is>
      </c>
      <c r="B19" s="134" t="n"/>
      <c r="C19" s="135" t="inlineStr"/>
      <c r="D19" s="135" t="n">
        <v>12.604</v>
      </c>
      <c r="E19" s="135" t="n">
        <v>32.71</v>
      </c>
      <c r="F19" s="135" t="n">
        <v>37.282</v>
      </c>
      <c r="G19" s="135" t="n">
        <v>13.979</v>
      </c>
      <c r="H19" s="135" t="n"/>
      <c r="I19" s="135" t="n"/>
      <c r="J19" s="135" t="n"/>
      <c r="K19" s="135" t="n"/>
      <c r="L19" s="135" t="n"/>
      <c r="M19" s="135" t="n"/>
      <c r="N19" s="135" t="n"/>
      <c r="O19" s="135" t="n"/>
      <c r="P19" s="135" t="n"/>
      <c r="Q19" s="135" t="n"/>
      <c r="R19" s="135" t="n"/>
      <c r="S19" s="135" t="n"/>
      <c r="T19" s="135" t="n"/>
      <c r="U19" s="135" t="n"/>
      <c r="V19" s="135" t="n"/>
      <c r="W19" s="135" t="n"/>
      <c r="X19" s="135" t="n"/>
      <c r="Y19" s="135" t="n"/>
      <c r="Z19" s="135" t="n"/>
    </row>
    <row r="20" ht="18" customHeight="1" s="173" thickBot="1">
      <c r="A20" s="138" t="inlineStr">
        <is>
          <t>Beban investasi terikat</t>
        </is>
      </c>
      <c r="B20" s="134" t="n"/>
      <c r="C20" s="135" t="n">
        <v>50.902</v>
      </c>
      <c r="D20" s="135" t="n">
        <v>59.848</v>
      </c>
      <c r="E20" s="135" t="n">
        <v>119.316</v>
      </c>
      <c r="F20" s="135" t="n">
        <v>180.666</v>
      </c>
      <c r="G20" s="135" t="n">
        <v>213.778</v>
      </c>
      <c r="H20" s="135" t="n"/>
      <c r="I20" s="135" t="n"/>
      <c r="J20" s="135" t="n"/>
      <c r="K20" s="135" t="n"/>
      <c r="L20" s="135" t="n"/>
      <c r="M20" s="135" t="n"/>
      <c r="N20" s="135" t="n"/>
      <c r="O20" s="135" t="n"/>
      <c r="P20" s="135" t="n"/>
      <c r="Q20" s="135" t="n"/>
      <c r="R20" s="135" t="n"/>
      <c r="S20" s="135" t="n"/>
      <c r="T20" s="135" t="n"/>
      <c r="U20" s="135" t="n"/>
      <c r="V20" s="135" t="n"/>
      <c r="W20" s="135" t="n"/>
      <c r="X20" s="135" t="n"/>
      <c r="Y20" s="135" t="n"/>
      <c r="Z20" s="135" t="n"/>
    </row>
    <row r="21" ht="18" customHeight="1" s="173" thickBot="1">
      <c r="A21" s="138" t="inlineStr">
        <is>
          <t>Musytarakah - mudharabah musytarakah</t>
        </is>
      </c>
      <c r="B21" s="134" t="n"/>
      <c r="C21" s="135" t="n">
        <v>5.158</v>
      </c>
      <c r="D21" s="135" t="n">
        <v>19.459</v>
      </c>
      <c r="E21" s="135" t="n">
        <v>21.003</v>
      </c>
      <c r="F21" s="135" t="n">
        <v>20.576</v>
      </c>
      <c r="G21" s="135" t="n">
        <v>20.024</v>
      </c>
      <c r="H21" s="135" t="n"/>
      <c r="I21" s="135" t="n"/>
      <c r="J21" s="135" t="n"/>
      <c r="K21" s="135" t="n"/>
      <c r="L21" s="135" t="n"/>
      <c r="M21" s="135" t="n"/>
      <c r="N21" s="135" t="n"/>
      <c r="O21" s="135" t="n"/>
      <c r="P21" s="135" t="n"/>
      <c r="Q21" s="135" t="n"/>
      <c r="R21" s="135" t="n"/>
      <c r="S21" s="135" t="n"/>
      <c r="T21" s="135" t="n"/>
      <c r="U21" s="135" t="n"/>
      <c r="V21" s="135" t="n"/>
      <c r="W21" s="135" t="n"/>
      <c r="X21" s="135" t="n"/>
      <c r="Y21" s="135" t="n"/>
      <c r="Z21" s="135" t="n"/>
    </row>
    <row r="22" ht="18" customHeight="1" s="173" thickBot="1">
      <c r="A22" s="138" t="inlineStr">
        <is>
          <t>Sertifikat investasi mudharabah antarbank</t>
        </is>
      </c>
      <c r="B22" s="134" t="n"/>
      <c r="C22" s="135" t="n">
        <v>1.098</v>
      </c>
      <c r="D22" s="135" t="n">
        <v>3.083</v>
      </c>
      <c r="E22" s="135" t="n">
        <v>74.464</v>
      </c>
      <c r="F22" s="135" t="n">
        <v>78.898</v>
      </c>
      <c r="G22" s="135" t="n">
        <v>32.509</v>
      </c>
      <c r="H22" s="135" t="n"/>
      <c r="I22" s="135" t="n"/>
      <c r="J22" s="135" t="n"/>
      <c r="K22" s="135" t="n"/>
      <c r="L22" s="135" t="n"/>
      <c r="M22" s="135" t="n"/>
      <c r="N22" s="135" t="n"/>
      <c r="O22" s="135" t="n"/>
      <c r="P22" s="135" t="n"/>
      <c r="Q22" s="135" t="n"/>
      <c r="R22" s="135" t="n"/>
      <c r="S22" s="135" t="n"/>
      <c r="T22" s="135" t="n"/>
      <c r="U22" s="135" t="n"/>
      <c r="V22" s="135" t="n"/>
      <c r="W22" s="135" t="n"/>
      <c r="X22" s="135" t="n"/>
      <c r="Y22" s="135" t="n"/>
      <c r="Z22" s="135" t="n"/>
    </row>
    <row r="23" ht="18" customHeight="1" s="173" thickBot="1">
      <c r="A23" s="138" t="inlineStr">
        <is>
          <t>Sukuk</t>
        </is>
      </c>
      <c r="B23" s="134" t="n"/>
      <c r="C23" s="135" t="n">
        <v>133.723</v>
      </c>
      <c r="D23" s="135" t="n">
        <v>129.791</v>
      </c>
      <c r="E23" s="135" t="n">
        <v>115.849</v>
      </c>
      <c r="F23" s="135" t="n">
        <v>125.513</v>
      </c>
      <c r="G23" s="135" t="n">
        <v>327.328</v>
      </c>
      <c r="H23" s="135" t="n"/>
      <c r="I23" s="135" t="n"/>
      <c r="J23" s="135" t="n"/>
      <c r="K23" s="135" t="n"/>
      <c r="L23" s="135" t="n"/>
      <c r="M23" s="135" t="n"/>
      <c r="N23" s="135" t="n"/>
      <c r="O23" s="135" t="n"/>
      <c r="P23" s="135" t="n"/>
      <c r="Q23" s="135" t="n"/>
      <c r="R23" s="135" t="n"/>
      <c r="S23" s="135" t="n"/>
      <c r="T23" s="135" t="n"/>
      <c r="U23" s="135" t="n"/>
      <c r="V23" s="135" t="n"/>
      <c r="W23" s="135" t="n"/>
      <c r="X23" s="135" t="n"/>
      <c r="Y23" s="135" t="n"/>
      <c r="Z23" s="135" t="n"/>
    </row>
    <row r="24" hidden="1" ht="18" customHeight="1" s="173" thickBot="1">
      <c r="A24" s="138" t="inlineStr">
        <is>
          <t>Piutang murabahah</t>
        </is>
      </c>
      <c r="B24" s="134" t="n"/>
      <c r="C24" s="135" t="inlineStr"/>
      <c r="D24" s="135" t="inlineStr"/>
      <c r="E24" s="135" t="inlineStr"/>
      <c r="F24" s="135" t="inlineStr"/>
      <c r="G24" s="135" t="inlineStr"/>
      <c r="H24" s="135" t="n"/>
      <c r="I24" s="135" t="n"/>
      <c r="J24" s="135" t="n"/>
      <c r="K24" s="135" t="n"/>
      <c r="L24" s="135" t="n"/>
      <c r="M24" s="135" t="n"/>
      <c r="N24" s="135" t="n"/>
      <c r="O24" s="135" t="n"/>
      <c r="P24" s="135" t="n"/>
      <c r="Q24" s="135" t="n"/>
      <c r="R24" s="135" t="n"/>
      <c r="S24" s="135" t="n"/>
      <c r="T24" s="135" t="n"/>
      <c r="U24" s="135" t="n"/>
      <c r="V24" s="135" t="n"/>
      <c r="W24" s="135" t="n"/>
      <c r="X24" s="135" t="n"/>
      <c r="Y24" s="135" t="n"/>
      <c r="Z24" s="135" t="n"/>
    </row>
    <row r="25" hidden="1" ht="18" customHeight="1" s="173" thickBot="1">
      <c r="A25" s="138" t="inlineStr">
        <is>
          <t>Pinjaman qardh</t>
        </is>
      </c>
      <c r="B25" s="134" t="n"/>
      <c r="C25" s="135" t="inlineStr"/>
      <c r="D25" s="135" t="inlineStr"/>
      <c r="E25" s="135" t="inlineStr"/>
      <c r="F25" s="135" t="inlineStr"/>
      <c r="G25" s="135" t="inlineStr"/>
      <c r="H25" s="135" t="n"/>
      <c r="I25" s="135" t="n"/>
      <c r="J25" s="135" t="n"/>
      <c r="K25" s="135" t="n"/>
      <c r="L25" s="135" t="n"/>
      <c r="M25" s="135" t="n"/>
      <c r="N25" s="135" t="n"/>
      <c r="O25" s="135" t="n"/>
      <c r="P25" s="135" t="n"/>
      <c r="Q25" s="135" t="n"/>
      <c r="R25" s="135" t="n"/>
      <c r="S25" s="135" t="n"/>
      <c r="T25" s="135" t="n"/>
      <c r="U25" s="135" t="n"/>
      <c r="V25" s="135" t="n"/>
      <c r="W25" s="135" t="n"/>
      <c r="X25" s="135" t="n"/>
      <c r="Y25" s="135" t="n"/>
      <c r="Z25" s="135" t="n"/>
    </row>
    <row r="26" ht="18" customHeight="1" s="173" thickBot="1">
      <c r="A26" s="138" t="inlineStr">
        <is>
          <t>Lain-lain</t>
        </is>
      </c>
      <c r="B26" s="134" t="n"/>
      <c r="C26" s="135" t="inlineStr"/>
      <c r="D26" s="135" t="n">
        <v>0.061</v>
      </c>
      <c r="E26" s="135" t="n">
        <v>223.378</v>
      </c>
      <c r="F26" s="135" t="n">
        <v>373.359</v>
      </c>
      <c r="G26" s="135" t="n">
        <v>202.43</v>
      </c>
      <c r="H26" s="135" t="n"/>
      <c r="I26" s="135" t="n"/>
      <c r="J26" s="135" t="n"/>
      <c r="K26" s="135" t="n"/>
      <c r="L26" s="135" t="n"/>
      <c r="M26" s="135" t="n"/>
      <c r="N26" s="135" t="n"/>
      <c r="O26" s="135" t="n"/>
      <c r="P26" s="135" t="n"/>
      <c r="Q26" s="135" t="n"/>
      <c r="R26" s="135" t="n"/>
      <c r="S26" s="135" t="n"/>
      <c r="T26" s="135" t="n"/>
      <c r="U26" s="135" t="n"/>
      <c r="V26" s="135" t="n"/>
      <c r="W26" s="135" t="n"/>
      <c r="X26" s="135" t="n"/>
      <c r="Y26" s="135" t="n"/>
      <c r="Z26" s="135" t="n"/>
    </row>
    <row r="27" ht="49" customHeight="1" s="173" thickBot="1">
      <c r="A27" s="139" t="inlineStr">
        <is>
          <t>Subjumlah beban syariah dan hak pihak ketiga atas bagi hasil dana syirkah temporer</t>
        </is>
      </c>
      <c r="B27" s="134" t="n"/>
      <c r="C27" s="137" t="n">
        <v>4378.807</v>
      </c>
      <c r="D27" s="137" t="n">
        <v>4032.169</v>
      </c>
      <c r="E27" s="137" t="n">
        <v>5993.168</v>
      </c>
      <c r="F27" s="137" t="n">
        <v>7889.029</v>
      </c>
      <c r="G27" s="137" t="n">
        <v>9136.405000000001</v>
      </c>
      <c r="H27" s="137" t="n"/>
      <c r="I27" s="137" t="n"/>
      <c r="J27" s="137" t="n"/>
      <c r="K27" s="137" t="n"/>
      <c r="L27" s="137" t="n"/>
      <c r="M27" s="137" t="n"/>
      <c r="N27" s="137" t="n"/>
      <c r="O27" s="137" t="n"/>
      <c r="P27" s="137" t="n"/>
      <c r="Q27" s="137" t="n"/>
      <c r="R27" s="137" t="n"/>
      <c r="S27" s="137" t="n"/>
      <c r="T27" s="137" t="n"/>
      <c r="U27" s="137" t="n"/>
      <c r="V27" s="137" t="n"/>
      <c r="W27" s="137" t="n"/>
      <c r="X27" s="137" t="n"/>
      <c r="Y27" s="137" t="n"/>
      <c r="Z27" s="137" t="n"/>
    </row>
    <row r="28" ht="18" customHeight="1" s="173" thickBot="1">
      <c r="A28" s="136" t="inlineStr">
        <is>
          <t>Jumlah beban bunga dan syariah</t>
        </is>
      </c>
      <c r="B28" s="134" t="n"/>
      <c r="C28" s="137" t="n">
        <v>4378.807</v>
      </c>
      <c r="D28" s="137" t="n">
        <v>4032.169</v>
      </c>
      <c r="E28" s="137" t="n">
        <v>5993.168</v>
      </c>
      <c r="F28" s="137" t="n">
        <v>7889.029</v>
      </c>
      <c r="G28" s="137" t="n">
        <v>9136.405000000001</v>
      </c>
      <c r="H28" s="137" t="n"/>
      <c r="I28" s="137" t="n"/>
      <c r="J28" s="137" t="n"/>
      <c r="K28" s="137" t="n"/>
      <c r="L28" s="137" t="n"/>
      <c r="M28" s="137" t="n"/>
      <c r="N28" s="137" t="n"/>
      <c r="O28" s="137" t="n"/>
      <c r="P28" s="137" t="n"/>
      <c r="Q28" s="137" t="n"/>
      <c r="R28" s="137" t="n"/>
      <c r="S28" s="137" t="n"/>
      <c r="T28" s="137" t="n"/>
      <c r="U28" s="137" t="n"/>
      <c r="V28" s="137" t="n"/>
      <c r="W28" s="137" t="n"/>
      <c r="X28" s="137" t="n"/>
      <c r="Y28" s="137" t="n"/>
      <c r="Z28" s="137" t="n"/>
    </row>
  </sheetData>
  <mergeCells count="1">
    <mergeCell ref="A1:C1"/>
  </mergeCells>
  <dataValidations count="1">
    <dataValidation sqref="C6:Z14 C16:Z28"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16.xml><?xml version="1.0" encoding="utf-8"?>
<worksheet xmlns="http://schemas.openxmlformats.org/spreadsheetml/2006/main">
  <sheetPr>
    <outlinePr summaryBelow="1" summaryRight="1"/>
    <pageSetUpPr/>
  </sheetPr>
  <dimension ref="A1:T129"/>
  <sheetViews>
    <sheetView workbookViewId="0">
      <selection activeCell="A1" sqref="A1"/>
    </sheetView>
  </sheetViews>
  <sheetFormatPr baseColWidth="10" defaultColWidth="9" defaultRowHeight="12"/>
  <sheetData>
    <row r="1">
      <c r="A1" s="0" t="inlineStr">
        <is>
          <t>Entitas tunggal / Single entity</t>
        </is>
      </c>
      <c r="B1" s="0" t="inlineStr">
        <is>
          <t>Ya / Yes</t>
        </is>
      </c>
      <c r="C1" s="0" t="inlineStr">
        <is>
          <t>Ya / Yes</t>
        </is>
      </c>
      <c r="D1" s="0" t="inlineStr">
        <is>
          <t>Tidak Diaudit / Unaudit</t>
        </is>
      </c>
      <c r="E1" s="0" t="inlineStr">
        <is>
          <t>Saham / Stock</t>
        </is>
      </c>
      <c r="F1" s="0" t="inlineStr">
        <is>
          <t>Local Company - Indonesia Jurisdiction</t>
        </is>
      </c>
      <c r="G1" s="0" t="inlineStr">
        <is>
          <t>Utama / Main</t>
        </is>
      </c>
      <c r="H1" s="0" t="inlineStr">
        <is>
          <t>Wajar Tanpa Modifikasian / Unqualified</t>
        </is>
      </c>
      <c r="I1" s="0" t="inlineStr">
        <is>
          <t>PSAK</t>
        </is>
      </c>
      <c r="J1" s="0" t="inlineStr">
        <is>
          <t>1</t>
        </is>
      </c>
      <c r="K1" s="0" t="inlineStr">
        <is>
          <t>A111. Oil &amp; Gas Production &amp; Refinery</t>
        </is>
      </c>
      <c r="L1" s="0" t="inlineStr">
        <is>
          <t>A11. Oil &amp; Gas</t>
        </is>
      </c>
      <c r="M1" s="0" t="inlineStr">
        <is>
          <t>A1. Oil, Gas &amp; Coal</t>
        </is>
      </c>
      <c r="N1" s="0" t="inlineStr">
        <is>
          <t>A. Energy</t>
        </is>
      </c>
      <c r="O1" s="0" t="inlineStr">
        <is>
          <t>Kuartal I / First Quarter</t>
        </is>
      </c>
      <c r="P1" s="0" t="inlineStr">
        <is>
          <t>Ya / Yes</t>
        </is>
      </c>
      <c r="Q1" s="0" t="inlineStr">
        <is>
          <t>Satuan Penuh / Full Amount</t>
        </is>
      </c>
      <c r="R1" s="0" t="inlineStr">
        <is>
          <t>Asuransi / Insurance</t>
        </is>
      </c>
      <c r="S1" s="0" t="inlineStr">
        <is>
          <t>Rupiah / IDR</t>
        </is>
      </c>
      <c r="T1" s="0" t="inlineStr">
        <is>
          <t>Indonesian Government</t>
        </is>
      </c>
    </row>
    <row r="2">
      <c r="A2" s="0" t="inlineStr">
        <is>
          <t>Entitas grup / Group entity</t>
        </is>
      </c>
      <c r="B2" s="0" t="inlineStr">
        <is>
          <t>Tidak / No</t>
        </is>
      </c>
      <c r="C2" s="0" t="inlineStr">
        <is>
          <t>Tidak / No</t>
        </is>
      </c>
      <c r="D2" s="0" t="inlineStr">
        <is>
          <t>Ditelaah secara Terbatas / Limited Review</t>
        </is>
      </c>
      <c r="E2" s="0" t="inlineStr">
        <is>
          <t>Obligasi / Bond</t>
        </is>
      </c>
      <c r="F2" s="0" t="inlineStr">
        <is>
          <t>Joint Venture - Indonesia Jurisdiction</t>
        </is>
      </c>
      <c r="G2" s="0" t="inlineStr">
        <is>
          <t>Pengembangan / Development</t>
        </is>
      </c>
      <c r="H2" s="0" t="inlineStr">
        <is>
          <t>Wajar Dengan Pengecualian / Qualified</t>
        </is>
      </c>
      <c r="I2" s="0" t="inlineStr">
        <is>
          <t>ETAP</t>
        </is>
      </c>
      <c r="J2" s="0" t="inlineStr">
        <is>
          <t>2</t>
        </is>
      </c>
      <c r="K2" s="0" t="inlineStr">
        <is>
          <t>A112. Oil &amp; Gas Storage &amp; Distribution</t>
        </is>
      </c>
      <c r="L2" s="0" t="inlineStr">
        <is>
          <t>A12. Coal</t>
        </is>
      </c>
      <c r="M2" s="0" t="inlineStr">
        <is>
          <t>A2. Alternative Energy</t>
        </is>
      </c>
      <c r="N2" s="0" t="inlineStr">
        <is>
          <t>B. Basic Materials</t>
        </is>
      </c>
      <c r="O2" s="0" t="inlineStr">
        <is>
          <t>Kuartal II / Second Quarter</t>
        </is>
      </c>
      <c r="P2" s="0" t="inlineStr">
        <is>
          <t>Tidak / No</t>
        </is>
      </c>
      <c r="Q2" s="0" t="inlineStr">
        <is>
          <t>Ribuan / In Thousand</t>
        </is>
      </c>
      <c r="R2" s="0" t="inlineStr">
        <is>
          <t>Infrastruktur / Infrastructure</t>
        </is>
      </c>
      <c r="S2" s="0" t="inlineStr">
        <is>
          <t>Dollar Amerika / USD</t>
        </is>
      </c>
      <c r="T2" s="0" t="inlineStr">
        <is>
          <t>Individual WNI</t>
        </is>
      </c>
    </row>
    <row r="3">
      <c r="D3" s="0" t="inlineStr">
        <is>
          <t>Diaudit / Audited</t>
        </is>
      </c>
      <c r="E3" s="0" t="inlineStr">
        <is>
          <t>Saham dan Obligasi / Stock and Bond</t>
        </is>
      </c>
      <c r="F3" s="0" t="inlineStr">
        <is>
          <t>Joint Venture - Non-Indonesia Jurisdiction</t>
        </is>
      </c>
      <c r="G3" s="0" t="inlineStr">
        <is>
          <t>Akselerasi / Acceleration</t>
        </is>
      </c>
      <c r="H3" s="0" t="inlineStr">
        <is>
          <t>Tidak Wajar / Adverse</t>
        </is>
      </c>
      <c r="J3" s="0" t="inlineStr">
        <is>
          <t>3</t>
        </is>
      </c>
      <c r="K3" s="0" t="inlineStr">
        <is>
          <t>A121. Coal Production</t>
        </is>
      </c>
      <c r="L3" s="0" t="inlineStr">
        <is>
          <t>A13. Oil, Gas &amp; Coal Supports</t>
        </is>
      </c>
      <c r="M3" s="0" t="inlineStr">
        <is>
          <t>B1. Basic Materials</t>
        </is>
      </c>
      <c r="N3" s="0" t="inlineStr">
        <is>
          <t>C. Industrials</t>
        </is>
      </c>
      <c r="O3" s="0" t="inlineStr">
        <is>
          <t>Kuartal III / Third Quarter</t>
        </is>
      </c>
      <c r="Q3" s="0" t="inlineStr">
        <is>
          <t>Jutaan / In Million</t>
        </is>
      </c>
      <c r="R3" s="0" t="inlineStr">
        <is>
          <t>Keuangan dan Syariah / Financial and Sharia</t>
        </is>
      </c>
      <c r="T3" s="0" t="inlineStr">
        <is>
          <t>Individual Foreign, Residential</t>
        </is>
      </c>
    </row>
    <row r="4">
      <c r="E4" s="0" t="inlineStr">
        <is>
          <t>Sertifikat Penitipan Efek Indonesia / Indonesian Depository Receipt</t>
        </is>
      </c>
      <c r="F4" s="0" t="inlineStr">
        <is>
          <t>Foreign Company</t>
        </is>
      </c>
      <c r="G4" s="0" t="inlineStr">
        <is>
          <t>Ekonomi Baru / New Economy</t>
        </is>
      </c>
      <c r="H4" s="0" t="inlineStr">
        <is>
          <t>Tidak Memberikan Pendapat / Disclaimer</t>
        </is>
      </c>
      <c r="J4" s="0" t="inlineStr">
        <is>
          <t>4</t>
        </is>
      </c>
      <c r="K4" s="0" t="inlineStr">
        <is>
          <t>A122. Coal Distribution</t>
        </is>
      </c>
      <c r="L4" s="0" t="inlineStr">
        <is>
          <t>A21. Alternative Energy Equipment</t>
        </is>
      </c>
      <c r="M4" s="0" t="inlineStr">
        <is>
          <t>C1. Industrial Goods</t>
        </is>
      </c>
      <c r="N4" s="0" t="inlineStr">
        <is>
          <t>D. Consumer Non-Cyclicals</t>
        </is>
      </c>
      <c r="O4" s="0" t="inlineStr">
        <is>
          <t>Tahunan / Annual</t>
        </is>
      </c>
      <c r="Q4" s="0" t="inlineStr">
        <is>
          <t>Miliaran / In Billion</t>
        </is>
      </c>
      <c r="R4" s="0" t="inlineStr">
        <is>
          <t>Kontrak Investasi Kolektif / Collective</t>
        </is>
      </c>
      <c r="T4" s="0" t="inlineStr">
        <is>
          <t>Individual Foreign, Non-Residential</t>
        </is>
      </c>
    </row>
    <row r="5">
      <c r="E5" s="0" t="inlineStr">
        <is>
          <t>Efek Beragun Aset / Asset-Backed Securities</t>
        </is>
      </c>
      <c r="G5" s="0" t="inlineStr">
        <is>
          <t>Pemantauan Khusus / Watchlist</t>
        </is>
      </c>
      <c r="J5" s="0" t="inlineStr">
        <is>
          <t>5</t>
        </is>
      </c>
      <c r="K5" s="0" t="inlineStr">
        <is>
          <t>A131. Oil &amp; Gas Drilling Service</t>
        </is>
      </c>
      <c r="L5" s="0" t="inlineStr">
        <is>
          <t>A22. Alternative Fuels</t>
        </is>
      </c>
      <c r="M5" s="0" t="inlineStr">
        <is>
          <t>C2. Industrial Services</t>
        </is>
      </c>
      <c r="N5" s="0" t="inlineStr">
        <is>
          <t>E. Consumer Cyclicals</t>
        </is>
      </c>
      <c r="R5" s="0" t="inlineStr">
        <is>
          <t>Pembiayaan / Financing</t>
        </is>
      </c>
      <c r="T5" s="0" t="inlineStr">
        <is>
          <t>National Corporation</t>
        </is>
      </c>
    </row>
    <row r="6">
      <c r="E6" s="0" t="inlineStr">
        <is>
          <t>Kontrak Investasi Kolektif / Collective Investment Contract</t>
        </is>
      </c>
      <c r="G6" s="0" t="inlineStr">
        <is>
          <t>Lain-lain / Other</t>
        </is>
      </c>
      <c r="K6" s="0" t="inlineStr">
        <is>
          <t>A132. Oil, Gas &amp; Coal Equipment &amp; Services</t>
        </is>
      </c>
      <c r="L6" s="0" t="inlineStr">
        <is>
          <t>B11. Chemicals</t>
        </is>
      </c>
      <c r="M6" s="0" t="inlineStr">
        <is>
          <t>C3. Multi-sector Holdings</t>
        </is>
      </c>
      <c r="N6" s="0" t="inlineStr">
        <is>
          <t>F. Healthcare</t>
        </is>
      </c>
      <c r="R6" s="0" t="inlineStr">
        <is>
          <t>Properti / Property</t>
        </is>
      </c>
      <c r="T6" s="0" t="inlineStr">
        <is>
          <t>Foreign Corporation</t>
        </is>
      </c>
    </row>
    <row r="7">
      <c r="K7" s="0" t="inlineStr">
        <is>
          <t>A211. Alternative Energy Equipment</t>
        </is>
      </c>
      <c r="L7" s="0" t="inlineStr">
        <is>
          <t>B12. Construction Materials</t>
        </is>
      </c>
      <c r="M7" s="0" t="inlineStr">
        <is>
          <t>D1. Food &amp; Staples Retailing</t>
        </is>
      </c>
      <c r="N7" s="0" t="inlineStr">
        <is>
          <t>G. Financials</t>
        </is>
      </c>
      <c r="R7" s="0" t="inlineStr">
        <is>
          <t>Sekuritas / Securities</t>
        </is>
      </c>
      <c r="T7" s="0" t="inlineStr">
        <is>
          <t>National and Foreign Corporation</t>
        </is>
      </c>
    </row>
    <row r="8">
      <c r="K8" s="0" t="inlineStr">
        <is>
          <t>A221. Alternative Fuels</t>
        </is>
      </c>
      <c r="L8" s="0" t="inlineStr">
        <is>
          <t>B13. Containers &amp; Packaging</t>
        </is>
      </c>
      <c r="M8" s="0" t="inlineStr">
        <is>
          <t>D2. Food &amp; Beverage</t>
        </is>
      </c>
      <c r="N8" s="0" t="inlineStr">
        <is>
          <t>H. Properties &amp; Real Estate</t>
        </is>
      </c>
      <c r="R8" s="0" t="inlineStr">
        <is>
          <t>Umum / General</t>
        </is>
      </c>
      <c r="T8" s="0" t="inlineStr">
        <is>
          <t>No Controlling Shareholder</t>
        </is>
      </c>
    </row>
    <row r="9">
      <c r="K9" s="0" t="inlineStr">
        <is>
          <t>B111. Basic Chemicals</t>
        </is>
      </c>
      <c r="L9" s="0" t="inlineStr">
        <is>
          <t>B14. Metals &amp; Minerals</t>
        </is>
      </c>
      <c r="M9" s="0" t="inlineStr">
        <is>
          <t>D3. Tobacco</t>
        </is>
      </c>
      <c r="N9" s="0" t="inlineStr">
        <is>
          <t>I. Technology</t>
        </is>
      </c>
    </row>
    <row r="10">
      <c r="K10" s="0" t="inlineStr">
        <is>
          <t>B112. Agricultural Chemicals</t>
        </is>
      </c>
      <c r="L10" s="0" t="inlineStr">
        <is>
          <t>B15. Forestry &amp; Paper</t>
        </is>
      </c>
      <c r="M10" s="0" t="inlineStr">
        <is>
          <t>D4. Nondurable Household Products</t>
        </is>
      </c>
      <c r="N10" s="0" t="inlineStr">
        <is>
          <t>J. Infrastructures</t>
        </is>
      </c>
    </row>
    <row r="11">
      <c r="K11" s="0" t="inlineStr">
        <is>
          <t>B113. Specialty Chemicals</t>
        </is>
      </c>
      <c r="L11" s="0" t="inlineStr">
        <is>
          <t>C11. Aerospace &amp; Defense</t>
        </is>
      </c>
      <c r="M11" s="0" t="inlineStr">
        <is>
          <t>E1. Automobiles &amp; Components</t>
        </is>
      </c>
      <c r="N11" s="0" t="inlineStr">
        <is>
          <t>K. Transportation &amp; Logistic</t>
        </is>
      </c>
    </row>
    <row r="12">
      <c r="K12" s="0" t="inlineStr">
        <is>
          <t>B121. Construction Materials</t>
        </is>
      </c>
      <c r="L12" s="0" t="inlineStr">
        <is>
          <t>C12. Building Products &amp; Fixtures</t>
        </is>
      </c>
      <c r="M12" s="0" t="inlineStr">
        <is>
          <t>E2. Household Goods</t>
        </is>
      </c>
      <c r="N12" s="0" t="inlineStr">
        <is>
          <t>Z. Listed Investment Product</t>
        </is>
      </c>
    </row>
    <row r="13">
      <c r="K13" s="0" t="inlineStr">
        <is>
          <t>B131. Containers &amp; Packaging</t>
        </is>
      </c>
      <c r="L13" s="0" t="inlineStr">
        <is>
          <t>C13. Electrical</t>
        </is>
      </c>
      <c r="M13" s="0" t="inlineStr">
        <is>
          <t>E3. Leisure Goods</t>
        </is>
      </c>
    </row>
    <row r="14">
      <c r="K14" s="0" t="inlineStr">
        <is>
          <t>B141. Aluminum</t>
        </is>
      </c>
      <c r="L14" s="0" t="inlineStr">
        <is>
          <t>C14. Machinery</t>
        </is>
      </c>
      <c r="M14" s="0" t="inlineStr">
        <is>
          <t>E4. Apparel &amp; Luxury Goods</t>
        </is>
      </c>
    </row>
    <row r="15">
      <c r="K15" s="0" t="inlineStr">
        <is>
          <t>B142. Cooper</t>
        </is>
      </c>
      <c r="L15" s="0" t="inlineStr">
        <is>
          <t>C21. Diversified Industrial Trading</t>
        </is>
      </c>
      <c r="M15" s="0" t="inlineStr">
        <is>
          <t>E5. Consumer Services</t>
        </is>
      </c>
    </row>
    <row r="16">
      <c r="K16" s="0" t="inlineStr">
        <is>
          <t>B143. Gold</t>
        </is>
      </c>
      <c r="L16" s="0" t="inlineStr">
        <is>
          <t>C22. Commercial Services</t>
        </is>
      </c>
      <c r="M16" s="0" t="inlineStr">
        <is>
          <t>E6. Media &amp; Entertainment</t>
        </is>
      </c>
    </row>
    <row r="17">
      <c r="K17" s="0" t="inlineStr">
        <is>
          <t>B144. Iron &amp; Steel</t>
        </is>
      </c>
      <c r="L17" s="0" t="inlineStr">
        <is>
          <t>C23. Professional Services</t>
        </is>
      </c>
      <c r="M17" s="0" t="inlineStr">
        <is>
          <t>E7. Retailing</t>
        </is>
      </c>
    </row>
    <row r="18">
      <c r="K18" s="0" t="inlineStr">
        <is>
          <t>B145. Precious Metals &amp; Minerals</t>
        </is>
      </c>
      <c r="L18" s="0" t="inlineStr">
        <is>
          <t>C31. Multi-sector Holdings</t>
        </is>
      </c>
      <c r="M18" s="0" t="inlineStr">
        <is>
          <t>F1. Healthcare Equipment &amp; Providers</t>
        </is>
      </c>
    </row>
    <row r="19">
      <c r="K19" s="0" t="inlineStr">
        <is>
          <t>B146. Diversified Metals &amp; Minerals</t>
        </is>
      </c>
      <c r="L19" s="0" t="inlineStr">
        <is>
          <t>D11. Food &amp; Staples Retailing</t>
        </is>
      </c>
      <c r="M19" s="0" t="inlineStr">
        <is>
          <t>F2. Pharmaceuticals &amp; Health Care Research</t>
        </is>
      </c>
    </row>
    <row r="20">
      <c r="K20" s="0" t="inlineStr">
        <is>
          <t>B147. Mining Equipment &amp; Services</t>
        </is>
      </c>
      <c r="L20" s="0" t="inlineStr">
        <is>
          <t>D21. Beverages</t>
        </is>
      </c>
      <c r="M20" s="0" t="inlineStr">
        <is>
          <t>G1. Banks</t>
        </is>
      </c>
    </row>
    <row r="21">
      <c r="K21" s="0" t="inlineStr">
        <is>
          <t>B151. Timber</t>
        </is>
      </c>
      <c r="L21" s="0" t="inlineStr">
        <is>
          <t>D22. Processed Foods</t>
        </is>
      </c>
      <c r="M21" s="0" t="inlineStr">
        <is>
          <t>G2. Financing Service</t>
        </is>
      </c>
    </row>
    <row r="22">
      <c r="K22" s="0" t="inlineStr">
        <is>
          <t>B152. Paper</t>
        </is>
      </c>
      <c r="L22" s="0" t="inlineStr">
        <is>
          <t>D23. Agricultural Products</t>
        </is>
      </c>
      <c r="M22" s="0" t="inlineStr">
        <is>
          <t>G3. Investment Service</t>
        </is>
      </c>
    </row>
    <row r="23">
      <c r="K23" s="0" t="inlineStr">
        <is>
          <t>B153. Diversified Forest</t>
        </is>
      </c>
      <c r="L23" s="0" t="inlineStr">
        <is>
          <t>D31. Tobacco</t>
        </is>
      </c>
      <c r="M23" s="0" t="inlineStr">
        <is>
          <t>G4. Insurance</t>
        </is>
      </c>
    </row>
    <row r="24">
      <c r="K24" s="0" t="inlineStr">
        <is>
          <t>C111. Aerospace &amp; Defense</t>
        </is>
      </c>
      <c r="L24" s="0" t="inlineStr">
        <is>
          <t>D41. Household Products</t>
        </is>
      </c>
      <c r="M24" s="0" t="inlineStr">
        <is>
          <t>G5. Holding &amp; Investment Companies</t>
        </is>
      </c>
    </row>
    <row r="25">
      <c r="K25" s="0" t="inlineStr">
        <is>
          <t>C121. Building Products &amp; Fixtures</t>
        </is>
      </c>
      <c r="L25" s="0" t="inlineStr">
        <is>
          <t>D42. Personal Care Products</t>
        </is>
      </c>
      <c r="M25" s="0" t="inlineStr">
        <is>
          <t>H1. Properties &amp; Real Estate</t>
        </is>
      </c>
    </row>
    <row r="26">
      <c r="K26" s="0" t="inlineStr">
        <is>
          <t>C131. Electrical Components &amp; Equipment</t>
        </is>
      </c>
      <c r="L26" s="0" t="inlineStr">
        <is>
          <t>E11. Auto Components</t>
        </is>
      </c>
      <c r="M26" s="0" t="inlineStr">
        <is>
          <t>I1. Software &amp; IT Services</t>
        </is>
      </c>
    </row>
    <row r="27">
      <c r="K27" s="0" t="inlineStr">
        <is>
          <t>C132. Heavy Electrical Equipment</t>
        </is>
      </c>
      <c r="L27" s="0" t="inlineStr">
        <is>
          <t>E12. Automobiles</t>
        </is>
      </c>
      <c r="M27" s="0" t="inlineStr">
        <is>
          <t>I2. Technology Hardware &amp; Equipment</t>
        </is>
      </c>
    </row>
    <row r="28">
      <c r="K28" s="0" t="inlineStr">
        <is>
          <t>C141. Construction Machinery &amp; Heavy Vehicles</t>
        </is>
      </c>
      <c r="L28" s="0" t="inlineStr">
        <is>
          <t>E21. Household Goods</t>
        </is>
      </c>
      <c r="M28" s="0" t="inlineStr">
        <is>
          <t>J1. Transportation Infrastructure</t>
        </is>
      </c>
    </row>
    <row r="29">
      <c r="K29" s="0" t="inlineStr">
        <is>
          <t>C142. Agricultural &amp; Farm Machinery</t>
        </is>
      </c>
      <c r="L29" s="0" t="inlineStr">
        <is>
          <t>E31. Consumer Electronics</t>
        </is>
      </c>
      <c r="M29" s="0" t="inlineStr">
        <is>
          <t>J2. Heavy Constructions &amp; Civil Engineering</t>
        </is>
      </c>
    </row>
    <row r="30">
      <c r="K30" s="0" t="inlineStr">
        <is>
          <t>C143. Industrial Machinery &amp; Components</t>
        </is>
      </c>
      <c r="L30" s="0" t="inlineStr">
        <is>
          <t>E32. Sport Equipment &amp; Hobbies Goods</t>
        </is>
      </c>
      <c r="M30" s="0" t="inlineStr">
        <is>
          <t>J3. Telecommunication</t>
        </is>
      </c>
    </row>
    <row r="31">
      <c r="K31" s="0" t="inlineStr">
        <is>
          <t>C211. Diversified Industrial Trading</t>
        </is>
      </c>
      <c r="L31" s="0" t="inlineStr">
        <is>
          <t>E41. Apparel &amp; Luxury Goods</t>
        </is>
      </c>
      <c r="M31" s="0" t="inlineStr">
        <is>
          <t>J4. Utilities</t>
        </is>
      </c>
    </row>
    <row r="32">
      <c r="K32" s="0" t="inlineStr">
        <is>
          <t>C221. Commercial Printing</t>
        </is>
      </c>
      <c r="L32" s="0" t="inlineStr">
        <is>
          <t>E51. Tourism &amp; Recreation</t>
        </is>
      </c>
      <c r="M32" s="0" t="inlineStr">
        <is>
          <t>K1. Transportation</t>
        </is>
      </c>
    </row>
    <row r="33">
      <c r="K33" s="0" t="inlineStr">
        <is>
          <t>C222. Environmental &amp; Facilities Services</t>
        </is>
      </c>
      <c r="L33" s="0" t="inlineStr">
        <is>
          <t>E52. Education &amp; Support Services</t>
        </is>
      </c>
      <c r="M33" s="0" t="inlineStr">
        <is>
          <t>K2. Logistics &amp; Deliveries</t>
        </is>
      </c>
    </row>
    <row r="34">
      <c r="K34" s="0" t="inlineStr">
        <is>
          <t>C223. Office Supplies</t>
        </is>
      </c>
      <c r="L34" s="0" t="inlineStr">
        <is>
          <t>E61. Media</t>
        </is>
      </c>
      <c r="M34" s="0" t="inlineStr">
        <is>
          <t>Z1. Investment Trusts</t>
        </is>
      </c>
    </row>
    <row r="35">
      <c r="K35" s="0" t="inlineStr">
        <is>
          <t>C224. Business Support Services</t>
        </is>
      </c>
      <c r="L35" s="0" t="inlineStr">
        <is>
          <t>E62. Entertainment &amp; Movie Production</t>
        </is>
      </c>
      <c r="M35" s="0" t="inlineStr">
        <is>
          <t>Z2. Bonds</t>
        </is>
      </c>
    </row>
    <row r="36">
      <c r="K36" s="0" t="inlineStr">
        <is>
          <t>C231. Human Resource &amp; Employment Services</t>
        </is>
      </c>
      <c r="L36" s="0" t="inlineStr">
        <is>
          <t>E71. Consumer Distributors</t>
        </is>
      </c>
    </row>
    <row r="37">
      <c r="K37" s="0" t="inlineStr">
        <is>
          <t>C232. Research &amp; Consulting Services</t>
        </is>
      </c>
      <c r="L37" s="0" t="inlineStr">
        <is>
          <t>E72. Internet &amp; Homeshop Retail</t>
        </is>
      </c>
    </row>
    <row r="38">
      <c r="K38" s="0" t="inlineStr">
        <is>
          <t>C311. Multi-sector Holdings</t>
        </is>
      </c>
      <c r="L38" s="0" t="inlineStr">
        <is>
          <t>E73. Department Stores</t>
        </is>
      </c>
    </row>
    <row r="39">
      <c r="K39" s="0" t="inlineStr">
        <is>
          <t>D111. Drug Retail &amp; Distributors</t>
        </is>
      </c>
      <c r="L39" s="0" t="inlineStr">
        <is>
          <t>E74. Specialty Retail</t>
        </is>
      </c>
    </row>
    <row r="40">
      <c r="K40" s="0" t="inlineStr">
        <is>
          <t>D112. Food Retail &amp; Distributors</t>
        </is>
      </c>
      <c r="L40" s="0" t="inlineStr">
        <is>
          <t>F11. Healthcare Equipment &amp; Supplies</t>
        </is>
      </c>
    </row>
    <row r="41">
      <c r="K41" s="0" t="inlineStr">
        <is>
          <t>D113. Supermarkets &amp; Convenience Store</t>
        </is>
      </c>
      <c r="L41" s="0" t="inlineStr">
        <is>
          <t>F12. Healthcare Providers</t>
        </is>
      </c>
    </row>
    <row r="42">
      <c r="K42" s="0" t="inlineStr">
        <is>
          <t>D211. Liquors</t>
        </is>
      </c>
      <c r="L42" s="0" t="inlineStr">
        <is>
          <t>F21. Pharmaceuticals</t>
        </is>
      </c>
    </row>
    <row r="43">
      <c r="K43" s="0" t="inlineStr">
        <is>
          <t>D212. Soft Drinks</t>
        </is>
      </c>
      <c r="L43" s="0" t="inlineStr">
        <is>
          <t>F22. Healthcare Research</t>
        </is>
      </c>
    </row>
    <row r="44">
      <c r="K44" s="0" t="inlineStr">
        <is>
          <t>D221. Dairy Products</t>
        </is>
      </c>
      <c r="L44" s="0" t="inlineStr">
        <is>
          <t>G11. Banks</t>
        </is>
      </c>
    </row>
    <row r="45">
      <c r="K45" s="0" t="inlineStr">
        <is>
          <t>D222. Processed Foods</t>
        </is>
      </c>
      <c r="L45" s="0" t="inlineStr">
        <is>
          <t>G21. Consumer Financing</t>
        </is>
      </c>
    </row>
    <row r="46">
      <c r="K46" s="0" t="inlineStr">
        <is>
          <t>D231. Fish, Meat, &amp; Poultry</t>
        </is>
      </c>
      <c r="L46" s="0" t="inlineStr">
        <is>
          <t>G22. Business Financing</t>
        </is>
      </c>
    </row>
    <row r="47">
      <c r="K47" s="0" t="inlineStr">
        <is>
          <t>D232. Plantations &amp; Crops</t>
        </is>
      </c>
      <c r="L47" s="0" t="inlineStr">
        <is>
          <t>G31. Investment Services</t>
        </is>
      </c>
    </row>
    <row r="48">
      <c r="K48" s="0" t="inlineStr">
        <is>
          <t>D311. Tobacco</t>
        </is>
      </c>
      <c r="L48" s="0" t="inlineStr">
        <is>
          <t>G41. Insurance</t>
        </is>
      </c>
    </row>
    <row r="49">
      <c r="K49" s="0" t="inlineStr">
        <is>
          <t>D411. Household Products</t>
        </is>
      </c>
      <c r="L49" s="0" t="inlineStr">
        <is>
          <t>G51. Holding &amp; Investment Companies</t>
        </is>
      </c>
    </row>
    <row r="50">
      <c r="K50" s="0" t="inlineStr">
        <is>
          <t>D421. Personal Care Products</t>
        </is>
      </c>
      <c r="L50" s="0" t="inlineStr">
        <is>
          <t>H11. Real Estate Management &amp; Development</t>
        </is>
      </c>
    </row>
    <row r="51">
      <c r="K51" s="0" t="inlineStr">
        <is>
          <t>E111. Auto Parts &amp; Equipment</t>
        </is>
      </c>
      <c r="L51" s="0" t="inlineStr">
        <is>
          <t>I11. Online Applications &amp; Services</t>
        </is>
      </c>
    </row>
    <row r="52">
      <c r="K52" s="0" t="inlineStr">
        <is>
          <t>E112. Tires</t>
        </is>
      </c>
      <c r="L52" s="0" t="inlineStr">
        <is>
          <t>I12. IT Services &amp; Consulting</t>
        </is>
      </c>
    </row>
    <row r="53">
      <c r="K53" s="0" t="inlineStr">
        <is>
          <t>E121. Car Manufacturers</t>
        </is>
      </c>
      <c r="L53" s="0" t="inlineStr">
        <is>
          <t>I13. Software</t>
        </is>
      </c>
    </row>
    <row r="54">
      <c r="K54" s="0" t="inlineStr">
        <is>
          <t>E122. Motorcycle Manufacturers</t>
        </is>
      </c>
      <c r="L54" s="0" t="inlineStr">
        <is>
          <t>I21. Networking Equipment</t>
        </is>
      </c>
    </row>
    <row r="55">
      <c r="K55" s="0" t="inlineStr">
        <is>
          <t>E211. Home Furnishings</t>
        </is>
      </c>
      <c r="L55" s="0" t="inlineStr">
        <is>
          <t>I22. Computer Hardware</t>
        </is>
      </c>
    </row>
    <row r="56">
      <c r="K56" s="0" t="inlineStr">
        <is>
          <t>E212. Household Appliances</t>
        </is>
      </c>
      <c r="L56" s="0" t="inlineStr">
        <is>
          <t>I23. Electronic Equipment, Instruments &amp; Components</t>
        </is>
      </c>
    </row>
    <row r="57">
      <c r="K57" s="0" t="inlineStr">
        <is>
          <t>E213. Housewares &amp; Specialties</t>
        </is>
      </c>
      <c r="L57" s="0" t="inlineStr">
        <is>
          <t>J11. Transport Infrastructure Operator</t>
        </is>
      </c>
    </row>
    <row r="58">
      <c r="K58" s="0" t="inlineStr">
        <is>
          <t>E311. Consumer Electronics</t>
        </is>
      </c>
      <c r="L58" s="0" t="inlineStr">
        <is>
          <t>J21. Heavy Constructions &amp; Civil Engineering</t>
        </is>
      </c>
    </row>
    <row r="59">
      <c r="K59" s="0" t="inlineStr">
        <is>
          <t>E321. Sport Equipment &amp; Hobbies Goods</t>
        </is>
      </c>
      <c r="L59" s="0" t="inlineStr">
        <is>
          <t>J31. Telecommunication Service</t>
        </is>
      </c>
    </row>
    <row r="60">
      <c r="K60" s="0" t="inlineStr">
        <is>
          <t>E411. Clothing, Accessories &amp; Bags</t>
        </is>
      </c>
      <c r="L60" s="0" t="inlineStr">
        <is>
          <t>J32. Wireless Telecommunication Services</t>
        </is>
      </c>
    </row>
    <row r="61">
      <c r="K61" s="0" t="inlineStr">
        <is>
          <t>E412. Footwear</t>
        </is>
      </c>
      <c r="L61" s="0" t="inlineStr">
        <is>
          <t>J41. Electric Utilities</t>
        </is>
      </c>
    </row>
    <row r="62">
      <c r="K62" s="0" t="inlineStr">
        <is>
          <t>E413. Textiles</t>
        </is>
      </c>
      <c r="L62" s="0" t="inlineStr">
        <is>
          <t>J42. Gas Utilities</t>
        </is>
      </c>
    </row>
    <row r="63">
      <c r="K63" s="0" t="inlineStr">
        <is>
          <t>E511. Gaming Venue</t>
        </is>
      </c>
      <c r="L63" s="0" t="inlineStr">
        <is>
          <t>J43. Water Utilities</t>
        </is>
      </c>
    </row>
    <row r="64">
      <c r="K64" s="0" t="inlineStr">
        <is>
          <t>E512. Hotels, Resorts &amp; Cruise Lines</t>
        </is>
      </c>
      <c r="L64" s="0" t="inlineStr">
        <is>
          <t>K11. Airlines</t>
        </is>
      </c>
    </row>
    <row r="65">
      <c r="K65" s="0" t="inlineStr">
        <is>
          <t>E513. Travel Agencies</t>
        </is>
      </c>
      <c r="L65" s="0" t="inlineStr">
        <is>
          <t>K12. Passenger Marine Transportation</t>
        </is>
      </c>
    </row>
    <row r="66">
      <c r="K66" s="0" t="inlineStr">
        <is>
          <t>E514. Recreational &amp; Sports Facilities</t>
        </is>
      </c>
      <c r="L66" s="0" t="inlineStr">
        <is>
          <t>K13. Passenger Land Transportation</t>
        </is>
      </c>
    </row>
    <row r="67">
      <c r="K67" s="0" t="inlineStr">
        <is>
          <t>E515. Restaurants</t>
        </is>
      </c>
      <c r="L67" s="0" t="inlineStr">
        <is>
          <t>K21. Logistics &amp; Deliveries</t>
        </is>
      </c>
    </row>
    <row r="68">
      <c r="K68" s="0" t="inlineStr">
        <is>
          <t>E521. Education Services</t>
        </is>
      </c>
      <c r="L68" s="0" t="inlineStr">
        <is>
          <t>Z11. Investment Trusts</t>
        </is>
      </c>
    </row>
    <row r="69">
      <c r="K69" s="0" t="inlineStr">
        <is>
          <t>E522. Consumer Support Services</t>
        </is>
      </c>
      <c r="L69" s="0" t="inlineStr">
        <is>
          <t>Z21. Bonds</t>
        </is>
      </c>
    </row>
    <row r="70">
      <c r="K70" s="0" t="inlineStr">
        <is>
          <t>E611. Advertising</t>
        </is>
      </c>
    </row>
    <row r="71">
      <c r="K71" s="0" t="inlineStr">
        <is>
          <t>E612. Broadcasting</t>
        </is>
      </c>
    </row>
    <row r="72">
      <c r="K72" s="0" t="inlineStr">
        <is>
          <t>E613. Cable &amp; Satellite</t>
        </is>
      </c>
    </row>
    <row r="73">
      <c r="K73" s="0" t="inlineStr">
        <is>
          <t>E614. Consumer Publishing</t>
        </is>
      </c>
    </row>
    <row r="74">
      <c r="K74" s="0" t="inlineStr">
        <is>
          <t>E621. Entertainment &amp; Movie Production</t>
        </is>
      </c>
    </row>
    <row r="75">
      <c r="K75" s="0" t="inlineStr">
        <is>
          <t>E711. Consumer Distributors</t>
        </is>
      </c>
    </row>
    <row r="76">
      <c r="K76" s="0" t="inlineStr">
        <is>
          <t>E721. Internet &amp; Homeshop Retail</t>
        </is>
      </c>
    </row>
    <row r="77">
      <c r="K77" s="0" t="inlineStr">
        <is>
          <t>E731. Department Stores</t>
        </is>
      </c>
    </row>
    <row r="78">
      <c r="K78" s="0" t="inlineStr">
        <is>
          <t>E741. Apparel &amp; Textile Retail</t>
        </is>
      </c>
    </row>
    <row r="79">
      <c r="K79" s="0" t="inlineStr">
        <is>
          <t>E742. Electronics Retail</t>
        </is>
      </c>
    </row>
    <row r="80">
      <c r="K80" s="0" t="inlineStr">
        <is>
          <t>E743. Home Improvement Retail</t>
        </is>
      </c>
    </row>
    <row r="81">
      <c r="K81" s="0" t="inlineStr">
        <is>
          <t>E744. Specialty Stores</t>
        </is>
      </c>
    </row>
    <row r="82">
      <c r="K82" s="0" t="inlineStr">
        <is>
          <t>E745. Automotive Retail</t>
        </is>
      </c>
    </row>
    <row r="83">
      <c r="K83" s="0" t="inlineStr">
        <is>
          <t>F111. Healthcare Equipment</t>
        </is>
      </c>
    </row>
    <row r="84">
      <c r="K84" s="0" t="inlineStr">
        <is>
          <t>F112. Healthcare Supplies &amp; Distributions</t>
        </is>
      </c>
    </row>
    <row r="85">
      <c r="K85" s="0" t="inlineStr">
        <is>
          <t>F121. Healthcare Providers</t>
        </is>
      </c>
    </row>
    <row r="86">
      <c r="K86" s="0" t="inlineStr">
        <is>
          <t>F211. Pharmaceuticals</t>
        </is>
      </c>
    </row>
    <row r="87">
      <c r="K87" s="0" t="inlineStr">
        <is>
          <t>F221. Healthcare Research</t>
        </is>
      </c>
    </row>
    <row r="88">
      <c r="K88" s="0" t="inlineStr">
        <is>
          <t>G111. Banks</t>
        </is>
      </c>
    </row>
    <row r="89">
      <c r="K89" s="0" t="inlineStr">
        <is>
          <t>G211. Consumer Financing</t>
        </is>
      </c>
    </row>
    <row r="90">
      <c r="K90" s="0" t="inlineStr">
        <is>
          <t>G221. Venture Capital</t>
        </is>
      </c>
    </row>
    <row r="91">
      <c r="K91" s="0" t="inlineStr">
        <is>
          <t>G222. Specialize Business Financing</t>
        </is>
      </c>
    </row>
    <row r="92">
      <c r="K92" s="0" t="inlineStr">
        <is>
          <t>G311. Investment Management</t>
        </is>
      </c>
    </row>
    <row r="93">
      <c r="K93" s="0" t="inlineStr">
        <is>
          <t>G312. Investment Banking &amp; Brokerage Services</t>
        </is>
      </c>
    </row>
    <row r="94">
      <c r="K94" s="0" t="inlineStr">
        <is>
          <t>G313. Market Operators</t>
        </is>
      </c>
    </row>
    <row r="95">
      <c r="K95" s="0" t="inlineStr">
        <is>
          <t>G314. Investment Service Support</t>
        </is>
      </c>
    </row>
    <row r="96">
      <c r="K96" s="0" t="inlineStr">
        <is>
          <t>G411. Insurance Brokers</t>
        </is>
      </c>
    </row>
    <row r="97">
      <c r="K97" s="0" t="inlineStr">
        <is>
          <t>G412. General Insurance</t>
        </is>
      </c>
    </row>
    <row r="98">
      <c r="K98" s="0" t="inlineStr">
        <is>
          <t>G413. Life Insurance</t>
        </is>
      </c>
    </row>
    <row r="99">
      <c r="K99" s="0" t="inlineStr">
        <is>
          <t>G414. Reinsurance</t>
        </is>
      </c>
    </row>
    <row r="100">
      <c r="K100" s="0" t="inlineStr">
        <is>
          <t>G511. Financial Holdings</t>
        </is>
      </c>
    </row>
    <row r="101">
      <c r="K101" s="0" t="inlineStr">
        <is>
          <t>G512. Investment Companies</t>
        </is>
      </c>
    </row>
    <row r="102">
      <c r="K102" s="0" t="inlineStr">
        <is>
          <t>H111. Real Estate Development &amp; Management</t>
        </is>
      </c>
    </row>
    <row r="103">
      <c r="K103" s="0" t="inlineStr">
        <is>
          <t>H112. Real Estate Services</t>
        </is>
      </c>
    </row>
    <row r="104">
      <c r="K104" s="0" t="inlineStr">
        <is>
          <t>I111. Online Applications &amp; Services</t>
        </is>
      </c>
    </row>
    <row r="105">
      <c r="K105" s="0" t="inlineStr">
        <is>
          <t>I121. IT Services &amp; Consulting</t>
        </is>
      </c>
    </row>
    <row r="106">
      <c r="K106" s="0" t="inlineStr">
        <is>
          <t>I131. Software</t>
        </is>
      </c>
    </row>
    <row r="107">
      <c r="K107" s="0" t="inlineStr">
        <is>
          <t>I211. Networking Equipment</t>
        </is>
      </c>
    </row>
    <row r="108">
      <c r="K108" s="0" t="inlineStr">
        <is>
          <t>I221. Computer Hardware</t>
        </is>
      </c>
    </row>
    <row r="109">
      <c r="K109" s="0" t="inlineStr">
        <is>
          <t>I231. Electronic Equipment &amp; Instruments</t>
        </is>
      </c>
    </row>
    <row r="110">
      <c r="K110" s="0" t="inlineStr">
        <is>
          <t>I232. Electronic Components &amp; Semiconductors</t>
        </is>
      </c>
    </row>
    <row r="111">
      <c r="K111" s="0" t="inlineStr">
        <is>
          <t>J111. Airport Operators</t>
        </is>
      </c>
    </row>
    <row r="112">
      <c r="K112" s="0" t="inlineStr">
        <is>
          <t>J112. Highways &amp; Railtracks</t>
        </is>
      </c>
    </row>
    <row r="113">
      <c r="K113" s="0" t="inlineStr">
        <is>
          <t>J113. Marine Ports &amp; Services</t>
        </is>
      </c>
    </row>
    <row r="114">
      <c r="K114" s="0" t="inlineStr">
        <is>
          <t>J211. Heavy Constructions &amp; Civil Engineering</t>
        </is>
      </c>
    </row>
    <row r="115">
      <c r="K115" s="0" t="inlineStr">
        <is>
          <t>J311. Wired Telecommunication Service</t>
        </is>
      </c>
    </row>
    <row r="116">
      <c r="K116" s="0" t="inlineStr">
        <is>
          <t>J312. Integrated Telecommunication Service</t>
        </is>
      </c>
    </row>
    <row r="117">
      <c r="K117" s="0" t="inlineStr">
        <is>
          <t>J321. Wireless Telecommunication Services</t>
        </is>
      </c>
    </row>
    <row r="118">
      <c r="K118" s="0" t="inlineStr">
        <is>
          <t>J411. Electric Utilities</t>
        </is>
      </c>
    </row>
    <row r="119">
      <c r="K119" s="0" t="inlineStr">
        <is>
          <t>J421. Gas Utilities</t>
        </is>
      </c>
    </row>
    <row r="120">
      <c r="K120" s="0" t="inlineStr">
        <is>
          <t>J431. Water Utilities</t>
        </is>
      </c>
    </row>
    <row r="121">
      <c r="K121" s="0" t="inlineStr">
        <is>
          <t>K111. Airlines</t>
        </is>
      </c>
    </row>
    <row r="122">
      <c r="K122" s="0" t="inlineStr">
        <is>
          <t>K121. Passenger Marine Transportation</t>
        </is>
      </c>
    </row>
    <row r="123">
      <c r="K123" s="0" t="inlineStr">
        <is>
          <t>K131. Rail</t>
        </is>
      </c>
    </row>
    <row r="124">
      <c r="K124" s="0" t="inlineStr">
        <is>
          <t>K132. Road Transportation</t>
        </is>
      </c>
    </row>
    <row r="125">
      <c r="K125" s="0" t="inlineStr">
        <is>
          <t>K211. Logistics &amp; Deliveries</t>
        </is>
      </c>
    </row>
    <row r="126">
      <c r="K126" s="0" t="inlineStr">
        <is>
          <t>Z111. Mutual Fund / ETFs</t>
        </is>
      </c>
    </row>
    <row r="127">
      <c r="K127" s="0" t="inlineStr">
        <is>
          <t>Z112. Real Estate Investment Trusts</t>
        </is>
      </c>
    </row>
    <row r="128">
      <c r="K128" s="0" t="inlineStr">
        <is>
          <t>Z113. Infrastructure Investment Trusts</t>
        </is>
      </c>
    </row>
    <row r="129">
      <c r="K129" s="0" t="inlineStr">
        <is>
          <t>Z211. Government Bonds</t>
        </is>
      </c>
    </row>
  </sheetData>
  <pageMargins left="0.7" right="0.7" top="0.75" bottom="0.75" header="0.3" footer="0.3"/>
</worksheet>
</file>

<file path=xl/worksheets/sheet17.xml><?xml version="1.0" encoding="utf-8"?>
<worksheet xmlns="http://schemas.openxmlformats.org/spreadsheetml/2006/main">
  <sheetPr>
    <outlinePr summaryBelow="1" summaryRight="1"/>
    <pageSetUpPr/>
  </sheetPr>
  <dimension ref="A1:A1"/>
  <sheetViews>
    <sheetView workbookViewId="0">
      <selection activeCell="A1" sqref="A1"/>
    </sheetView>
  </sheetViews>
  <sheetFormatPr baseColWidth="10" defaultColWidth="9" defaultRowHeight="12"/>
  <sheetData>
    <row r="1">
      <c r="A1" s="0" t="inlineStr">
        <is>
          <t>1234567890ABCD</t>
        </is>
      </c>
    </row>
  </sheetData>
  <pageMargins left="0.7" right="0.7" top="0.75" bottom="0.75" header="0.3" footer="0.3"/>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Administrator</dc:creator>
  <dcterms:created xsi:type="dcterms:W3CDTF">2024-08-08T04:12:52Z</dcterms:created>
  <dcterms:modified xsi:type="dcterms:W3CDTF">2026-09-30T12:39:48Z</dcterms:modified>
  <cp:lastModifiedBy>Rachdyan Naufal</cp:lastModifiedBy>
</cp:coreProperties>
</file>